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Jan 01 trial" sheetId="1" state="hidden" r:id="rId3"/>
    <sheet name="Jan 01 Est" sheetId="2" state="visible" r:id="rId4"/>
    <sheet name="Feb 01 Est" sheetId="3" state="visible" r:id="rId5"/>
    <sheet name="Mar 01 Est" sheetId="4" state="visible" r:id="rId6"/>
    <sheet name="Apr 01 Est" sheetId="5" state="visible" r:id="rId7"/>
    <sheet name="May 01 Est" sheetId="6" state="visible" r:id="rId8"/>
    <sheet name="June 01 Est" sheetId="7" state="visible" r:id="rId9"/>
  </sheets>
  <definedNames>
    <definedName function="false" hidden="false" localSheetId="4" name="_xlnm.Print_Area" vbProcedure="false">'Apr 01 Est'!$A$1:$AQ$123</definedName>
    <definedName function="false" hidden="false" localSheetId="2" name="_xlnm.Print_Area" vbProcedure="false">'Feb 01 Est'!$A$1:$AQ$122</definedName>
    <definedName function="false" hidden="false" localSheetId="1" name="_xlnm.Print_Area" vbProcedure="false">'Jan 01 Est'!$A$1:$AQ$104</definedName>
    <definedName function="false" hidden="false" localSheetId="0" name="_xlnm.Print_Area" vbProcedure="false">'Jan 01 trial'!$A$1:$BS$150</definedName>
    <definedName function="false" hidden="false" localSheetId="0" name="_xlnm.Print_Titles" vbProcedure="false">'Jan 01 trial'!$A:$B,'Jan 01 trial'!$1:$4</definedName>
    <definedName function="false" hidden="false" localSheetId="6" name="_xlnm.Print_Area" vbProcedure="false">'June 01 Est'!$A$1:$AQ$124</definedName>
    <definedName function="false" hidden="false" localSheetId="3" name="_xlnm.Print_Area" vbProcedure="false">'Mar 01 Est'!$A$1:$AQ$123</definedName>
    <definedName function="false" hidden="false" localSheetId="5" name="_xlnm.Print_Area" vbProcedure="false">'May 01 Est'!$A$1:$AQ$124</definedName>
    <definedName function="false" hidden="false" name="Summary" vbProcedure="false">'Feb 01 Est'!$AK$105:$AP$121</definedName>
    <definedName function="false" hidden="false" localSheetId="3" name="Summary" vbProcedure="false">'Mar 01 Est'!$AK$105:$AP$122</definedName>
    <definedName function="false" hidden="false" localSheetId="4" name="Summary" vbProcedure="false">'Apr 01 Est'!$AK$105:$AP$122</definedName>
    <definedName function="false" hidden="false" localSheetId="5" name="Summary" vbProcedure="false">'May 01 Est'!$AK$106:$AP$123</definedName>
    <definedName function="false" hidden="false" localSheetId="6" name="Summary" vbProcedure="false">'June 01 Est'!$AK$106:$AP$123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<sst xmlns="http://schemas.openxmlformats.org/spreadsheetml/2006/main" count="1302" uniqueCount="133">
  <si>
    <t xml:space="preserve">Tenaska IV Cleburne Plant</t>
  </si>
  <si>
    <t xml:space="preserve">Fuel Management</t>
  </si>
  <si>
    <t xml:space="preserve">January 2001</t>
  </si>
  <si>
    <t xml:space="preserve">Supply</t>
  </si>
  <si>
    <t xml:space="preserve">Various Spot Supplies</t>
  </si>
  <si>
    <t xml:space="preserve">Apache  (384247)</t>
  </si>
  <si>
    <t xml:space="preserve">Williams  (#384237)</t>
  </si>
  <si>
    <t xml:space="preserve">Counterparty</t>
  </si>
  <si>
    <t xml:space="preserve">Supply Settlements</t>
  </si>
  <si>
    <t xml:space="preserve">Midcon Katy</t>
  </si>
  <si>
    <t xml:space="preserve">Koch Midstream</t>
  </si>
  <si>
    <t xml:space="preserve">Range - Sterling</t>
  </si>
  <si>
    <t xml:space="preserve">Conoco - Sterling</t>
  </si>
  <si>
    <t xml:space="preserve">LSP Waha Header</t>
  </si>
  <si>
    <t xml:space="preserve">Richardson Mivida</t>
  </si>
  <si>
    <t xml:space="preserve">AOG Sweetiepeck</t>
  </si>
  <si>
    <t xml:space="preserve">Kmid Tri-Cities</t>
  </si>
  <si>
    <t xml:space="preserve">Mobil Waha Plant</t>
  </si>
  <si>
    <t xml:space="preserve">El Paso (Ilonewa)</t>
  </si>
  <si>
    <t xml:space="preserve">Oasis</t>
  </si>
  <si>
    <t xml:space="preserve">GPM - Strawberry</t>
  </si>
  <si>
    <t xml:space="preserve">TW</t>
  </si>
  <si>
    <t xml:space="preserve">Duke Pegasus</t>
  </si>
  <si>
    <t xml:space="preserve">Apache</t>
  </si>
  <si>
    <t xml:space="preserve">Williams</t>
  </si>
  <si>
    <t xml:space="preserve">Spot Purchases</t>
  </si>
  <si>
    <t xml:space="preserve">Lone 17640500</t>
  </si>
  <si>
    <t xml:space="preserve">Lone 17120110</t>
  </si>
  <si>
    <t xml:space="preserve">Lone 17143600</t>
  </si>
  <si>
    <t xml:space="preserve">Lone 17195450</t>
  </si>
  <si>
    <t xml:space="preserve">Lone 17674904</t>
  </si>
  <si>
    <t xml:space="preserve">Lone 18005400</t>
  </si>
  <si>
    <t xml:space="preserve">Lone 17128050</t>
  </si>
  <si>
    <t xml:space="preserve">Lone 17101700</t>
  </si>
  <si>
    <t xml:space="preserve">Lone 17007100</t>
  </si>
  <si>
    <t xml:space="preserve">Lone 17054701</t>
  </si>
  <si>
    <t xml:space="preserve">Lone 17300000</t>
  </si>
  <si>
    <t xml:space="preserve">Lone 17433500</t>
  </si>
  <si>
    <t xml:space="preserve">Lone 18000600</t>
  </si>
  <si>
    <t xml:space="preserve">Lone 17979600</t>
  </si>
  <si>
    <t xml:space="preserve">Waha</t>
  </si>
  <si>
    <t xml:space="preserve">Pipe &amp; Point</t>
  </si>
  <si>
    <t xml:space="preserve">Total Purchases</t>
  </si>
  <si>
    <t xml:space="preserve">Cmdty</t>
  </si>
  <si>
    <t xml:space="preserve">Demand</t>
  </si>
  <si>
    <t xml:space="preserve">Waha </t>
  </si>
  <si>
    <t xml:space="preserve">Vol</t>
  </si>
  <si>
    <t xml:space="preserve">Pr</t>
  </si>
  <si>
    <t xml:space="preserve">Trans Adj</t>
  </si>
  <si>
    <t xml:space="preserve">$</t>
  </si>
  <si>
    <t xml:space="preserve">Disc</t>
  </si>
  <si>
    <t xml:space="preserve">Total $</t>
  </si>
  <si>
    <t xml:space="preserve">Total Supply</t>
  </si>
  <si>
    <t xml:space="preserve">Transportation</t>
  </si>
  <si>
    <t xml:space="preserve">Various Spot Transports</t>
  </si>
  <si>
    <t xml:space="preserve">Apache To Tenaska IV</t>
  </si>
  <si>
    <t xml:space="preserve">Williams to Tenaska IV</t>
  </si>
  <si>
    <t xml:space="preserve">Transport Settlements</t>
  </si>
  <si>
    <t xml:space="preserve">Lone Star (Base)</t>
  </si>
  <si>
    <t xml:space="preserve">Spot Transport</t>
  </si>
  <si>
    <t xml:space="preserve">Total</t>
  </si>
  <si>
    <t xml:space="preserve">Fuel</t>
  </si>
  <si>
    <t xml:space="preserve">Make-up</t>
  </si>
  <si>
    <t xml:space="preserve">Sales</t>
  </si>
  <si>
    <t xml:space="preserve">Spot Sales Settlements</t>
  </si>
  <si>
    <t xml:space="preserve">Tenaska IV</t>
  </si>
  <si>
    <t xml:space="preserve">Agency</t>
  </si>
  <si>
    <t xml:space="preserve">Fee</t>
  </si>
  <si>
    <t xml:space="preserve">Settlement Summary</t>
  </si>
  <si>
    <t xml:space="preserve">Pay to Apache</t>
  </si>
  <si>
    <t xml:space="preserve">Pay to Williams</t>
  </si>
  <si>
    <t xml:space="preserve">Pay to Spot Suppliers</t>
  </si>
  <si>
    <t xml:space="preserve">Pay to Lone Star Base)</t>
  </si>
  <si>
    <t xml:space="preserve">Pay to Spot Transporters</t>
  </si>
  <si>
    <t xml:space="preserve">Receive from Spot Sales</t>
  </si>
  <si>
    <t xml:space="preserve">Receive from Tenaska IV</t>
  </si>
  <si>
    <t xml:space="preserve">Fuel Volumes</t>
  </si>
  <si>
    <t xml:space="preserve">Imbalance Rec/(Del)</t>
  </si>
  <si>
    <t xml:space="preserve">UA4</t>
  </si>
  <si>
    <t xml:space="preserve">Variance</t>
  </si>
  <si>
    <t xml:space="preserve">Price</t>
  </si>
  <si>
    <t xml:space="preserve">Dmd</t>
  </si>
  <si>
    <t xml:space="preserve">Waha Disc</t>
  </si>
  <si>
    <t xml:space="preserve">Volume</t>
  </si>
  <si>
    <t xml:space="preserve">$$</t>
  </si>
  <si>
    <t xml:space="preserve">Apache     #384247</t>
  </si>
  <si>
    <t xml:space="preserve">Range-Sterling</t>
  </si>
  <si>
    <t xml:space="preserve">Conoco Sterling</t>
  </si>
  <si>
    <t xml:space="preserve">Williams     #384237</t>
  </si>
  <si>
    <t xml:space="preserve">Range Sterling</t>
  </si>
  <si>
    <t xml:space="preserve">GPM Strawberry</t>
  </si>
  <si>
    <t xml:space="preserve">Spot Supply</t>
  </si>
  <si>
    <t xml:space="preserve">Location</t>
  </si>
  <si>
    <t xml:space="preserve">Meter #</t>
  </si>
  <si>
    <t xml:space="preserve">Transport</t>
  </si>
  <si>
    <t xml:space="preserve">Fuel %</t>
  </si>
  <si>
    <t xml:space="preserve">Lone Star Pipeline  (Transport to Cleburne Plant)</t>
  </si>
  <si>
    <t xml:space="preserve">Payback</t>
  </si>
  <si>
    <t xml:space="preserve">Various</t>
  </si>
  <si>
    <t xml:space="preserve">Other Transports</t>
  </si>
  <si>
    <t xml:space="preserve">Agency Fee</t>
  </si>
  <si>
    <t xml:space="preserve">Tenaska IV     #384258</t>
  </si>
  <si>
    <t xml:space="preserve">Cleburne Plant</t>
  </si>
  <si>
    <t xml:space="preserve">Lone 25000200</t>
  </si>
  <si>
    <t xml:space="preserve">Spot Sale</t>
  </si>
  <si>
    <t xml:space="preserve">Pay to Lone Star Pipeline (Base)</t>
  </si>
  <si>
    <t xml:space="preserve">Receive from Spot Markets</t>
  </si>
  <si>
    <t xml:space="preserve">Recoup from Tenaska IV</t>
  </si>
  <si>
    <t xml:space="preserve">Agency Fee (Based on Nom)</t>
  </si>
  <si>
    <t xml:space="preserve">     Total Receipt from Tenaska</t>
  </si>
  <si>
    <t xml:space="preserve">February 2001</t>
  </si>
  <si>
    <t xml:space="preserve">Western Katy</t>
  </si>
  <si>
    <t xml:space="preserve">Lone 17806000</t>
  </si>
  <si>
    <t xml:space="preserve">Transport   </t>
  </si>
  <si>
    <t xml:space="preserve">Lone Star Pipeline  (Transport to Cleburne Plant)     #599575 (Waha) &amp; 609296 (Katy)</t>
  </si>
  <si>
    <t xml:space="preserve">Tenaska IV     #384258  &amp;  529856 (Buyback)</t>
  </si>
  <si>
    <t xml:space="preserve">Brazos Electric Power Cooperative     #458433</t>
  </si>
  <si>
    <t xml:space="preserve">March 2001</t>
  </si>
  <si>
    <t xml:space="preserve">Del Volume</t>
  </si>
  <si>
    <t xml:space="preserve">April 2001</t>
  </si>
  <si>
    <t xml:space="preserve">May 2001</t>
  </si>
  <si>
    <t xml:space="preserve">Koch Coyanosa</t>
  </si>
  <si>
    <t xml:space="preserve">Lone 17120111</t>
  </si>
  <si>
    <t xml:space="preserve">Conoco Conger</t>
  </si>
  <si>
    <t xml:space="preserve">Waha Hdr</t>
  </si>
  <si>
    <t xml:space="preserve">Total Payback</t>
  </si>
  <si>
    <t xml:space="preserve">June 2001</t>
  </si>
  <si>
    <t xml:space="preserve">Dal Hide Coyanosa</t>
  </si>
  <si>
    <t xml:space="preserve">Lone 17-1201-10</t>
  </si>
  <si>
    <t xml:space="preserve">Conoco sterling</t>
  </si>
  <si>
    <t xml:space="preserve">Warwink - X2 - X36</t>
  </si>
  <si>
    <t xml:space="preserve">Lone 20014503</t>
  </si>
  <si>
    <t xml:space="preserve">Lone 17-1201-01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</si>
</sst>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.00_);_(* \(#,##0.00\);_(* \-??_);_(@_)"/>
    <numFmt numFmtId="166" formatCode="_(* #,##0_);_(* \(#,##0\);_(* \-??_);_(@_)"/>
    <numFmt numFmtId="167" formatCode="_(* #,##0.000_);_(* \(#,##0.000\);_(* \-??_);_(@_)"/>
    <numFmt numFmtId="168" formatCode="_(* #,##0.0000_);_(* \(#,##0.0000\);_(* \-??_);_(@_)"/>
    <numFmt numFmtId="169" formatCode="_(* #,##0.0_);_(* \(#,##0.0\);_(* \-??_);_(@_)"/>
    <numFmt numFmtId="170" formatCode="0"/>
    <numFmt numFmtId="171" formatCode="m/d"/>
    <numFmt numFmtId="172" formatCode="[$-409]d\-mmm"/>
    <numFmt numFmtId="173" formatCode="0.00"/>
    <numFmt numFmtId="174" formatCode="0%"/>
    <numFmt numFmtId="175" formatCode="0.0%"/>
    <numFmt numFmtId="176" formatCode="[$-409]mmm\-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b val="true"/>
      <sz val="8"/>
      <color rgb="FFFF0000"/>
      <name val="Arial"/>
      <family val="2"/>
    </font>
    <font>
      <sz val="8"/>
      <color rgb="FFFF0000"/>
      <name val="Arial"/>
      <family val="2"/>
    </font>
    <font>
      <b val="true"/>
      <sz val="8"/>
      <color rgb="FF0000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CC99FF"/>
        <bgColor rgb="FF9999FF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969696"/>
        <bgColor rgb="FF80808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</cellStyleXfs>
  <cellXfs count="1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5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9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4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7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7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5.71"/>
    <col collapsed="false" customWidth="true" hidden="false" outlineLevel="0" max="2" min="2" style="1" width="4.7"/>
    <col collapsed="false" customWidth="true" hidden="false" outlineLevel="0" max="3" min="3" style="1" width="11.28"/>
    <col collapsed="false" customWidth="true" hidden="false" outlineLevel="0" max="4" min="4" style="1" width="10.85"/>
    <col collapsed="false" customWidth="true" hidden="false" outlineLevel="0" max="5" min="5" style="1" width="6.7"/>
    <col collapsed="false" customWidth="true" hidden="false" outlineLevel="0" max="6" min="6" style="1" width="14.28"/>
    <col collapsed="false" customWidth="true" hidden="false" outlineLevel="0" max="7" min="7" style="1" width="7.42"/>
    <col collapsed="false" customWidth="true" hidden="false" outlineLevel="0" max="8" min="8" style="1" width="4.41"/>
    <col collapsed="false" customWidth="true" hidden="true" outlineLevel="0" max="9" min="9" style="1" width="9.7"/>
    <col collapsed="false" customWidth="true" hidden="true" outlineLevel="0" max="10" min="10" style="1" width="7.42"/>
    <col collapsed="false" customWidth="true" hidden="true" outlineLevel="0" max="11" min="11" style="1" width="4.28"/>
    <col collapsed="false" customWidth="true" hidden="true" outlineLevel="0" max="12" min="12" style="1" width="9.85"/>
    <col collapsed="false" customWidth="true" hidden="true" outlineLevel="0" max="13" min="13" style="1" width="7.56"/>
    <col collapsed="false" customWidth="true" hidden="true" outlineLevel="0" max="14" min="14" style="1" width="4.56"/>
    <col collapsed="false" customWidth="true" hidden="true" outlineLevel="0" max="15" min="15" style="1" width="9.85"/>
    <col collapsed="false" customWidth="true" hidden="true" outlineLevel="0" max="16" min="16" style="1" width="6.13"/>
    <col collapsed="false" customWidth="true" hidden="true" outlineLevel="0" max="17" min="17" style="1" width="4.56"/>
    <col collapsed="false" customWidth="true" hidden="true" outlineLevel="0" max="18" min="18" style="1" width="9.85"/>
    <col collapsed="false" customWidth="true" hidden="true" outlineLevel="0" max="19" min="19" style="1" width="7.42"/>
    <col collapsed="false" customWidth="true" hidden="true" outlineLevel="0" max="20" min="20" style="1" width="4.41"/>
    <col collapsed="false" customWidth="true" hidden="false" outlineLevel="0" max="21" min="21" style="1" width="4.7"/>
    <col collapsed="false" customWidth="true" hidden="false" outlineLevel="0" max="22" min="22" style="1" width="9.85"/>
    <col collapsed="false" customWidth="true" hidden="false" outlineLevel="0" max="23" min="23" style="1" width="7.28"/>
    <col collapsed="false" customWidth="true" hidden="false" outlineLevel="0" max="24" min="24" style="1" width="4.41"/>
    <col collapsed="false" customWidth="true" hidden="true" outlineLevel="0" max="25" min="25" style="1" width="9.7"/>
    <col collapsed="false" customWidth="true" hidden="true" outlineLevel="0" max="26" min="26" style="1" width="7.28"/>
    <col collapsed="false" customWidth="true" hidden="true" outlineLevel="0" max="27" min="27" style="1" width="4.41"/>
    <col collapsed="false" customWidth="true" hidden="true" outlineLevel="0" max="28" min="28" style="1" width="9.85"/>
    <col collapsed="false" customWidth="true" hidden="true" outlineLevel="0" max="29" min="29" style="1" width="7.28"/>
    <col collapsed="false" customWidth="true" hidden="true" outlineLevel="0" max="30" min="30" style="1" width="4.41"/>
    <col collapsed="false" customWidth="true" hidden="false" outlineLevel="0" max="31" min="31" style="1" width="9.85"/>
    <col collapsed="false" customWidth="true" hidden="false" outlineLevel="0" max="32" min="32" style="1" width="7.28"/>
    <col collapsed="false" customWidth="true" hidden="false" outlineLevel="0" max="33" min="33" style="1" width="4.41"/>
    <col collapsed="false" customWidth="true" hidden="false" outlineLevel="0" max="34" min="34" style="1" width="9.85"/>
    <col collapsed="false" customWidth="true" hidden="false" outlineLevel="0" max="35" min="35" style="1" width="7.28"/>
    <col collapsed="false" customWidth="true" hidden="false" outlineLevel="0" max="36" min="36" style="1" width="4.41"/>
    <col collapsed="false" customWidth="true" hidden="true" outlineLevel="0" max="37" min="37" style="1" width="9.85"/>
    <col collapsed="false" customWidth="true" hidden="true" outlineLevel="0" max="38" min="38" style="1" width="7.28"/>
    <col collapsed="false" customWidth="true" hidden="true" outlineLevel="0" max="39" min="39" style="1" width="4.41"/>
    <col collapsed="false" customWidth="true" hidden="true" outlineLevel="0" max="40" min="40" style="1" width="9.7"/>
    <col collapsed="false" customWidth="true" hidden="true" outlineLevel="0" max="41" min="41" style="1" width="7.28"/>
    <col collapsed="false" customWidth="true" hidden="true" outlineLevel="0" max="42" min="42" style="1" width="4.41"/>
    <col collapsed="false" customWidth="true" hidden="false" outlineLevel="0" max="43" min="43" style="1" width="9.85"/>
    <col collapsed="false" customWidth="true" hidden="false" outlineLevel="0" max="44" min="44" style="1" width="7.28"/>
    <col collapsed="false" customWidth="true" hidden="false" outlineLevel="0" max="45" min="45" style="1" width="4.41"/>
    <col collapsed="false" customWidth="true" hidden="true" outlineLevel="0" max="46" min="46" style="1" width="9.85"/>
    <col collapsed="false" customWidth="true" hidden="true" outlineLevel="0" max="47" min="47" style="1" width="7.42"/>
    <col collapsed="false" customWidth="true" hidden="true" outlineLevel="0" max="48" min="48" style="1" width="4.41"/>
    <col collapsed="false" customWidth="true" hidden="true" outlineLevel="0" max="49" min="49" style="1" width="9.85"/>
    <col collapsed="false" customWidth="true" hidden="true" outlineLevel="0" max="50" min="50" style="1" width="7.28"/>
    <col collapsed="false" customWidth="true" hidden="true" outlineLevel="0" max="51" min="51" style="1" width="4.41"/>
    <col collapsed="false" customWidth="true" hidden="false" outlineLevel="0" max="52" min="52" style="1" width="9.85"/>
    <col collapsed="false" customWidth="false" hidden="false" outlineLevel="0" max="53" min="53" style="1" width="9.14"/>
    <col collapsed="false" customWidth="true" hidden="false" outlineLevel="0" max="54" min="54" style="1" width="4.41"/>
    <col collapsed="false" customWidth="true" hidden="true" outlineLevel="0" max="55" min="55" style="1" width="9.85"/>
    <col collapsed="false" customWidth="true" hidden="true" outlineLevel="0" max="56" min="56" style="1" width="7.28"/>
    <col collapsed="false" customWidth="true" hidden="true" outlineLevel="0" max="57" min="57" style="1" width="4.41"/>
    <col collapsed="false" customWidth="true" hidden="false" outlineLevel="0" max="58" min="58" style="1" width="1.56"/>
    <col collapsed="false" customWidth="true" hidden="false" outlineLevel="0" max="59" min="59" style="1" width="8.85"/>
    <col collapsed="false" customWidth="true" hidden="false" outlineLevel="0" max="60" min="60" style="1" width="11.13"/>
    <col collapsed="false" customWidth="true" hidden="false" outlineLevel="0" max="61" min="61" style="1" width="4.56"/>
    <col collapsed="false" customWidth="false" hidden="false" outlineLevel="0" max="63" min="62" style="1" width="9.14"/>
    <col collapsed="false" customWidth="true" hidden="false" outlineLevel="0" max="64" min="64" style="1" width="4.41"/>
    <col collapsed="false" customWidth="true" hidden="false" outlineLevel="0" max="65" min="65" style="1" width="1.85"/>
    <col collapsed="false" customWidth="false" hidden="false" outlineLevel="0" max="67" min="66" style="1" width="9.14"/>
    <col collapsed="false" customWidth="true" hidden="false" outlineLevel="0" max="68" min="68" style="1" width="4.41"/>
    <col collapsed="false" customWidth="true" hidden="false" outlineLevel="0" max="69" min="69" style="1" width="1.7"/>
    <col collapsed="false" customWidth="true" hidden="false" outlineLevel="0" max="70" min="70" style="1" width="11.28"/>
    <col collapsed="false" customWidth="true" hidden="false" outlineLevel="0" max="71" min="71" style="1" width="14.41"/>
    <col collapsed="false" customWidth="false" hidden="false" outlineLevel="0" max="76" min="72" style="1" width="9.14"/>
    <col collapsed="false" customWidth="true" hidden="false" outlineLevel="0" max="77" min="77" style="1" width="11.28"/>
    <col collapsed="false" customWidth="true" hidden="false" outlineLevel="0" max="78" min="78" style="2" width="13.85"/>
    <col collapsed="false" customWidth="true" hidden="false" outlineLevel="0" max="79" min="79" style="1" width="4.56"/>
    <col collapsed="false" customWidth="true" hidden="false" outlineLevel="0" max="80" min="80" style="1" width="9.99"/>
    <col collapsed="false" customWidth="true" hidden="false" outlineLevel="0" max="83" min="81" style="1" width="9.28"/>
    <col collapsed="false" customWidth="true" hidden="false" outlineLevel="0" max="84" min="84" style="1" width="14.28"/>
    <col collapsed="false" customWidth="false" hidden="false" outlineLevel="0" max="257" min="85" style="1" width="9.14"/>
  </cols>
  <sheetData>
    <row r="1" customFormat="false" ht="11.2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1.25" hidden="false" customHeight="false" outlineLevel="0" collapsed="false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1.25" hidden="false" customHeight="false" outlineLevel="0" collapsed="false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1.25" hidden="false" customHeight="false" outlineLevel="0" collapsed="false">
      <c r="A4" s="3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8" customFormat="false" ht="11.25" hidden="false" customHeight="false" outlineLevel="0" collapsed="false">
      <c r="C8" s="5" t="s">
        <v>3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7"/>
    </row>
    <row r="9" customFormat="false" ht="11.25" hidden="false" customHeight="false" outlineLevel="0" collapsed="false">
      <c r="C9" s="8"/>
      <c r="BJ9" s="9" t="s">
        <v>4</v>
      </c>
      <c r="BK9" s="9"/>
      <c r="BL9" s="9"/>
      <c r="BM9" s="9"/>
      <c r="BN9" s="9"/>
      <c r="BO9" s="9"/>
      <c r="BP9" s="10"/>
    </row>
    <row r="10" customFormat="false" ht="12.75" hidden="false" customHeight="true" outlineLevel="0" collapsed="false">
      <c r="A10" s="8"/>
      <c r="B10" s="8"/>
      <c r="C10" s="11" t="s">
        <v>5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3"/>
      <c r="U10" s="8"/>
      <c r="V10" s="11" t="s">
        <v>6</v>
      </c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3"/>
      <c r="BI10" s="8"/>
      <c r="BJ10" s="14" t="s">
        <v>7</v>
      </c>
      <c r="BK10" s="14"/>
      <c r="BL10" s="15"/>
      <c r="BM10" s="10"/>
      <c r="BN10" s="14" t="s">
        <v>7</v>
      </c>
      <c r="BO10" s="14"/>
      <c r="BP10" s="15"/>
      <c r="BQ10" s="8"/>
      <c r="BR10" s="8"/>
      <c r="BS10" s="8"/>
      <c r="BT10" s="8"/>
      <c r="BU10" s="8"/>
      <c r="BV10" s="8"/>
      <c r="BW10" s="8"/>
      <c r="BX10" s="8"/>
      <c r="BY10" s="16" t="s">
        <v>8</v>
      </c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1.25" hidden="false" customHeight="false" outlineLevel="0" collapsed="false">
      <c r="A11" s="3"/>
      <c r="B11" s="3"/>
      <c r="C11" s="15" t="s">
        <v>9</v>
      </c>
      <c r="D11" s="15"/>
      <c r="E11" s="15"/>
      <c r="F11" s="15" t="s">
        <v>10</v>
      </c>
      <c r="G11" s="15"/>
      <c r="H11" s="15"/>
      <c r="I11" s="15" t="s">
        <v>11</v>
      </c>
      <c r="J11" s="15"/>
      <c r="K11" s="15"/>
      <c r="L11" s="15" t="s">
        <v>12</v>
      </c>
      <c r="M11" s="15"/>
      <c r="N11" s="15"/>
      <c r="O11" s="15" t="s">
        <v>13</v>
      </c>
      <c r="P11" s="15"/>
      <c r="Q11" s="15"/>
      <c r="R11" s="15" t="s">
        <v>14</v>
      </c>
      <c r="S11" s="15"/>
      <c r="T11" s="15"/>
      <c r="U11" s="3"/>
      <c r="V11" s="15" t="s">
        <v>15</v>
      </c>
      <c r="W11" s="15"/>
      <c r="X11" s="15"/>
      <c r="Y11" s="15" t="s">
        <v>16</v>
      </c>
      <c r="Z11" s="15"/>
      <c r="AA11" s="15"/>
      <c r="AB11" s="15" t="s">
        <v>17</v>
      </c>
      <c r="AC11" s="15"/>
      <c r="AD11" s="15"/>
      <c r="AE11" s="15" t="s">
        <v>18</v>
      </c>
      <c r="AF11" s="15"/>
      <c r="AG11" s="15"/>
      <c r="AH11" s="15" t="s">
        <v>10</v>
      </c>
      <c r="AI11" s="15"/>
      <c r="AJ11" s="15"/>
      <c r="AK11" s="15" t="s">
        <v>11</v>
      </c>
      <c r="AL11" s="15"/>
      <c r="AM11" s="15"/>
      <c r="AN11" s="15" t="s">
        <v>12</v>
      </c>
      <c r="AO11" s="15"/>
      <c r="AP11" s="15"/>
      <c r="AQ11" s="15" t="s">
        <v>19</v>
      </c>
      <c r="AR11" s="15"/>
      <c r="AS11" s="15"/>
      <c r="AT11" s="15" t="s">
        <v>20</v>
      </c>
      <c r="AU11" s="15"/>
      <c r="AV11" s="15"/>
      <c r="AW11" s="15" t="s">
        <v>21</v>
      </c>
      <c r="AX11" s="15"/>
      <c r="AY11" s="15"/>
      <c r="AZ11" s="15" t="s">
        <v>14</v>
      </c>
      <c r="BA11" s="15"/>
      <c r="BB11" s="15"/>
      <c r="BC11" s="15" t="s">
        <v>22</v>
      </c>
      <c r="BD11" s="15"/>
      <c r="BE11" s="15"/>
      <c r="BF11" s="15"/>
      <c r="BG11" s="15"/>
      <c r="BH11" s="15"/>
      <c r="BI11" s="3"/>
      <c r="BJ11" s="15"/>
      <c r="BK11" s="15"/>
      <c r="BL11" s="15"/>
      <c r="BM11" s="17"/>
      <c r="BN11" s="15"/>
      <c r="BO11" s="15"/>
      <c r="BP11" s="15"/>
      <c r="BQ11" s="3"/>
      <c r="BR11" s="3"/>
      <c r="BS11" s="3"/>
      <c r="BT11" s="3"/>
      <c r="BU11" s="3"/>
      <c r="BV11" s="3"/>
      <c r="BW11" s="3"/>
      <c r="BX11" s="3"/>
      <c r="BY11" s="18" t="s">
        <v>23</v>
      </c>
      <c r="BZ11" s="18"/>
      <c r="CA11" s="8"/>
      <c r="CB11" s="18" t="s">
        <v>24</v>
      </c>
      <c r="CC11" s="18"/>
      <c r="CD11" s="18"/>
      <c r="CE11" s="18"/>
      <c r="CF11" s="18"/>
      <c r="CG11" s="3"/>
      <c r="CH11" s="18" t="s">
        <v>25</v>
      </c>
      <c r="CI11" s="18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</row>
    <row r="12" customFormat="false" ht="11.25" hidden="false" customHeight="false" outlineLevel="0" collapsed="false">
      <c r="A12" s="8"/>
      <c r="B12" s="8"/>
      <c r="C12" s="9" t="s">
        <v>26</v>
      </c>
      <c r="D12" s="9"/>
      <c r="E12" s="10"/>
      <c r="F12" s="9" t="s">
        <v>27</v>
      </c>
      <c r="G12" s="9"/>
      <c r="H12" s="10"/>
      <c r="I12" s="9" t="s">
        <v>28</v>
      </c>
      <c r="J12" s="9"/>
      <c r="K12" s="10"/>
      <c r="L12" s="9" t="s">
        <v>29</v>
      </c>
      <c r="M12" s="9"/>
      <c r="N12" s="10"/>
      <c r="O12" s="9" t="s">
        <v>30</v>
      </c>
      <c r="P12" s="9"/>
      <c r="Q12" s="10"/>
      <c r="R12" s="9" t="s">
        <v>31</v>
      </c>
      <c r="S12" s="9"/>
      <c r="T12" s="10"/>
      <c r="U12" s="8"/>
      <c r="V12" s="9" t="s">
        <v>32</v>
      </c>
      <c r="W12" s="9"/>
      <c r="X12" s="10"/>
      <c r="Y12" s="9" t="s">
        <v>33</v>
      </c>
      <c r="Z12" s="9"/>
      <c r="AA12" s="10"/>
      <c r="AB12" s="9" t="s">
        <v>34</v>
      </c>
      <c r="AC12" s="9"/>
      <c r="AD12" s="10"/>
      <c r="AE12" s="9" t="s">
        <v>35</v>
      </c>
      <c r="AF12" s="9"/>
      <c r="AG12" s="10"/>
      <c r="AH12" s="9" t="s">
        <v>27</v>
      </c>
      <c r="AI12" s="9"/>
      <c r="AJ12" s="10"/>
      <c r="AK12" s="9" t="s">
        <v>28</v>
      </c>
      <c r="AL12" s="9"/>
      <c r="AM12" s="10"/>
      <c r="AN12" s="9" t="s">
        <v>29</v>
      </c>
      <c r="AO12" s="9"/>
      <c r="AP12" s="10"/>
      <c r="AQ12" s="9" t="s">
        <v>36</v>
      </c>
      <c r="AR12" s="9"/>
      <c r="AS12" s="10"/>
      <c r="AT12" s="9" t="s">
        <v>37</v>
      </c>
      <c r="AU12" s="9"/>
      <c r="AV12" s="10"/>
      <c r="AW12" s="9" t="s">
        <v>38</v>
      </c>
      <c r="AX12" s="9"/>
      <c r="AY12" s="10"/>
      <c r="AZ12" s="9" t="s">
        <v>31</v>
      </c>
      <c r="BA12" s="9"/>
      <c r="BB12" s="10"/>
      <c r="BC12" s="9" t="s">
        <v>39</v>
      </c>
      <c r="BD12" s="9"/>
      <c r="BE12" s="10"/>
      <c r="BF12" s="10"/>
      <c r="BG12" s="10"/>
      <c r="BH12" s="10" t="s">
        <v>40</v>
      </c>
      <c r="BI12" s="8"/>
      <c r="BJ12" s="9" t="s">
        <v>41</v>
      </c>
      <c r="BK12" s="9"/>
      <c r="BL12" s="10"/>
      <c r="BM12" s="10"/>
      <c r="BN12" s="9" t="s">
        <v>41</v>
      </c>
      <c r="BO12" s="9"/>
      <c r="BP12" s="10"/>
      <c r="BQ12" s="8"/>
      <c r="BR12" s="19" t="s">
        <v>42</v>
      </c>
      <c r="BS12" s="19"/>
      <c r="BT12" s="8"/>
      <c r="BU12" s="8"/>
      <c r="BV12" s="8"/>
      <c r="BW12" s="8"/>
      <c r="BX12" s="8"/>
      <c r="BY12" s="8"/>
      <c r="BZ12" s="8"/>
      <c r="CA12" s="8"/>
      <c r="CB12" s="20"/>
      <c r="CC12" s="20" t="s">
        <v>43</v>
      </c>
      <c r="CD12" s="20" t="s">
        <v>44</v>
      </c>
      <c r="CE12" s="20" t="s">
        <v>45</v>
      </c>
      <c r="CF12" s="20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1.25" hidden="false" customHeight="false" outlineLevel="0" collapsed="false">
      <c r="A13" s="21"/>
      <c r="B13" s="21"/>
      <c r="C13" s="21" t="s">
        <v>46</v>
      </c>
      <c r="D13" s="21" t="s">
        <v>47</v>
      </c>
      <c r="E13" s="21"/>
      <c r="F13" s="21" t="s">
        <v>46</v>
      </c>
      <c r="G13" s="21" t="s">
        <v>47</v>
      </c>
      <c r="H13" s="21"/>
      <c r="I13" s="21" t="s">
        <v>46</v>
      </c>
      <c r="J13" s="21" t="s">
        <v>47</v>
      </c>
      <c r="K13" s="21"/>
      <c r="L13" s="21" t="s">
        <v>46</v>
      </c>
      <c r="M13" s="21" t="s">
        <v>47</v>
      </c>
      <c r="N13" s="21"/>
      <c r="O13" s="21" t="s">
        <v>46</v>
      </c>
      <c r="P13" s="21" t="s">
        <v>47</v>
      </c>
      <c r="Q13" s="21"/>
      <c r="R13" s="21" t="s">
        <v>46</v>
      </c>
      <c r="S13" s="21" t="s">
        <v>47</v>
      </c>
      <c r="T13" s="21"/>
      <c r="U13" s="21"/>
      <c r="V13" s="21" t="s">
        <v>46</v>
      </c>
      <c r="W13" s="21" t="s">
        <v>47</v>
      </c>
      <c r="X13" s="21"/>
      <c r="Y13" s="21" t="s">
        <v>46</v>
      </c>
      <c r="Z13" s="21" t="s">
        <v>47</v>
      </c>
      <c r="AA13" s="21"/>
      <c r="AB13" s="21" t="s">
        <v>46</v>
      </c>
      <c r="AC13" s="21" t="s">
        <v>47</v>
      </c>
      <c r="AD13" s="21"/>
      <c r="AE13" s="21" t="s">
        <v>46</v>
      </c>
      <c r="AF13" s="21" t="s">
        <v>47</v>
      </c>
      <c r="AG13" s="21"/>
      <c r="AH13" s="21" t="s">
        <v>46</v>
      </c>
      <c r="AI13" s="21" t="s">
        <v>47</v>
      </c>
      <c r="AJ13" s="21"/>
      <c r="AK13" s="21" t="s">
        <v>46</v>
      </c>
      <c r="AL13" s="21" t="s">
        <v>47</v>
      </c>
      <c r="AM13" s="21"/>
      <c r="AN13" s="21" t="s">
        <v>46</v>
      </c>
      <c r="AO13" s="21" t="s">
        <v>47</v>
      </c>
      <c r="AP13" s="21"/>
      <c r="AQ13" s="21" t="s">
        <v>46</v>
      </c>
      <c r="AR13" s="21" t="s">
        <v>47</v>
      </c>
      <c r="AS13" s="21"/>
      <c r="AT13" s="21" t="s">
        <v>46</v>
      </c>
      <c r="AU13" s="21" t="s">
        <v>47</v>
      </c>
      <c r="AV13" s="21"/>
      <c r="AW13" s="21" t="s">
        <v>46</v>
      </c>
      <c r="AX13" s="21" t="s">
        <v>47</v>
      </c>
      <c r="AY13" s="21"/>
      <c r="AZ13" s="21" t="s">
        <v>46</v>
      </c>
      <c r="BA13" s="21" t="s">
        <v>47</v>
      </c>
      <c r="BB13" s="21"/>
      <c r="BC13" s="21" t="s">
        <v>46</v>
      </c>
      <c r="BD13" s="21" t="s">
        <v>47</v>
      </c>
      <c r="BE13" s="21"/>
      <c r="BF13" s="21"/>
      <c r="BG13" s="22" t="s">
        <v>44</v>
      </c>
      <c r="BH13" s="22" t="s">
        <v>48</v>
      </c>
      <c r="BI13" s="21"/>
      <c r="BJ13" s="21" t="s">
        <v>46</v>
      </c>
      <c r="BK13" s="21" t="s">
        <v>47</v>
      </c>
      <c r="BL13" s="21"/>
      <c r="BM13" s="21"/>
      <c r="BN13" s="21" t="s">
        <v>46</v>
      </c>
      <c r="BO13" s="21" t="s">
        <v>47</v>
      </c>
      <c r="BP13" s="21"/>
      <c r="BQ13" s="21"/>
      <c r="BR13" s="21" t="s">
        <v>46</v>
      </c>
      <c r="BS13" s="21" t="s">
        <v>49</v>
      </c>
      <c r="BT13" s="21"/>
      <c r="BU13" s="21"/>
      <c r="BV13" s="21"/>
      <c r="BW13" s="21"/>
      <c r="BX13" s="21"/>
      <c r="BY13" s="21" t="s">
        <v>46</v>
      </c>
      <c r="BZ13" s="23" t="s">
        <v>49</v>
      </c>
      <c r="CA13" s="21"/>
      <c r="CB13" s="21" t="s">
        <v>46</v>
      </c>
      <c r="CC13" s="23" t="s">
        <v>49</v>
      </c>
      <c r="CD13" s="21" t="s">
        <v>49</v>
      </c>
      <c r="CE13" s="21" t="s">
        <v>50</v>
      </c>
      <c r="CF13" s="22" t="s">
        <v>51</v>
      </c>
      <c r="CG13" s="21"/>
      <c r="CH13" s="21" t="s">
        <v>46</v>
      </c>
      <c r="CI13" s="21" t="s">
        <v>49</v>
      </c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</row>
    <row r="14" customFormat="false" ht="11.25" hidden="false" customHeight="false" outlineLevel="0" collapsed="false">
      <c r="A14" s="1" t="n">
        <v>1</v>
      </c>
      <c r="C14" s="24" t="n">
        <v>20000</v>
      </c>
      <c r="D14" s="25" t="n">
        <v>2.401</v>
      </c>
      <c r="E14" s="25"/>
      <c r="F14" s="25" t="n">
        <v>0</v>
      </c>
      <c r="G14" s="25" t="n">
        <v>2.401</v>
      </c>
      <c r="H14" s="25"/>
      <c r="I14" s="25" t="n">
        <v>0</v>
      </c>
      <c r="J14" s="25" t="n">
        <v>2.401</v>
      </c>
      <c r="K14" s="25"/>
      <c r="L14" s="25" t="n">
        <v>0</v>
      </c>
      <c r="M14" s="25" t="n">
        <v>2.401</v>
      </c>
      <c r="N14" s="25"/>
      <c r="O14" s="25" t="n">
        <v>0</v>
      </c>
      <c r="P14" s="25" t="n">
        <v>2.401</v>
      </c>
      <c r="Q14" s="25"/>
      <c r="R14" s="25" t="n">
        <v>0</v>
      </c>
      <c r="S14" s="25" t="n">
        <v>2.401</v>
      </c>
      <c r="T14" s="25"/>
      <c r="V14" s="24" t="n">
        <v>0</v>
      </c>
      <c r="W14" s="26" t="n">
        <v>2.43</v>
      </c>
      <c r="X14" s="26"/>
      <c r="Y14" s="26" t="n">
        <v>0</v>
      </c>
      <c r="Z14" s="26" t="n">
        <v>0</v>
      </c>
      <c r="AA14" s="26"/>
      <c r="AB14" s="26" t="n">
        <v>0</v>
      </c>
      <c r="AC14" s="26" t="n">
        <v>0</v>
      </c>
      <c r="AD14" s="26"/>
      <c r="AE14" s="24" t="n">
        <v>15000</v>
      </c>
      <c r="AF14" s="26" t="n">
        <v>2.43</v>
      </c>
      <c r="AG14" s="26"/>
      <c r="AH14" s="24" t="n">
        <v>1700</v>
      </c>
      <c r="AI14" s="26" t="n">
        <v>2.43</v>
      </c>
      <c r="AJ14" s="26"/>
      <c r="AK14" s="26" t="n">
        <v>0</v>
      </c>
      <c r="AL14" s="26" t="n">
        <v>0</v>
      </c>
      <c r="AM14" s="26"/>
      <c r="AN14" s="26" t="n">
        <v>0</v>
      </c>
      <c r="AO14" s="26" t="n">
        <v>0</v>
      </c>
      <c r="AP14" s="26"/>
      <c r="AQ14" s="24" t="n">
        <v>0</v>
      </c>
      <c r="AR14" s="26" t="n">
        <v>2.43</v>
      </c>
      <c r="AS14" s="26"/>
      <c r="AT14" s="26" t="n">
        <v>0</v>
      </c>
      <c r="AU14" s="26" t="n">
        <v>0</v>
      </c>
      <c r="AV14" s="26"/>
      <c r="AW14" s="26" t="n">
        <v>0</v>
      </c>
      <c r="AX14" s="26" t="n">
        <v>0</v>
      </c>
      <c r="AY14" s="26"/>
      <c r="AZ14" s="24" t="n">
        <v>8300</v>
      </c>
      <c r="BA14" s="26" t="n">
        <v>2.43</v>
      </c>
      <c r="BB14" s="26"/>
      <c r="BC14" s="26" t="n">
        <v>0</v>
      </c>
      <c r="BD14" s="26" t="n">
        <v>0</v>
      </c>
      <c r="BE14" s="26"/>
      <c r="BF14" s="26"/>
      <c r="BG14" s="26" t="n">
        <v>0.48</v>
      </c>
      <c r="BH14" s="27" t="n">
        <v>-0.0365</v>
      </c>
      <c r="BJ14" s="24" t="n">
        <v>0</v>
      </c>
      <c r="BK14" s="2" t="n">
        <v>0</v>
      </c>
      <c r="BL14" s="2"/>
      <c r="BM14" s="2"/>
      <c r="BN14" s="24" t="n">
        <v>0</v>
      </c>
      <c r="BO14" s="2" t="n">
        <v>0</v>
      </c>
      <c r="BP14" s="2"/>
      <c r="BR14" s="28" t="n">
        <f aca="false">SUM(C14,F14,I14,L14,O14,R14,V14,Y14,AB14,AE14,AH14,AK14,AN14,AQ14,AT14,AW14,AZ14,BC14,BJ14,BN14)</f>
        <v>45000</v>
      </c>
      <c r="BS14" s="29" t="n">
        <f aca="false">(C14*D14)+(F14*G14)+(I14*J14)+(L14*M14)+(O14*P14)+(R14*S14)+(V14*W14+Y14*Z14+AB14*AC14+AE14*AF14+AH14*AI14+AK14*AL14+AN14*AO14+AQ14*AR14+AT14*AU14+AW14*AX14+AZ14*BA14+BC14*BD14)+(CB14*BG14)+(SUM(V14,AB14,AE14,AH14,AK14,AN14,AQ14,AT14,AW14,AZ14)*BH14)+(BJ14*BK14)+(BN14*BO14)</f>
        <v>119857.5</v>
      </c>
      <c r="BU14" s="1" t="n">
        <f aca="false">(BG14*25000)+((2.43-0.0365)*25000)+(20000*2.401)</f>
        <v>119857.5</v>
      </c>
      <c r="BW14" s="29" t="n">
        <f aca="false">BS14-BU14</f>
        <v>0</v>
      </c>
      <c r="BY14" s="28" t="n">
        <f aca="false">SUM(C14,F14,I14,L14,O14,R14)</f>
        <v>20000</v>
      </c>
      <c r="BZ14" s="2" t="n">
        <f aca="false">C14*D14+F14*G14+I14*J14+L14*M14+O14*P14+R14*S14</f>
        <v>48020</v>
      </c>
      <c r="CB14" s="28" t="n">
        <f aca="false">SUM(V14,Y14,AB14,AE14,AH14,AK14,AN14,AQ14,AT14,AW14,AZ14,BC14)</f>
        <v>25000</v>
      </c>
      <c r="CC14" s="2" t="n">
        <f aca="false">V14*W14+Y14*Z14+AB14*AC14+AE14*AF14+AH14*AI14+AK14*AL14+AN14*AO14+AQ14*AR14+AT14*AU14+AW14*AX14+AZ14*BA14+BC14*BD14</f>
        <v>60750</v>
      </c>
      <c r="CD14" s="2" t="n">
        <f aca="false">CB14*BG14</f>
        <v>12000</v>
      </c>
      <c r="CE14" s="2" t="n">
        <f aca="false">SUM(V14,AB14,AE14,AH14,AK14,AN14,AQ14,AT14,AW14,AZ14,BC14)*BH14</f>
        <v>-912.5</v>
      </c>
      <c r="CF14" s="2" t="n">
        <f aca="false">SUM(CC14:CE14)</f>
        <v>71837.5</v>
      </c>
      <c r="CH14" s="28" t="n">
        <f aca="false">SUM(BJ14,BN14)</f>
        <v>0</v>
      </c>
      <c r="CI14" s="2" t="n">
        <f aca="false">BJ14*BK14+BN14*BO14</f>
        <v>0</v>
      </c>
    </row>
    <row r="15" customFormat="false" ht="11.25" hidden="false" customHeight="false" outlineLevel="0" collapsed="false">
      <c r="A15" s="1" t="n">
        <v>2</v>
      </c>
      <c r="C15" s="24" t="n">
        <v>20000</v>
      </c>
      <c r="D15" s="25" t="n">
        <v>2.401</v>
      </c>
      <c r="E15" s="25"/>
      <c r="F15" s="25" t="n">
        <v>0</v>
      </c>
      <c r="G15" s="25" t="n">
        <v>2.401</v>
      </c>
      <c r="H15" s="25"/>
      <c r="I15" s="25" t="n">
        <v>0</v>
      </c>
      <c r="J15" s="25" t="n">
        <v>2.401</v>
      </c>
      <c r="K15" s="25"/>
      <c r="L15" s="25" t="n">
        <v>0</v>
      </c>
      <c r="M15" s="25" t="n">
        <v>2.401</v>
      </c>
      <c r="N15" s="25"/>
      <c r="O15" s="25" t="n">
        <v>0</v>
      </c>
      <c r="P15" s="25" t="n">
        <v>2.401</v>
      </c>
      <c r="Q15" s="25"/>
      <c r="R15" s="25" t="n">
        <v>0</v>
      </c>
      <c r="S15" s="25" t="n">
        <v>2.401</v>
      </c>
      <c r="T15" s="25"/>
      <c r="V15" s="24" t="n">
        <v>0</v>
      </c>
      <c r="W15" s="26" t="n">
        <v>2.43</v>
      </c>
      <c r="X15" s="26"/>
      <c r="Y15" s="26" t="n">
        <f aca="false">Y14</f>
        <v>0</v>
      </c>
      <c r="Z15" s="26" t="n">
        <f aca="false">Z14</f>
        <v>0</v>
      </c>
      <c r="AA15" s="26"/>
      <c r="AB15" s="26" t="n">
        <f aca="false">AB14</f>
        <v>0</v>
      </c>
      <c r="AC15" s="26" t="n">
        <f aca="false">AC14</f>
        <v>0</v>
      </c>
      <c r="AD15" s="26"/>
      <c r="AE15" s="24" t="n">
        <v>15000</v>
      </c>
      <c r="AF15" s="26" t="n">
        <v>2.43</v>
      </c>
      <c r="AG15" s="26"/>
      <c r="AH15" s="24" t="n">
        <v>1700</v>
      </c>
      <c r="AI15" s="26" t="n">
        <v>2.43</v>
      </c>
      <c r="AJ15" s="26"/>
      <c r="AK15" s="26" t="n">
        <f aca="false">AK14</f>
        <v>0</v>
      </c>
      <c r="AL15" s="26" t="n">
        <f aca="false">AL14</f>
        <v>0</v>
      </c>
      <c r="AM15" s="26"/>
      <c r="AN15" s="26" t="n">
        <f aca="false">AN14</f>
        <v>0</v>
      </c>
      <c r="AO15" s="26" t="n">
        <f aca="false">AO14</f>
        <v>0</v>
      </c>
      <c r="AP15" s="26"/>
      <c r="AQ15" s="24" t="n">
        <v>0</v>
      </c>
      <c r="AR15" s="26" t="n">
        <v>2.43</v>
      </c>
      <c r="AS15" s="26"/>
      <c r="AT15" s="26" t="n">
        <f aca="false">AT14</f>
        <v>0</v>
      </c>
      <c r="AU15" s="26" t="n">
        <f aca="false">AU14</f>
        <v>0</v>
      </c>
      <c r="AV15" s="26"/>
      <c r="AW15" s="26" t="n">
        <f aca="false">AW14</f>
        <v>0</v>
      </c>
      <c r="AX15" s="26" t="n">
        <f aca="false">AX14</f>
        <v>0</v>
      </c>
      <c r="AY15" s="26"/>
      <c r="AZ15" s="24" t="n">
        <v>8300</v>
      </c>
      <c r="BA15" s="26" t="n">
        <v>2.43</v>
      </c>
      <c r="BB15" s="26"/>
      <c r="BC15" s="26" t="n">
        <f aca="false">BC14</f>
        <v>0</v>
      </c>
      <c r="BD15" s="26" t="n">
        <f aca="false">BD14</f>
        <v>0</v>
      </c>
      <c r="BE15" s="26"/>
      <c r="BF15" s="26"/>
      <c r="BG15" s="26" t="n">
        <v>0.48</v>
      </c>
      <c r="BH15" s="27" t="n">
        <v>-0.0365</v>
      </c>
      <c r="BJ15" s="24" t="n">
        <v>0</v>
      </c>
      <c r="BK15" s="2" t="n">
        <v>0</v>
      </c>
      <c r="BL15" s="2"/>
      <c r="BM15" s="2"/>
      <c r="BN15" s="24" t="n">
        <v>0</v>
      </c>
      <c r="BO15" s="2" t="n">
        <v>0</v>
      </c>
      <c r="BP15" s="2"/>
      <c r="BR15" s="28" t="n">
        <f aca="false">SUM(C15,F15,I15,L15,O15,R15,V15,Y15,AB15,AE15,AH15,AK15,AN15,AQ15,AT15,AW15,AZ15,BC15,BJ15,BN15)</f>
        <v>45000</v>
      </c>
      <c r="BS15" s="29" t="n">
        <f aca="false">(C15*D15)+(F15*G15)+(I15*J15)+(L15*M15)+(O15*P15)+(R15*S15)+(V15*W15+Y15*Z15+AB15*AC15+AE15*AF15+AH15*AI15+AK15*AL15+AN15*AO15+AQ15*AR15+AT15*AU15+AW15*AX15+AZ15*BA15+BC15*BD15)+(CB15*BG15)+(SUM(V15,AB15,AE15,AH15,AK15,AN15,AQ15,AT15,AW15,AZ15)*BH15)+(BJ15*BK15)+(BN15*BO15)</f>
        <v>119857.5</v>
      </c>
      <c r="BY15" s="28" t="n">
        <f aca="false">SUM(C15,F15,I15,L15,O15,R15)</f>
        <v>20000</v>
      </c>
      <c r="BZ15" s="2" t="n">
        <f aca="false">C15*D15+F15*G15+I15*J15+L15*M15+O15*P15+R15*S15</f>
        <v>48020</v>
      </c>
      <c r="CB15" s="28" t="n">
        <f aca="false">SUM(V15,Y15,AB15,AE15,AH15,AK15,AN15,AQ15,AT15,AW15,AZ15,BC15)</f>
        <v>25000</v>
      </c>
      <c r="CC15" s="2" t="n">
        <f aca="false">V15*W15+Y15*Z15+AB15*AC15+AE15*AF15+AH15*AI15+AK15*AL15+AN15*AO15+AQ15*AR15+AT15*AU15+AW15*AX15+AZ15*BA15+BC15*BD15</f>
        <v>60750</v>
      </c>
      <c r="CD15" s="2" t="n">
        <f aca="false">CB15*BG15</f>
        <v>12000</v>
      </c>
      <c r="CE15" s="2" t="n">
        <f aca="false">SUM(V15,AB15,AE15,AH15,AK15,AN15,AQ15,AT15,AW15,AZ15,BC15)*BH15</f>
        <v>-912.5</v>
      </c>
      <c r="CF15" s="2" t="n">
        <f aca="false">SUM(CC15:CE15)</f>
        <v>71837.5</v>
      </c>
      <c r="CH15" s="28" t="n">
        <f aca="false">SUM(BJ15,BN15)</f>
        <v>0</v>
      </c>
      <c r="CI15" s="2" t="n">
        <f aca="false">BJ15*BK15+BN15*BO15</f>
        <v>0</v>
      </c>
    </row>
    <row r="16" customFormat="false" ht="11.25" hidden="false" customHeight="false" outlineLevel="0" collapsed="false">
      <c r="A16" s="1" t="n">
        <v>3</v>
      </c>
      <c r="C16" s="24" t="n">
        <v>20000</v>
      </c>
      <c r="D16" s="25" t="n">
        <v>2.401</v>
      </c>
      <c r="E16" s="25"/>
      <c r="F16" s="25" t="n">
        <v>0</v>
      </c>
      <c r="G16" s="25" t="n">
        <v>2.401</v>
      </c>
      <c r="H16" s="25"/>
      <c r="I16" s="25" t="n">
        <v>0</v>
      </c>
      <c r="J16" s="25" t="n">
        <v>2.401</v>
      </c>
      <c r="K16" s="25"/>
      <c r="L16" s="25" t="n">
        <v>0</v>
      </c>
      <c r="M16" s="25" t="n">
        <v>2.401</v>
      </c>
      <c r="N16" s="25"/>
      <c r="O16" s="25" t="n">
        <v>0</v>
      </c>
      <c r="P16" s="25" t="n">
        <v>2.401</v>
      </c>
      <c r="Q16" s="25"/>
      <c r="R16" s="25" t="n">
        <v>0</v>
      </c>
      <c r="S16" s="25" t="n">
        <v>2.401</v>
      </c>
      <c r="T16" s="25"/>
      <c r="V16" s="24" t="n">
        <v>0</v>
      </c>
      <c r="W16" s="26" t="n">
        <v>2.43</v>
      </c>
      <c r="X16" s="26"/>
      <c r="Y16" s="26" t="n">
        <f aca="false">Y15</f>
        <v>0</v>
      </c>
      <c r="Z16" s="26" t="n">
        <f aca="false">Z15</f>
        <v>0</v>
      </c>
      <c r="AA16" s="26"/>
      <c r="AB16" s="26" t="n">
        <f aca="false">AB15</f>
        <v>0</v>
      </c>
      <c r="AC16" s="26" t="n">
        <f aca="false">AC15</f>
        <v>0</v>
      </c>
      <c r="AD16" s="26"/>
      <c r="AE16" s="24" t="n">
        <v>15000</v>
      </c>
      <c r="AF16" s="26" t="n">
        <v>2.43</v>
      </c>
      <c r="AG16" s="26"/>
      <c r="AH16" s="24" t="n">
        <v>1700</v>
      </c>
      <c r="AI16" s="26" t="n">
        <v>2.43</v>
      </c>
      <c r="AJ16" s="26"/>
      <c r="AK16" s="26" t="n">
        <f aca="false">AK15</f>
        <v>0</v>
      </c>
      <c r="AL16" s="26" t="n">
        <f aca="false">AL15</f>
        <v>0</v>
      </c>
      <c r="AM16" s="26"/>
      <c r="AN16" s="26" t="n">
        <f aca="false">AN15</f>
        <v>0</v>
      </c>
      <c r="AO16" s="26" t="n">
        <f aca="false">AO15</f>
        <v>0</v>
      </c>
      <c r="AP16" s="26"/>
      <c r="AQ16" s="24" t="n">
        <v>0</v>
      </c>
      <c r="AR16" s="26" t="n">
        <v>2.43</v>
      </c>
      <c r="AS16" s="26"/>
      <c r="AT16" s="26" t="n">
        <f aca="false">AT15</f>
        <v>0</v>
      </c>
      <c r="AU16" s="26" t="n">
        <f aca="false">AU15</f>
        <v>0</v>
      </c>
      <c r="AV16" s="26"/>
      <c r="AW16" s="26" t="n">
        <f aca="false">AW15</f>
        <v>0</v>
      </c>
      <c r="AX16" s="26" t="n">
        <f aca="false">AX15</f>
        <v>0</v>
      </c>
      <c r="AY16" s="26"/>
      <c r="AZ16" s="24" t="n">
        <v>8300</v>
      </c>
      <c r="BA16" s="26" t="n">
        <v>2.43</v>
      </c>
      <c r="BB16" s="26"/>
      <c r="BC16" s="26" t="n">
        <f aca="false">BC15</f>
        <v>0</v>
      </c>
      <c r="BD16" s="26" t="n">
        <f aca="false">BD15</f>
        <v>0</v>
      </c>
      <c r="BE16" s="26"/>
      <c r="BF16" s="26"/>
      <c r="BG16" s="26" t="n">
        <v>0.48</v>
      </c>
      <c r="BH16" s="27" t="n">
        <v>-0.0365</v>
      </c>
      <c r="BJ16" s="24" t="n">
        <v>0</v>
      </c>
      <c r="BK16" s="2" t="n">
        <v>0</v>
      </c>
      <c r="BL16" s="2"/>
      <c r="BM16" s="2"/>
      <c r="BN16" s="24" t="n">
        <v>0</v>
      </c>
      <c r="BO16" s="2" t="n">
        <v>0</v>
      </c>
      <c r="BP16" s="2"/>
      <c r="BR16" s="28" t="n">
        <f aca="false">SUM(C16,F16,I16,L16,O16,R16,V16,Y16,AB16,AE16,AH16,AK16,AN16,AQ16,AT16,AW16,AZ16,BC16,BJ16,BN16)</f>
        <v>45000</v>
      </c>
      <c r="BS16" s="29" t="n">
        <f aca="false">(C16*D16)+(F16*G16)+(I16*J16)+(L16*M16)+(O16*P16)+(R16*S16)+(V16*W16+Y16*Z16+AB16*AC16+AE16*AF16+AH16*AI16+AK16*AL16+AN16*AO16+AQ16*AR16+AT16*AU16+AW16*AX16+AZ16*BA16+BC16*BD16)+(CB16*BG16)+(SUM(V16,AB16,AE16,AH16,AK16,AN16,AQ16,AT16,AW16,AZ16)*BH16)+(BJ16*BK16)+(BN16*BO16)</f>
        <v>119857.5</v>
      </c>
      <c r="BY16" s="28" t="n">
        <f aca="false">SUM(C16,F16,I16,L16,O16,R16)</f>
        <v>20000</v>
      </c>
      <c r="BZ16" s="2" t="n">
        <f aca="false">C16*D16+F16*G16+I16*J16+L16*M16+O16*P16+R16*S16</f>
        <v>48020</v>
      </c>
      <c r="CB16" s="28" t="n">
        <f aca="false">SUM(V16,Y16,AB16,AE16,AH16,AK16,AN16,AQ16,AT16,AW16,AZ16,BC16)</f>
        <v>25000</v>
      </c>
      <c r="CC16" s="2" t="n">
        <f aca="false">V16*W16+Y16*Z16+AB16*AC16+AE16*AF16+AH16*AI16+AK16*AL16+AN16*AO16+AQ16*AR16+AT16*AU16+AW16*AX16+AZ16*BA16+BC16*BD16</f>
        <v>60750</v>
      </c>
      <c r="CD16" s="2" t="n">
        <f aca="false">CB16*BG16</f>
        <v>12000</v>
      </c>
      <c r="CE16" s="2" t="n">
        <f aca="false">SUM(V16,AB16,AE16,AH16,AK16,AN16,AQ16,AT16,AW16,AZ16,BC16)*BH16</f>
        <v>-912.5</v>
      </c>
      <c r="CF16" s="2" t="n">
        <f aca="false">SUM(CC16:CE16)</f>
        <v>71837.5</v>
      </c>
      <c r="CH16" s="28" t="n">
        <f aca="false">SUM(BJ16,BN16)</f>
        <v>0</v>
      </c>
      <c r="CI16" s="2" t="n">
        <f aca="false">BJ16*BK16+BN16*BO16</f>
        <v>0</v>
      </c>
    </row>
    <row r="17" customFormat="false" ht="11.25" hidden="false" customHeight="false" outlineLevel="0" collapsed="false">
      <c r="A17" s="1" t="n">
        <v>4</v>
      </c>
      <c r="C17" s="24" t="n">
        <v>20000</v>
      </c>
      <c r="D17" s="25" t="n">
        <v>2.401</v>
      </c>
      <c r="E17" s="25"/>
      <c r="F17" s="25" t="n">
        <v>0</v>
      </c>
      <c r="G17" s="25" t="n">
        <v>2.401</v>
      </c>
      <c r="H17" s="25"/>
      <c r="I17" s="25" t="n">
        <v>0</v>
      </c>
      <c r="J17" s="25" t="n">
        <v>2.401</v>
      </c>
      <c r="K17" s="25"/>
      <c r="L17" s="25" t="n">
        <v>0</v>
      </c>
      <c r="M17" s="25" t="n">
        <v>2.401</v>
      </c>
      <c r="N17" s="25"/>
      <c r="O17" s="25" t="n">
        <v>0</v>
      </c>
      <c r="P17" s="25" t="n">
        <v>2.401</v>
      </c>
      <c r="Q17" s="25"/>
      <c r="R17" s="25" t="n">
        <v>0</v>
      </c>
      <c r="S17" s="25" t="n">
        <v>2.401</v>
      </c>
      <c r="T17" s="25"/>
      <c r="V17" s="24" t="n">
        <v>0</v>
      </c>
      <c r="W17" s="26" t="n">
        <v>2.43</v>
      </c>
      <c r="X17" s="26"/>
      <c r="Y17" s="26" t="n">
        <f aca="false">Y16</f>
        <v>0</v>
      </c>
      <c r="Z17" s="26" t="n">
        <f aca="false">Z16</f>
        <v>0</v>
      </c>
      <c r="AA17" s="26"/>
      <c r="AB17" s="26" t="n">
        <f aca="false">AB16</f>
        <v>0</v>
      </c>
      <c r="AC17" s="26" t="n">
        <f aca="false">AC16</f>
        <v>0</v>
      </c>
      <c r="AD17" s="26"/>
      <c r="AE17" s="24" t="n">
        <v>15000</v>
      </c>
      <c r="AF17" s="26" t="n">
        <v>2.43</v>
      </c>
      <c r="AG17" s="26"/>
      <c r="AH17" s="24" t="n">
        <v>1700</v>
      </c>
      <c r="AI17" s="26" t="n">
        <v>2.43</v>
      </c>
      <c r="AJ17" s="26"/>
      <c r="AK17" s="26" t="n">
        <f aca="false">AK16</f>
        <v>0</v>
      </c>
      <c r="AL17" s="26" t="n">
        <f aca="false">AL16</f>
        <v>0</v>
      </c>
      <c r="AM17" s="26"/>
      <c r="AN17" s="26" t="n">
        <f aca="false">AN16</f>
        <v>0</v>
      </c>
      <c r="AO17" s="26" t="n">
        <f aca="false">AO16</f>
        <v>0</v>
      </c>
      <c r="AP17" s="26"/>
      <c r="AQ17" s="24" t="n">
        <v>0</v>
      </c>
      <c r="AR17" s="26" t="n">
        <v>2.43</v>
      </c>
      <c r="AS17" s="26"/>
      <c r="AT17" s="26" t="n">
        <f aca="false">AT16</f>
        <v>0</v>
      </c>
      <c r="AU17" s="26" t="n">
        <f aca="false">AU16</f>
        <v>0</v>
      </c>
      <c r="AV17" s="26"/>
      <c r="AW17" s="26" t="n">
        <f aca="false">AW16</f>
        <v>0</v>
      </c>
      <c r="AX17" s="26" t="n">
        <f aca="false">AX16</f>
        <v>0</v>
      </c>
      <c r="AY17" s="26"/>
      <c r="AZ17" s="24" t="n">
        <v>8300</v>
      </c>
      <c r="BA17" s="26" t="n">
        <v>2.43</v>
      </c>
      <c r="BB17" s="26"/>
      <c r="BC17" s="26" t="n">
        <f aca="false">BC16</f>
        <v>0</v>
      </c>
      <c r="BD17" s="26" t="n">
        <f aca="false">BD16</f>
        <v>0</v>
      </c>
      <c r="BE17" s="26"/>
      <c r="BF17" s="26"/>
      <c r="BG17" s="26" t="n">
        <v>0.48</v>
      </c>
      <c r="BH17" s="27" t="n">
        <v>-0.0365</v>
      </c>
      <c r="BJ17" s="24" t="n">
        <v>0</v>
      </c>
      <c r="BK17" s="2" t="n">
        <v>0</v>
      </c>
      <c r="BL17" s="2"/>
      <c r="BM17" s="2"/>
      <c r="BN17" s="24" t="n">
        <v>0</v>
      </c>
      <c r="BO17" s="2" t="n">
        <v>0</v>
      </c>
      <c r="BP17" s="2"/>
      <c r="BR17" s="28" t="n">
        <f aca="false">SUM(C17,F17,I17,L17,O17,R17,V17,Y17,AB17,AE17,AH17,AK17,AN17,AQ17,AT17,AW17,AZ17,BC17,BJ17,BN17)</f>
        <v>45000</v>
      </c>
      <c r="BS17" s="29" t="n">
        <f aca="false">(C17*D17)+(F17*G17)+(I17*J17)+(L17*M17)+(O17*P17)+(R17*S17)+(V17*W17+Y17*Z17+AB17*AC17+AE17*AF17+AH17*AI17+AK17*AL17+AN17*AO17+AQ17*AR17+AT17*AU17+AW17*AX17+AZ17*BA17+BC17*BD17)+(CB17*BG17)+(SUM(V17,AB17,AE17,AH17,AK17,AN17,AQ17,AT17,AW17,AZ17)*BH17)+(BJ17*BK17)+(BN17*BO17)</f>
        <v>119857.5</v>
      </c>
      <c r="BY17" s="28" t="n">
        <f aca="false">SUM(C17,F17,I17,L17,O17,R17)</f>
        <v>20000</v>
      </c>
      <c r="BZ17" s="2" t="n">
        <f aca="false">C17*D17+F17*G17+I17*J17+L17*M17+O17*P17+R17*S17</f>
        <v>48020</v>
      </c>
      <c r="CB17" s="28" t="n">
        <f aca="false">SUM(V17,Y17,AB17,AE17,AH17,AK17,AN17,AQ17,AT17,AW17,AZ17,BC17)</f>
        <v>25000</v>
      </c>
      <c r="CC17" s="2" t="n">
        <f aca="false">V17*W17+Y17*Z17+AB17*AC17+AE17*AF17+AH17*AI17+AK17*AL17+AN17*AO17+AQ17*AR17+AT17*AU17+AW17*AX17+AZ17*BA17+BC17*BD17</f>
        <v>60750</v>
      </c>
      <c r="CD17" s="2" t="n">
        <f aca="false">CB17*BG17</f>
        <v>12000</v>
      </c>
      <c r="CE17" s="2" t="n">
        <f aca="false">SUM(V17,AB17,AE17,AH17,AK17,AN17,AQ17,AT17,AW17,AZ17,BC17)*BH17</f>
        <v>-912.5</v>
      </c>
      <c r="CF17" s="2" t="n">
        <f aca="false">SUM(CC17:CE17)</f>
        <v>71837.5</v>
      </c>
      <c r="CH17" s="28" t="n">
        <f aca="false">SUM(BJ17,BN17)</f>
        <v>0</v>
      </c>
      <c r="CI17" s="2" t="n">
        <f aca="false">BJ17*BK17+BN17*BO17</f>
        <v>0</v>
      </c>
    </row>
    <row r="18" customFormat="false" ht="11.25" hidden="false" customHeight="false" outlineLevel="0" collapsed="false">
      <c r="A18" s="1" t="n">
        <v>5</v>
      </c>
      <c r="C18" s="24" t="n">
        <v>20000</v>
      </c>
      <c r="D18" s="25" t="n">
        <v>2.401</v>
      </c>
      <c r="E18" s="25"/>
      <c r="F18" s="25" t="n">
        <v>0</v>
      </c>
      <c r="G18" s="25" t="n">
        <v>2.401</v>
      </c>
      <c r="H18" s="25"/>
      <c r="I18" s="25" t="n">
        <v>0</v>
      </c>
      <c r="J18" s="25" t="n">
        <v>2.401</v>
      </c>
      <c r="K18" s="25"/>
      <c r="L18" s="25" t="n">
        <v>0</v>
      </c>
      <c r="M18" s="25" t="n">
        <v>2.401</v>
      </c>
      <c r="N18" s="25"/>
      <c r="O18" s="25" t="n">
        <v>0</v>
      </c>
      <c r="P18" s="25" t="n">
        <v>2.401</v>
      </c>
      <c r="Q18" s="25"/>
      <c r="R18" s="25" t="n">
        <v>0</v>
      </c>
      <c r="S18" s="25" t="n">
        <v>2.401</v>
      </c>
      <c r="T18" s="25"/>
      <c r="V18" s="24" t="n">
        <v>0</v>
      </c>
      <c r="W18" s="26" t="n">
        <v>2.43</v>
      </c>
      <c r="X18" s="26"/>
      <c r="Y18" s="26" t="n">
        <f aca="false">Y17</f>
        <v>0</v>
      </c>
      <c r="Z18" s="26" t="n">
        <f aca="false">Z17</f>
        <v>0</v>
      </c>
      <c r="AA18" s="26"/>
      <c r="AB18" s="26" t="n">
        <f aca="false">AB17</f>
        <v>0</v>
      </c>
      <c r="AC18" s="26" t="n">
        <f aca="false">AC17</f>
        <v>0</v>
      </c>
      <c r="AD18" s="26"/>
      <c r="AE18" s="24" t="n">
        <v>15000</v>
      </c>
      <c r="AF18" s="26" t="n">
        <v>2.43</v>
      </c>
      <c r="AG18" s="26"/>
      <c r="AH18" s="24" t="n">
        <v>1700</v>
      </c>
      <c r="AI18" s="26" t="n">
        <v>2.43</v>
      </c>
      <c r="AJ18" s="26"/>
      <c r="AK18" s="26" t="n">
        <f aca="false">AK17</f>
        <v>0</v>
      </c>
      <c r="AL18" s="26" t="n">
        <f aca="false">AL17</f>
        <v>0</v>
      </c>
      <c r="AM18" s="26"/>
      <c r="AN18" s="26" t="n">
        <f aca="false">AN17</f>
        <v>0</v>
      </c>
      <c r="AO18" s="26" t="n">
        <f aca="false">AO17</f>
        <v>0</v>
      </c>
      <c r="AP18" s="26"/>
      <c r="AQ18" s="24" t="n">
        <v>0</v>
      </c>
      <c r="AR18" s="26" t="n">
        <v>2.43</v>
      </c>
      <c r="AS18" s="26"/>
      <c r="AT18" s="26" t="n">
        <f aca="false">AT17</f>
        <v>0</v>
      </c>
      <c r="AU18" s="26" t="n">
        <f aca="false">AU17</f>
        <v>0</v>
      </c>
      <c r="AV18" s="26"/>
      <c r="AW18" s="26" t="n">
        <f aca="false">AW17</f>
        <v>0</v>
      </c>
      <c r="AX18" s="26" t="n">
        <f aca="false">AX17</f>
        <v>0</v>
      </c>
      <c r="AY18" s="26"/>
      <c r="AZ18" s="24" t="n">
        <v>8300</v>
      </c>
      <c r="BA18" s="26" t="n">
        <v>2.43</v>
      </c>
      <c r="BB18" s="26"/>
      <c r="BC18" s="26" t="n">
        <f aca="false">BC17</f>
        <v>0</v>
      </c>
      <c r="BD18" s="26" t="n">
        <f aca="false">BD17</f>
        <v>0</v>
      </c>
      <c r="BE18" s="26"/>
      <c r="BF18" s="26"/>
      <c r="BG18" s="26" t="n">
        <v>0.48</v>
      </c>
      <c r="BH18" s="27" t="n">
        <v>-0.0365</v>
      </c>
      <c r="BJ18" s="24" t="n">
        <v>0</v>
      </c>
      <c r="BK18" s="2" t="n">
        <v>0</v>
      </c>
      <c r="BL18" s="2"/>
      <c r="BM18" s="2"/>
      <c r="BN18" s="24" t="n">
        <v>0</v>
      </c>
      <c r="BO18" s="2" t="n">
        <v>0</v>
      </c>
      <c r="BP18" s="2"/>
      <c r="BR18" s="28" t="n">
        <f aca="false">SUM(C18,F18,I18,L18,O18,R18,V18,Y18,AB18,AE18,AH18,AK18,AN18,AQ18,AT18,AW18,AZ18,BC18,BJ18,BN18)</f>
        <v>45000</v>
      </c>
      <c r="BS18" s="29" t="n">
        <f aca="false">(C18*D18)+(F18*G18)+(I18*J18)+(L18*M18)+(O18*P18)+(R18*S18)+(V18*W18+Y18*Z18+AB18*AC18+AE18*AF18+AH18*AI18+AK18*AL18+AN18*AO18+AQ18*AR18+AT18*AU18+AW18*AX18+AZ18*BA18+BC18*BD18)+(CB18*BG18)+(SUM(V18,AB18,AE18,AH18,AK18,AN18,AQ18,AT18,AW18,AZ18)*BH18)+(BJ18*BK18)+(BN18*BO18)</f>
        <v>119857.5</v>
      </c>
      <c r="BY18" s="28" t="n">
        <f aca="false">SUM(C18,F18,I18,L18,O18,R18)</f>
        <v>20000</v>
      </c>
      <c r="BZ18" s="2" t="n">
        <f aca="false">C18*D18+F18*G18+I18*J18+L18*M18+O18*P18+R18*S18</f>
        <v>48020</v>
      </c>
      <c r="CB18" s="28" t="n">
        <f aca="false">SUM(V18,Y18,AB18,AE18,AH18,AK18,AN18,AQ18,AT18,AW18,AZ18,BC18)</f>
        <v>25000</v>
      </c>
      <c r="CC18" s="2" t="n">
        <f aca="false">V18*W18+Y18*Z18+AB18*AC18+AE18*AF18+AH18*AI18+AK18*AL18+AN18*AO18+AQ18*AR18+AT18*AU18+AW18*AX18+AZ18*BA18+BC18*BD18</f>
        <v>60750</v>
      </c>
      <c r="CD18" s="2" t="n">
        <f aca="false">CB18*BG18</f>
        <v>12000</v>
      </c>
      <c r="CE18" s="2" t="n">
        <f aca="false">SUM(V18,AB18,AE18,AH18,AK18,AN18,AQ18,AT18,AW18,AZ18,BC18)*BH18</f>
        <v>-912.5</v>
      </c>
      <c r="CF18" s="2" t="n">
        <f aca="false">SUM(CC18:CE18)</f>
        <v>71837.5</v>
      </c>
      <c r="CH18" s="28" t="n">
        <f aca="false">SUM(BJ18,BN18)</f>
        <v>0</v>
      </c>
      <c r="CI18" s="2" t="n">
        <f aca="false">BJ18*BK18+BN18*BO18</f>
        <v>0</v>
      </c>
    </row>
    <row r="19" customFormat="false" ht="11.25" hidden="false" customHeight="false" outlineLevel="0" collapsed="false">
      <c r="A19" s="1" t="n">
        <v>6</v>
      </c>
      <c r="C19" s="24" t="n">
        <v>20000</v>
      </c>
      <c r="D19" s="25" t="n">
        <v>2.401</v>
      </c>
      <c r="E19" s="25"/>
      <c r="F19" s="25" t="n">
        <v>0</v>
      </c>
      <c r="G19" s="25" t="n">
        <v>2.401</v>
      </c>
      <c r="H19" s="25"/>
      <c r="I19" s="25" t="n">
        <v>0</v>
      </c>
      <c r="J19" s="25" t="n">
        <v>2.401</v>
      </c>
      <c r="K19" s="25"/>
      <c r="L19" s="25" t="n">
        <v>0</v>
      </c>
      <c r="M19" s="25" t="n">
        <v>2.401</v>
      </c>
      <c r="N19" s="25"/>
      <c r="O19" s="25" t="n">
        <v>0</v>
      </c>
      <c r="P19" s="25" t="n">
        <v>2.401</v>
      </c>
      <c r="Q19" s="25"/>
      <c r="R19" s="25" t="n">
        <v>0</v>
      </c>
      <c r="S19" s="25" t="n">
        <v>2.401</v>
      </c>
      <c r="T19" s="25"/>
      <c r="V19" s="24" t="n">
        <v>0</v>
      </c>
      <c r="W19" s="26" t="n">
        <v>2.43</v>
      </c>
      <c r="X19" s="26"/>
      <c r="Y19" s="26" t="n">
        <f aca="false">Y18</f>
        <v>0</v>
      </c>
      <c r="Z19" s="26" t="n">
        <f aca="false">Z18</f>
        <v>0</v>
      </c>
      <c r="AA19" s="26"/>
      <c r="AB19" s="26" t="n">
        <f aca="false">AB18</f>
        <v>0</v>
      </c>
      <c r="AC19" s="26" t="n">
        <f aca="false">AC18</f>
        <v>0</v>
      </c>
      <c r="AD19" s="26"/>
      <c r="AE19" s="24" t="n">
        <v>15000</v>
      </c>
      <c r="AF19" s="26" t="n">
        <v>2.43</v>
      </c>
      <c r="AG19" s="26"/>
      <c r="AH19" s="24" t="n">
        <v>1700</v>
      </c>
      <c r="AI19" s="26" t="n">
        <v>2.43</v>
      </c>
      <c r="AJ19" s="26"/>
      <c r="AK19" s="26" t="n">
        <f aca="false">AK18</f>
        <v>0</v>
      </c>
      <c r="AL19" s="26" t="n">
        <f aca="false">AL18</f>
        <v>0</v>
      </c>
      <c r="AM19" s="26"/>
      <c r="AN19" s="26" t="n">
        <f aca="false">AN18</f>
        <v>0</v>
      </c>
      <c r="AO19" s="26" t="n">
        <f aca="false">AO18</f>
        <v>0</v>
      </c>
      <c r="AP19" s="26"/>
      <c r="AQ19" s="24" t="n">
        <v>0</v>
      </c>
      <c r="AR19" s="26" t="n">
        <v>2.43</v>
      </c>
      <c r="AS19" s="26"/>
      <c r="AT19" s="26" t="n">
        <f aca="false">AT18</f>
        <v>0</v>
      </c>
      <c r="AU19" s="26" t="n">
        <f aca="false">AU18</f>
        <v>0</v>
      </c>
      <c r="AV19" s="26"/>
      <c r="AW19" s="26" t="n">
        <f aca="false">AW18</f>
        <v>0</v>
      </c>
      <c r="AX19" s="26" t="n">
        <f aca="false">AX18</f>
        <v>0</v>
      </c>
      <c r="AY19" s="26"/>
      <c r="AZ19" s="24" t="n">
        <v>8300</v>
      </c>
      <c r="BA19" s="26" t="n">
        <v>2.43</v>
      </c>
      <c r="BB19" s="26"/>
      <c r="BC19" s="26" t="n">
        <f aca="false">BC18</f>
        <v>0</v>
      </c>
      <c r="BD19" s="26" t="n">
        <f aca="false">BD18</f>
        <v>0</v>
      </c>
      <c r="BE19" s="26"/>
      <c r="BF19" s="26"/>
      <c r="BG19" s="26" t="n">
        <v>0.48</v>
      </c>
      <c r="BH19" s="27" t="n">
        <v>-0.0365</v>
      </c>
      <c r="BJ19" s="24" t="n">
        <v>0</v>
      </c>
      <c r="BK19" s="2" t="n">
        <v>0</v>
      </c>
      <c r="BL19" s="2"/>
      <c r="BM19" s="2"/>
      <c r="BN19" s="24" t="n">
        <v>0</v>
      </c>
      <c r="BO19" s="2" t="n">
        <v>0</v>
      </c>
      <c r="BP19" s="2"/>
      <c r="BR19" s="28" t="n">
        <f aca="false">SUM(C19,F19,I19,L19,O19,R19,V19,Y19,AB19,AE19,AH19,AK19,AN19,AQ19,AT19,AW19,AZ19,BC19,BJ19,BN19)</f>
        <v>45000</v>
      </c>
      <c r="BS19" s="29" t="n">
        <f aca="false">(C19*D19)+(F19*G19)+(I19*J19)+(L19*M19)+(O19*P19)+(R19*S19)+(V19*W19+Y19*Z19+AB19*AC19+AE19*AF19+AH19*AI19+AK19*AL19+AN19*AO19+AQ19*AR19+AT19*AU19+AW19*AX19+AZ19*BA19+BC19*BD19)+(CB19*BG19)+(SUM(V19,AB19,AE19,AH19,AK19,AN19,AQ19,AT19,AW19,AZ19)*BH19)+(BJ19*BK19)+(BN19*BO19)</f>
        <v>119857.5</v>
      </c>
      <c r="BY19" s="28" t="n">
        <f aca="false">SUM(C19,F19,I19,L19,O19,R19)</f>
        <v>20000</v>
      </c>
      <c r="BZ19" s="2" t="n">
        <f aca="false">C19*D19+F19*G19+I19*J19+L19*M19+O19*P19+R19*S19</f>
        <v>48020</v>
      </c>
      <c r="CB19" s="28" t="n">
        <f aca="false">SUM(V19,Y19,AB19,AE19,AH19,AK19,AN19,AQ19,AT19,AW19,AZ19,BC19)</f>
        <v>25000</v>
      </c>
      <c r="CC19" s="2" t="n">
        <f aca="false">V19*W19+Y19*Z19+AB19*AC19+AE19*AF19+AH19*AI19+AK19*AL19+AN19*AO19+AQ19*AR19+AT19*AU19+AW19*AX19+AZ19*BA19+BC19*BD19</f>
        <v>60750</v>
      </c>
      <c r="CD19" s="2" t="n">
        <f aca="false">CB19*BG19</f>
        <v>12000</v>
      </c>
      <c r="CE19" s="2" t="n">
        <f aca="false">SUM(V19,AB19,AE19,AH19,AK19,AN19,AQ19,AT19,AW19,AZ19,BC19)*BH19</f>
        <v>-912.5</v>
      </c>
      <c r="CF19" s="2" t="n">
        <f aca="false">SUM(CC19:CE19)</f>
        <v>71837.5</v>
      </c>
      <c r="CH19" s="28" t="n">
        <f aca="false">SUM(BJ19,BN19)</f>
        <v>0</v>
      </c>
      <c r="CI19" s="2" t="n">
        <f aca="false">BJ19*BK19+BN19*BO19</f>
        <v>0</v>
      </c>
    </row>
    <row r="20" customFormat="false" ht="11.25" hidden="false" customHeight="false" outlineLevel="0" collapsed="false">
      <c r="A20" s="1" t="n">
        <v>7</v>
      </c>
      <c r="C20" s="24" t="n">
        <v>20000</v>
      </c>
      <c r="D20" s="25" t="n">
        <v>2.401</v>
      </c>
      <c r="E20" s="25"/>
      <c r="F20" s="25" t="n">
        <v>0</v>
      </c>
      <c r="G20" s="25" t="n">
        <v>2.401</v>
      </c>
      <c r="H20" s="25"/>
      <c r="I20" s="25" t="n">
        <v>0</v>
      </c>
      <c r="J20" s="25" t="n">
        <v>2.401</v>
      </c>
      <c r="K20" s="25"/>
      <c r="L20" s="25" t="n">
        <v>0</v>
      </c>
      <c r="M20" s="25" t="n">
        <v>2.401</v>
      </c>
      <c r="N20" s="25"/>
      <c r="O20" s="25" t="n">
        <v>0</v>
      </c>
      <c r="P20" s="25" t="n">
        <v>2.401</v>
      </c>
      <c r="Q20" s="25"/>
      <c r="R20" s="25" t="n">
        <v>0</v>
      </c>
      <c r="S20" s="25" t="n">
        <v>2.401</v>
      </c>
      <c r="T20" s="25"/>
      <c r="V20" s="24" t="n">
        <v>0</v>
      </c>
      <c r="W20" s="26" t="n">
        <v>2.43</v>
      </c>
      <c r="X20" s="26"/>
      <c r="Y20" s="26" t="n">
        <f aca="false">Y19</f>
        <v>0</v>
      </c>
      <c r="Z20" s="26" t="n">
        <f aca="false">Z19</f>
        <v>0</v>
      </c>
      <c r="AA20" s="26"/>
      <c r="AB20" s="26" t="n">
        <f aca="false">AB19</f>
        <v>0</v>
      </c>
      <c r="AC20" s="26" t="n">
        <f aca="false">AC19</f>
        <v>0</v>
      </c>
      <c r="AD20" s="26"/>
      <c r="AE20" s="24" t="n">
        <v>15000</v>
      </c>
      <c r="AF20" s="26" t="n">
        <v>2.43</v>
      </c>
      <c r="AG20" s="26"/>
      <c r="AH20" s="24" t="n">
        <v>1700</v>
      </c>
      <c r="AI20" s="26" t="n">
        <v>2.43</v>
      </c>
      <c r="AJ20" s="26"/>
      <c r="AK20" s="26" t="n">
        <f aca="false">AK19</f>
        <v>0</v>
      </c>
      <c r="AL20" s="26" t="n">
        <f aca="false">AL19</f>
        <v>0</v>
      </c>
      <c r="AM20" s="26"/>
      <c r="AN20" s="26" t="n">
        <f aca="false">AN19</f>
        <v>0</v>
      </c>
      <c r="AO20" s="26" t="n">
        <f aca="false">AO19</f>
        <v>0</v>
      </c>
      <c r="AP20" s="26"/>
      <c r="AQ20" s="24" t="n">
        <v>0</v>
      </c>
      <c r="AR20" s="26" t="n">
        <v>2.43</v>
      </c>
      <c r="AS20" s="26"/>
      <c r="AT20" s="26" t="n">
        <f aca="false">AT19</f>
        <v>0</v>
      </c>
      <c r="AU20" s="26" t="n">
        <f aca="false">AU19</f>
        <v>0</v>
      </c>
      <c r="AV20" s="26"/>
      <c r="AW20" s="26" t="n">
        <f aca="false">AW19</f>
        <v>0</v>
      </c>
      <c r="AX20" s="26" t="n">
        <f aca="false">AX19</f>
        <v>0</v>
      </c>
      <c r="AY20" s="26"/>
      <c r="AZ20" s="24" t="n">
        <v>8300</v>
      </c>
      <c r="BA20" s="26" t="n">
        <v>2.43</v>
      </c>
      <c r="BB20" s="26"/>
      <c r="BC20" s="26" t="n">
        <f aca="false">BC19</f>
        <v>0</v>
      </c>
      <c r="BD20" s="26" t="n">
        <f aca="false">BD19</f>
        <v>0</v>
      </c>
      <c r="BE20" s="26"/>
      <c r="BF20" s="26"/>
      <c r="BG20" s="26" t="n">
        <v>0.48</v>
      </c>
      <c r="BH20" s="27" t="n">
        <v>-0.0365</v>
      </c>
      <c r="BJ20" s="24" t="n">
        <v>0</v>
      </c>
      <c r="BK20" s="2" t="n">
        <v>0</v>
      </c>
      <c r="BL20" s="2"/>
      <c r="BM20" s="2"/>
      <c r="BN20" s="24" t="n">
        <v>0</v>
      </c>
      <c r="BO20" s="2" t="n">
        <v>0</v>
      </c>
      <c r="BP20" s="2"/>
      <c r="BR20" s="28" t="n">
        <f aca="false">SUM(C20,F20,I20,L20,O20,R20,V20,Y20,AB20,AE20,AH20,AK20,AN20,AQ20,AT20,AW20,AZ20,BC20,BJ20,BN20)</f>
        <v>45000</v>
      </c>
      <c r="BS20" s="29" t="n">
        <f aca="false">(C20*D20)+(F20*G20)+(I20*J20)+(L20*M20)+(O20*P20)+(R20*S20)+(V20*W20+Y20*Z20+AB20*AC20+AE20*AF20+AH20*AI20+AK20*AL20+AN20*AO20+AQ20*AR20+AT20*AU20+AW20*AX20+AZ20*BA20+BC20*BD20)+(CB20*BG20)+(SUM(V20,AB20,AE20,AH20,AK20,AN20,AQ20,AT20,AW20,AZ20)*BH20)+(BJ20*BK20)+(BN20*BO20)</f>
        <v>119857.5</v>
      </c>
      <c r="BY20" s="28" t="n">
        <f aca="false">SUM(C20,F20,I20,L20,O20,R20)</f>
        <v>20000</v>
      </c>
      <c r="BZ20" s="2" t="n">
        <f aca="false">C20*D20+F20*G20+I20*J20+L20*M20+O20*P20+R20*S20</f>
        <v>48020</v>
      </c>
      <c r="CB20" s="28" t="n">
        <f aca="false">SUM(V20,Y20,AB20,AE20,AH20,AK20,AN20,AQ20,AT20,AW20,AZ20,BC20)</f>
        <v>25000</v>
      </c>
      <c r="CC20" s="2" t="n">
        <f aca="false">V20*W20+Y20*Z20+AB20*AC20+AE20*AF20+AH20*AI20+AK20*AL20+AN20*AO20+AQ20*AR20+AT20*AU20+AW20*AX20+AZ20*BA20+BC20*BD20</f>
        <v>60750</v>
      </c>
      <c r="CD20" s="2" t="n">
        <f aca="false">CB20*BG20</f>
        <v>12000</v>
      </c>
      <c r="CE20" s="2" t="n">
        <f aca="false">SUM(V20,AB20,AE20,AH20,AK20,AN20,AQ20,AT20,AW20,AZ20,BC20)*BH20</f>
        <v>-912.5</v>
      </c>
      <c r="CF20" s="2" t="n">
        <f aca="false">SUM(CC20:CE20)</f>
        <v>71837.5</v>
      </c>
      <c r="CH20" s="28" t="n">
        <f aca="false">SUM(BJ20,BN20)</f>
        <v>0</v>
      </c>
      <c r="CI20" s="2" t="n">
        <f aca="false">BJ20*BK20+BN20*BO20</f>
        <v>0</v>
      </c>
    </row>
    <row r="21" customFormat="false" ht="11.25" hidden="false" customHeight="false" outlineLevel="0" collapsed="false">
      <c r="A21" s="1" t="n">
        <v>8</v>
      </c>
      <c r="C21" s="24" t="n">
        <v>20000</v>
      </c>
      <c r="D21" s="25" t="n">
        <v>2.401</v>
      </c>
      <c r="E21" s="25"/>
      <c r="F21" s="25" t="n">
        <v>0</v>
      </c>
      <c r="G21" s="25" t="n">
        <v>2.401</v>
      </c>
      <c r="H21" s="25"/>
      <c r="I21" s="25" t="n">
        <v>0</v>
      </c>
      <c r="J21" s="25" t="n">
        <v>2.401</v>
      </c>
      <c r="K21" s="25"/>
      <c r="L21" s="25" t="n">
        <v>0</v>
      </c>
      <c r="M21" s="25" t="n">
        <v>2.401</v>
      </c>
      <c r="N21" s="25"/>
      <c r="O21" s="25" t="n">
        <v>0</v>
      </c>
      <c r="P21" s="25" t="n">
        <v>2.401</v>
      </c>
      <c r="Q21" s="25"/>
      <c r="R21" s="25" t="n">
        <v>0</v>
      </c>
      <c r="S21" s="25" t="n">
        <v>2.401</v>
      </c>
      <c r="T21" s="25"/>
      <c r="V21" s="24" t="n">
        <v>0</v>
      </c>
      <c r="W21" s="26" t="n">
        <v>2.43</v>
      </c>
      <c r="X21" s="26"/>
      <c r="Y21" s="26" t="n">
        <f aca="false">Y20</f>
        <v>0</v>
      </c>
      <c r="Z21" s="26" t="n">
        <f aca="false">Z20</f>
        <v>0</v>
      </c>
      <c r="AA21" s="26"/>
      <c r="AB21" s="26" t="n">
        <f aca="false">AB20</f>
        <v>0</v>
      </c>
      <c r="AC21" s="26" t="n">
        <f aca="false">AC20</f>
        <v>0</v>
      </c>
      <c r="AD21" s="26"/>
      <c r="AE21" s="24" t="n">
        <v>15000</v>
      </c>
      <c r="AF21" s="26" t="n">
        <v>2.43</v>
      </c>
      <c r="AG21" s="26"/>
      <c r="AH21" s="24" t="n">
        <v>1700</v>
      </c>
      <c r="AI21" s="26" t="n">
        <v>2.43</v>
      </c>
      <c r="AJ21" s="26"/>
      <c r="AK21" s="26" t="n">
        <f aca="false">AK20</f>
        <v>0</v>
      </c>
      <c r="AL21" s="26" t="n">
        <f aca="false">AL20</f>
        <v>0</v>
      </c>
      <c r="AM21" s="26"/>
      <c r="AN21" s="26" t="n">
        <f aca="false">AN20</f>
        <v>0</v>
      </c>
      <c r="AO21" s="26" t="n">
        <f aca="false">AO20</f>
        <v>0</v>
      </c>
      <c r="AP21" s="26"/>
      <c r="AQ21" s="24" t="n">
        <v>0</v>
      </c>
      <c r="AR21" s="26" t="n">
        <v>2.43</v>
      </c>
      <c r="AS21" s="26"/>
      <c r="AT21" s="26" t="n">
        <f aca="false">AT20</f>
        <v>0</v>
      </c>
      <c r="AU21" s="26" t="n">
        <f aca="false">AU20</f>
        <v>0</v>
      </c>
      <c r="AV21" s="26"/>
      <c r="AW21" s="26" t="n">
        <f aca="false">AW20</f>
        <v>0</v>
      </c>
      <c r="AX21" s="26" t="n">
        <f aca="false">AX20</f>
        <v>0</v>
      </c>
      <c r="AY21" s="26"/>
      <c r="AZ21" s="24" t="n">
        <v>8300</v>
      </c>
      <c r="BA21" s="26" t="n">
        <v>2.43</v>
      </c>
      <c r="BB21" s="26"/>
      <c r="BC21" s="26" t="n">
        <f aca="false">BC20</f>
        <v>0</v>
      </c>
      <c r="BD21" s="26" t="n">
        <f aca="false">BD20</f>
        <v>0</v>
      </c>
      <c r="BE21" s="26"/>
      <c r="BF21" s="26"/>
      <c r="BG21" s="26" t="n">
        <v>0.48</v>
      </c>
      <c r="BH21" s="27" t="n">
        <v>-0.0365</v>
      </c>
      <c r="BJ21" s="24" t="n">
        <v>0</v>
      </c>
      <c r="BK21" s="2" t="n">
        <v>0</v>
      </c>
      <c r="BL21" s="2"/>
      <c r="BM21" s="2"/>
      <c r="BN21" s="24" t="n">
        <v>0</v>
      </c>
      <c r="BO21" s="2" t="n">
        <v>0</v>
      </c>
      <c r="BP21" s="2"/>
      <c r="BR21" s="28" t="n">
        <f aca="false">SUM(C21,F21,I21,L21,O21,R21,V21,Y21,AB21,AE21,AH21,AK21,AN21,AQ21,AT21,AW21,AZ21,BC21,BJ21,BN21)</f>
        <v>45000</v>
      </c>
      <c r="BS21" s="29" t="n">
        <f aca="false">(C21*D21)+(F21*G21)+(I21*J21)+(L21*M21)+(O21*P21)+(R21*S21)+(V21*W21+Y21*Z21+AB21*AC21+AE21*AF21+AH21*AI21+AK21*AL21+AN21*AO21+AQ21*AR21+AT21*AU21+AW21*AX21+AZ21*BA21+BC21*BD21)+(CB21*BG21)+(SUM(V21,AB21,AE21,AH21,AK21,AN21,AQ21,AT21,AW21,AZ21)*BH21)+(BJ21*BK21)+(BN21*BO21)</f>
        <v>119857.5</v>
      </c>
      <c r="BY21" s="28" t="n">
        <f aca="false">SUM(C21,F21,I21,L21,O21,R21)</f>
        <v>20000</v>
      </c>
      <c r="BZ21" s="2" t="n">
        <f aca="false">C21*D21+F21*G21+I21*J21+L21*M21+O21*P21+R21*S21</f>
        <v>48020</v>
      </c>
      <c r="CB21" s="28" t="n">
        <f aca="false">SUM(V21,Y21,AB21,AE21,AH21,AK21,AN21,AQ21,AT21,AW21,AZ21,BC21)</f>
        <v>25000</v>
      </c>
      <c r="CC21" s="2" t="n">
        <f aca="false">V21*W21+Y21*Z21+AB21*AC21+AE21*AF21+AH21*AI21+AK21*AL21+AN21*AO21+AQ21*AR21+AT21*AU21+AW21*AX21+AZ21*BA21+BC21*BD21</f>
        <v>60750</v>
      </c>
      <c r="CD21" s="2" t="n">
        <f aca="false">CB21*BG21</f>
        <v>12000</v>
      </c>
      <c r="CE21" s="2" t="n">
        <f aca="false">SUM(V21,AB21,AE21,AH21,AK21,AN21,AQ21,AT21,AW21,AZ21,BC21)*BH21</f>
        <v>-912.5</v>
      </c>
      <c r="CF21" s="2" t="n">
        <f aca="false">SUM(CC21:CE21)</f>
        <v>71837.5</v>
      </c>
      <c r="CH21" s="28" t="n">
        <f aca="false">SUM(BJ21,BN21)</f>
        <v>0</v>
      </c>
      <c r="CI21" s="2" t="n">
        <f aca="false">BJ21*BK21+BN21*BO21</f>
        <v>0</v>
      </c>
    </row>
    <row r="22" customFormat="false" ht="11.25" hidden="false" customHeight="false" outlineLevel="0" collapsed="false">
      <c r="A22" s="1" t="n">
        <v>9</v>
      </c>
      <c r="C22" s="24" t="n">
        <v>20000</v>
      </c>
      <c r="D22" s="25" t="n">
        <v>2.401</v>
      </c>
      <c r="E22" s="25"/>
      <c r="F22" s="25" t="n">
        <v>0</v>
      </c>
      <c r="G22" s="25" t="n">
        <v>2.401</v>
      </c>
      <c r="H22" s="25"/>
      <c r="I22" s="25" t="n">
        <v>0</v>
      </c>
      <c r="J22" s="25" t="n">
        <v>2.401</v>
      </c>
      <c r="K22" s="25"/>
      <c r="L22" s="25" t="n">
        <v>0</v>
      </c>
      <c r="M22" s="25" t="n">
        <v>2.401</v>
      </c>
      <c r="N22" s="25"/>
      <c r="O22" s="25" t="n">
        <v>0</v>
      </c>
      <c r="P22" s="25" t="n">
        <v>2.401</v>
      </c>
      <c r="Q22" s="25"/>
      <c r="R22" s="25" t="n">
        <v>0</v>
      </c>
      <c r="S22" s="25" t="n">
        <v>2.401</v>
      </c>
      <c r="T22" s="25"/>
      <c r="V22" s="24" t="n">
        <v>0</v>
      </c>
      <c r="W22" s="26" t="n">
        <v>2.43</v>
      </c>
      <c r="X22" s="26"/>
      <c r="Y22" s="26" t="n">
        <f aca="false">Y21</f>
        <v>0</v>
      </c>
      <c r="Z22" s="26" t="n">
        <f aca="false">Z21</f>
        <v>0</v>
      </c>
      <c r="AA22" s="26"/>
      <c r="AB22" s="26" t="n">
        <f aca="false">AB21</f>
        <v>0</v>
      </c>
      <c r="AC22" s="26" t="n">
        <f aca="false">AC21</f>
        <v>0</v>
      </c>
      <c r="AD22" s="26"/>
      <c r="AE22" s="24" t="n">
        <v>15000</v>
      </c>
      <c r="AF22" s="26" t="n">
        <v>2.43</v>
      </c>
      <c r="AG22" s="26"/>
      <c r="AH22" s="24" t="n">
        <v>1700</v>
      </c>
      <c r="AI22" s="26" t="n">
        <v>2.43</v>
      </c>
      <c r="AJ22" s="26"/>
      <c r="AK22" s="26" t="n">
        <f aca="false">AK21</f>
        <v>0</v>
      </c>
      <c r="AL22" s="26" t="n">
        <f aca="false">AL21</f>
        <v>0</v>
      </c>
      <c r="AM22" s="26"/>
      <c r="AN22" s="26" t="n">
        <f aca="false">AN21</f>
        <v>0</v>
      </c>
      <c r="AO22" s="26" t="n">
        <f aca="false">AO21</f>
        <v>0</v>
      </c>
      <c r="AP22" s="26"/>
      <c r="AQ22" s="24" t="n">
        <v>0</v>
      </c>
      <c r="AR22" s="26" t="n">
        <v>2.43</v>
      </c>
      <c r="AS22" s="26"/>
      <c r="AT22" s="26" t="n">
        <f aca="false">AT21</f>
        <v>0</v>
      </c>
      <c r="AU22" s="26" t="n">
        <f aca="false">AU21</f>
        <v>0</v>
      </c>
      <c r="AV22" s="26"/>
      <c r="AW22" s="26" t="n">
        <f aca="false">AW21</f>
        <v>0</v>
      </c>
      <c r="AX22" s="26" t="n">
        <f aca="false">AX21</f>
        <v>0</v>
      </c>
      <c r="AY22" s="26"/>
      <c r="AZ22" s="24" t="n">
        <v>8300</v>
      </c>
      <c r="BA22" s="26" t="n">
        <v>2.43</v>
      </c>
      <c r="BB22" s="26"/>
      <c r="BC22" s="26" t="n">
        <f aca="false">BC21</f>
        <v>0</v>
      </c>
      <c r="BD22" s="26" t="n">
        <f aca="false">BD21</f>
        <v>0</v>
      </c>
      <c r="BE22" s="26"/>
      <c r="BF22" s="26"/>
      <c r="BG22" s="26" t="n">
        <v>0.48</v>
      </c>
      <c r="BH22" s="27" t="n">
        <v>-0.0365</v>
      </c>
      <c r="BJ22" s="24" t="n">
        <v>0</v>
      </c>
      <c r="BK22" s="2" t="n">
        <v>0</v>
      </c>
      <c r="BL22" s="2"/>
      <c r="BM22" s="2"/>
      <c r="BN22" s="24" t="n">
        <v>0</v>
      </c>
      <c r="BO22" s="2" t="n">
        <v>0</v>
      </c>
      <c r="BP22" s="2"/>
      <c r="BR22" s="28" t="n">
        <f aca="false">SUM(C22,F22,I22,L22,O22,R22,V22,Y22,AB22,AE22,AH22,AK22,AN22,AQ22,AT22,AW22,AZ22,BC22,BJ22,BN22)</f>
        <v>45000</v>
      </c>
      <c r="BS22" s="29" t="n">
        <f aca="false">(C22*D22)+(F22*G22)+(I22*J22)+(L22*M22)+(O22*P22)+(R22*S22)+(V22*W22+Y22*Z22+AB22*AC22+AE22*AF22+AH22*AI22+AK22*AL22+AN22*AO22+AQ22*AR22+AT22*AU22+AW22*AX22+AZ22*BA22+BC22*BD22)+(CB22*BG22)+(SUM(V22,AB22,AE22,AH22,AK22,AN22,AQ22,AT22,AW22,AZ22)*BH22)+(BJ22*BK22)+(BN22*BO22)</f>
        <v>119857.5</v>
      </c>
      <c r="BY22" s="28" t="n">
        <f aca="false">SUM(C22,F22,I22,L22,O22,R22)</f>
        <v>20000</v>
      </c>
      <c r="BZ22" s="2" t="n">
        <f aca="false">C22*D22+F22*G22+I22*J22+L22*M22+O22*P22+R22*S22</f>
        <v>48020</v>
      </c>
      <c r="CB22" s="28" t="n">
        <f aca="false">SUM(V22,Y22,AB22,AE22,AH22,AK22,AN22,AQ22,AT22,AW22,AZ22,BC22)</f>
        <v>25000</v>
      </c>
      <c r="CC22" s="2" t="n">
        <f aca="false">V22*W22+Y22*Z22+AB22*AC22+AE22*AF22+AH22*AI22+AK22*AL22+AN22*AO22+AQ22*AR22+AT22*AU22+AW22*AX22+AZ22*BA22+BC22*BD22</f>
        <v>60750</v>
      </c>
      <c r="CD22" s="2" t="n">
        <f aca="false">CB22*BG22</f>
        <v>12000</v>
      </c>
      <c r="CE22" s="2" t="n">
        <f aca="false">SUM(V22,AB22,AE22,AH22,AK22,AN22,AQ22,AT22,AW22,AZ22,BC22)*BH22</f>
        <v>-912.5</v>
      </c>
      <c r="CF22" s="2" t="n">
        <f aca="false">SUM(CC22:CE22)</f>
        <v>71837.5</v>
      </c>
      <c r="CH22" s="28" t="n">
        <f aca="false">SUM(BJ22,BN22)</f>
        <v>0</v>
      </c>
      <c r="CI22" s="2" t="n">
        <f aca="false">BJ22*BK22+BN22*BO22</f>
        <v>0</v>
      </c>
    </row>
    <row r="23" customFormat="false" ht="11.25" hidden="false" customHeight="false" outlineLevel="0" collapsed="false">
      <c r="A23" s="1" t="n">
        <v>10</v>
      </c>
      <c r="C23" s="24" t="n">
        <v>20000</v>
      </c>
      <c r="D23" s="25" t="n">
        <v>2.401</v>
      </c>
      <c r="E23" s="25"/>
      <c r="F23" s="25" t="n">
        <v>0</v>
      </c>
      <c r="G23" s="25" t="n">
        <v>2.401</v>
      </c>
      <c r="H23" s="25"/>
      <c r="I23" s="25" t="n">
        <v>0</v>
      </c>
      <c r="J23" s="25" t="n">
        <v>2.401</v>
      </c>
      <c r="K23" s="25"/>
      <c r="L23" s="25" t="n">
        <v>0</v>
      </c>
      <c r="M23" s="25" t="n">
        <v>2.401</v>
      </c>
      <c r="N23" s="25"/>
      <c r="O23" s="25" t="n">
        <v>0</v>
      </c>
      <c r="P23" s="25" t="n">
        <v>2.401</v>
      </c>
      <c r="Q23" s="25"/>
      <c r="R23" s="25" t="n">
        <v>0</v>
      </c>
      <c r="S23" s="25" t="n">
        <v>2.401</v>
      </c>
      <c r="T23" s="25"/>
      <c r="V23" s="24" t="n">
        <v>0</v>
      </c>
      <c r="W23" s="26" t="n">
        <v>2.43</v>
      </c>
      <c r="X23" s="26"/>
      <c r="Y23" s="26" t="n">
        <f aca="false">Y22</f>
        <v>0</v>
      </c>
      <c r="Z23" s="26" t="n">
        <f aca="false">Z22</f>
        <v>0</v>
      </c>
      <c r="AA23" s="26"/>
      <c r="AB23" s="26" t="n">
        <f aca="false">AB22</f>
        <v>0</v>
      </c>
      <c r="AC23" s="26" t="n">
        <f aca="false">AC22</f>
        <v>0</v>
      </c>
      <c r="AD23" s="26"/>
      <c r="AE23" s="24" t="n">
        <v>15000</v>
      </c>
      <c r="AF23" s="26" t="n">
        <v>2.43</v>
      </c>
      <c r="AG23" s="26"/>
      <c r="AH23" s="24" t="n">
        <v>1700</v>
      </c>
      <c r="AI23" s="26" t="n">
        <v>2.43</v>
      </c>
      <c r="AJ23" s="26"/>
      <c r="AK23" s="26" t="n">
        <f aca="false">AK22</f>
        <v>0</v>
      </c>
      <c r="AL23" s="26" t="n">
        <f aca="false">AL22</f>
        <v>0</v>
      </c>
      <c r="AM23" s="26"/>
      <c r="AN23" s="26" t="n">
        <f aca="false">AN22</f>
        <v>0</v>
      </c>
      <c r="AO23" s="26" t="n">
        <f aca="false">AO22</f>
        <v>0</v>
      </c>
      <c r="AP23" s="26"/>
      <c r="AQ23" s="24" t="n">
        <v>0</v>
      </c>
      <c r="AR23" s="26" t="n">
        <v>2.43</v>
      </c>
      <c r="AS23" s="26"/>
      <c r="AT23" s="26" t="n">
        <f aca="false">AT22</f>
        <v>0</v>
      </c>
      <c r="AU23" s="26" t="n">
        <f aca="false">AU22</f>
        <v>0</v>
      </c>
      <c r="AV23" s="26"/>
      <c r="AW23" s="26" t="n">
        <f aca="false">AW22</f>
        <v>0</v>
      </c>
      <c r="AX23" s="26" t="n">
        <f aca="false">AX22</f>
        <v>0</v>
      </c>
      <c r="AY23" s="26"/>
      <c r="AZ23" s="24" t="n">
        <v>8300</v>
      </c>
      <c r="BA23" s="26" t="n">
        <v>2.43</v>
      </c>
      <c r="BB23" s="26"/>
      <c r="BC23" s="26" t="n">
        <f aca="false">BC22</f>
        <v>0</v>
      </c>
      <c r="BD23" s="26" t="n">
        <f aca="false">BD22</f>
        <v>0</v>
      </c>
      <c r="BE23" s="26"/>
      <c r="BF23" s="26"/>
      <c r="BG23" s="26" t="n">
        <v>0.48</v>
      </c>
      <c r="BH23" s="27" t="n">
        <v>-0.0365</v>
      </c>
      <c r="BJ23" s="24" t="n">
        <v>0</v>
      </c>
      <c r="BK23" s="2" t="n">
        <v>0</v>
      </c>
      <c r="BL23" s="2"/>
      <c r="BM23" s="2"/>
      <c r="BN23" s="24" t="n">
        <v>0</v>
      </c>
      <c r="BO23" s="2" t="n">
        <v>0</v>
      </c>
      <c r="BP23" s="2"/>
      <c r="BR23" s="28" t="n">
        <f aca="false">SUM(C23,F23,I23,L23,O23,R23,V23,Y23,AB23,AE23,AH23,AK23,AN23,AQ23,AT23,AW23,AZ23,BC23,BJ23,BN23)</f>
        <v>45000</v>
      </c>
      <c r="BS23" s="29" t="n">
        <f aca="false">(C23*D23)+(F23*G23)+(I23*J23)+(L23*M23)+(O23*P23)+(R23*S23)+(V23*W23+Y23*Z23+AB23*AC23+AE23*AF23+AH23*AI23+AK23*AL23+AN23*AO23+AQ23*AR23+AT23*AU23+AW23*AX23+AZ23*BA23+BC23*BD23)+(CB23*BG23)+(SUM(V23,AB23,AE23,AH23,AK23,AN23,AQ23,AT23,AW23,AZ23)*BH23)+(BJ23*BK23)+(BN23*BO23)</f>
        <v>119857.5</v>
      </c>
      <c r="BY23" s="28" t="n">
        <f aca="false">SUM(C23,F23,I23,L23,O23,R23)</f>
        <v>20000</v>
      </c>
      <c r="BZ23" s="2" t="n">
        <f aca="false">C23*D23+F23*G23+I23*J23+L23*M23+O23*P23+R23*S23</f>
        <v>48020</v>
      </c>
      <c r="CB23" s="28" t="n">
        <f aca="false">SUM(V23,Y23,AB23,AE23,AH23,AK23,AN23,AQ23,AT23,AW23,AZ23,BC23)</f>
        <v>25000</v>
      </c>
      <c r="CC23" s="2" t="n">
        <f aca="false">V23*W23+Y23*Z23+AB23*AC23+AE23*AF23+AH23*AI23+AK23*AL23+AN23*AO23+AQ23*AR23+AT23*AU23+AW23*AX23+AZ23*BA23+BC23*BD23</f>
        <v>60750</v>
      </c>
      <c r="CD23" s="2" t="n">
        <f aca="false">CB23*BG23</f>
        <v>12000</v>
      </c>
      <c r="CE23" s="2" t="n">
        <f aca="false">SUM(V23,AB23,AE23,AH23,AK23,AN23,AQ23,AT23,AW23,AZ23,BC23)*BH23</f>
        <v>-912.5</v>
      </c>
      <c r="CF23" s="2" t="n">
        <f aca="false">SUM(CC23:CE23)</f>
        <v>71837.5</v>
      </c>
      <c r="CH23" s="28" t="n">
        <f aca="false">SUM(BJ23,BN23)</f>
        <v>0</v>
      </c>
      <c r="CI23" s="2" t="n">
        <f aca="false">BJ23*BK23+BN23*BO23</f>
        <v>0</v>
      </c>
    </row>
    <row r="24" customFormat="false" ht="11.25" hidden="false" customHeight="false" outlineLevel="0" collapsed="false">
      <c r="A24" s="1" t="n">
        <v>11</v>
      </c>
      <c r="C24" s="24" t="n">
        <v>20000</v>
      </c>
      <c r="D24" s="25" t="n">
        <v>2.401</v>
      </c>
      <c r="E24" s="25"/>
      <c r="F24" s="25" t="n">
        <v>0</v>
      </c>
      <c r="G24" s="25" t="n">
        <v>2.401</v>
      </c>
      <c r="H24" s="25"/>
      <c r="I24" s="25" t="n">
        <v>0</v>
      </c>
      <c r="J24" s="25" t="n">
        <v>2.401</v>
      </c>
      <c r="K24" s="25"/>
      <c r="L24" s="25" t="n">
        <v>0</v>
      </c>
      <c r="M24" s="25" t="n">
        <v>2.401</v>
      </c>
      <c r="N24" s="25"/>
      <c r="O24" s="25" t="n">
        <v>0</v>
      </c>
      <c r="P24" s="25" t="n">
        <v>2.401</v>
      </c>
      <c r="Q24" s="25"/>
      <c r="R24" s="25" t="n">
        <v>0</v>
      </c>
      <c r="S24" s="25" t="n">
        <v>2.401</v>
      </c>
      <c r="T24" s="25"/>
      <c r="V24" s="24" t="n">
        <v>0</v>
      </c>
      <c r="W24" s="26" t="n">
        <v>2.43</v>
      </c>
      <c r="X24" s="26"/>
      <c r="Y24" s="26" t="n">
        <f aca="false">Y23</f>
        <v>0</v>
      </c>
      <c r="Z24" s="26" t="n">
        <f aca="false">Z23</f>
        <v>0</v>
      </c>
      <c r="AA24" s="26"/>
      <c r="AB24" s="26" t="n">
        <f aca="false">AB23</f>
        <v>0</v>
      </c>
      <c r="AC24" s="26" t="n">
        <f aca="false">AC23</f>
        <v>0</v>
      </c>
      <c r="AD24" s="26"/>
      <c r="AE24" s="24" t="n">
        <v>15000</v>
      </c>
      <c r="AF24" s="26" t="n">
        <v>2.43</v>
      </c>
      <c r="AG24" s="26"/>
      <c r="AH24" s="24" t="n">
        <v>1700</v>
      </c>
      <c r="AI24" s="26" t="n">
        <v>2.43</v>
      </c>
      <c r="AJ24" s="26"/>
      <c r="AK24" s="26" t="n">
        <f aca="false">AK23</f>
        <v>0</v>
      </c>
      <c r="AL24" s="26" t="n">
        <f aca="false">AL23</f>
        <v>0</v>
      </c>
      <c r="AM24" s="26"/>
      <c r="AN24" s="26" t="n">
        <f aca="false">AN23</f>
        <v>0</v>
      </c>
      <c r="AO24" s="26" t="n">
        <f aca="false">AO23</f>
        <v>0</v>
      </c>
      <c r="AP24" s="26"/>
      <c r="AQ24" s="24" t="n">
        <v>0</v>
      </c>
      <c r="AR24" s="26" t="n">
        <v>2.43</v>
      </c>
      <c r="AS24" s="26"/>
      <c r="AT24" s="26" t="n">
        <f aca="false">AT23</f>
        <v>0</v>
      </c>
      <c r="AU24" s="26" t="n">
        <f aca="false">AU23</f>
        <v>0</v>
      </c>
      <c r="AV24" s="26"/>
      <c r="AW24" s="26" t="n">
        <f aca="false">AW23</f>
        <v>0</v>
      </c>
      <c r="AX24" s="26" t="n">
        <f aca="false">AX23</f>
        <v>0</v>
      </c>
      <c r="AY24" s="26"/>
      <c r="AZ24" s="24" t="n">
        <v>8300</v>
      </c>
      <c r="BA24" s="26" t="n">
        <v>2.43</v>
      </c>
      <c r="BB24" s="26"/>
      <c r="BC24" s="26" t="n">
        <f aca="false">BC23</f>
        <v>0</v>
      </c>
      <c r="BD24" s="26" t="n">
        <f aca="false">BD23</f>
        <v>0</v>
      </c>
      <c r="BE24" s="26"/>
      <c r="BF24" s="26"/>
      <c r="BG24" s="26" t="n">
        <v>0.48</v>
      </c>
      <c r="BH24" s="27" t="n">
        <v>-0.0365</v>
      </c>
      <c r="BJ24" s="24" t="n">
        <v>0</v>
      </c>
      <c r="BK24" s="2" t="n">
        <v>0</v>
      </c>
      <c r="BL24" s="2"/>
      <c r="BM24" s="2"/>
      <c r="BN24" s="24" t="n">
        <v>0</v>
      </c>
      <c r="BO24" s="2" t="n">
        <v>0</v>
      </c>
      <c r="BP24" s="2"/>
      <c r="BR24" s="28" t="n">
        <f aca="false">SUM(C24,F24,I24,L24,O24,R24,V24,Y24,AB24,AE24,AH24,AK24,AN24,AQ24,AT24,AW24,AZ24,BC24,BJ24,BN24)</f>
        <v>45000</v>
      </c>
      <c r="BS24" s="29" t="n">
        <f aca="false">(C24*D24)+(F24*G24)+(I24*J24)+(L24*M24)+(O24*P24)+(R24*S24)+(V24*W24+Y24*Z24+AB24*AC24+AE24*AF24+AH24*AI24+AK24*AL24+AN24*AO24+AQ24*AR24+AT24*AU24+AW24*AX24+AZ24*BA24+BC24*BD24)+(CB24*BG24)+(SUM(V24,AB24,AE24,AH24,AK24,AN24,AQ24,AT24,AW24,AZ24)*BH24)+(BJ24*BK24)+(BN24*BO24)</f>
        <v>119857.5</v>
      </c>
      <c r="BY24" s="28" t="n">
        <f aca="false">SUM(C24,F24,I24,L24,O24,R24)</f>
        <v>20000</v>
      </c>
      <c r="BZ24" s="2" t="n">
        <f aca="false">C24*D24+F24*G24+I24*J24+L24*M24+O24*P24+R24*S24</f>
        <v>48020</v>
      </c>
      <c r="CB24" s="28" t="n">
        <f aca="false">SUM(V24,Y24,AB24,AE24,AH24,AK24,AN24,AQ24,AT24,AW24,AZ24,BC24)</f>
        <v>25000</v>
      </c>
      <c r="CC24" s="2" t="n">
        <f aca="false">V24*W24+Y24*Z24+AB24*AC24+AE24*AF24+AH24*AI24+AK24*AL24+AN24*AO24+AQ24*AR24+AT24*AU24+AW24*AX24+AZ24*BA24+BC24*BD24</f>
        <v>60750</v>
      </c>
      <c r="CD24" s="2" t="n">
        <f aca="false">CB24*BG24</f>
        <v>12000</v>
      </c>
      <c r="CE24" s="2" t="n">
        <f aca="false">SUM(V24,AB24,AE24,AH24,AK24,AN24,AQ24,AT24,AW24,AZ24,BC24)*BH24</f>
        <v>-912.5</v>
      </c>
      <c r="CF24" s="2" t="n">
        <f aca="false">SUM(CC24:CE24)</f>
        <v>71837.5</v>
      </c>
      <c r="CH24" s="28" t="n">
        <f aca="false">SUM(BJ24,BN24)</f>
        <v>0</v>
      </c>
      <c r="CI24" s="2" t="n">
        <f aca="false">BJ24*BK24+BN24*BO24</f>
        <v>0</v>
      </c>
    </row>
    <row r="25" customFormat="false" ht="11.25" hidden="false" customHeight="false" outlineLevel="0" collapsed="false">
      <c r="A25" s="1" t="n">
        <v>12</v>
      </c>
      <c r="C25" s="24" t="n">
        <v>20000</v>
      </c>
      <c r="D25" s="25" t="n">
        <v>2.401</v>
      </c>
      <c r="E25" s="25"/>
      <c r="F25" s="25" t="n">
        <v>0</v>
      </c>
      <c r="G25" s="25" t="n">
        <v>2.401</v>
      </c>
      <c r="H25" s="25"/>
      <c r="I25" s="25" t="n">
        <v>0</v>
      </c>
      <c r="J25" s="25" t="n">
        <v>2.401</v>
      </c>
      <c r="K25" s="25"/>
      <c r="L25" s="25" t="n">
        <v>0</v>
      </c>
      <c r="M25" s="25" t="n">
        <v>2.401</v>
      </c>
      <c r="N25" s="25"/>
      <c r="O25" s="25" t="n">
        <v>0</v>
      </c>
      <c r="P25" s="25" t="n">
        <v>2.401</v>
      </c>
      <c r="Q25" s="25"/>
      <c r="R25" s="25" t="n">
        <v>0</v>
      </c>
      <c r="S25" s="25" t="n">
        <v>2.401</v>
      </c>
      <c r="T25" s="25"/>
      <c r="V25" s="24" t="n">
        <v>15000</v>
      </c>
      <c r="W25" s="26" t="n">
        <v>2.43</v>
      </c>
      <c r="X25" s="26"/>
      <c r="Y25" s="26" t="n">
        <f aca="false">Y24</f>
        <v>0</v>
      </c>
      <c r="Z25" s="26" t="n">
        <f aca="false">Z24</f>
        <v>0</v>
      </c>
      <c r="AA25" s="26"/>
      <c r="AB25" s="26" t="n">
        <f aca="false">AB24</f>
        <v>0</v>
      </c>
      <c r="AC25" s="26" t="n">
        <f aca="false">AC24</f>
        <v>0</v>
      </c>
      <c r="AD25" s="26"/>
      <c r="AE25" s="24" t="n">
        <v>0</v>
      </c>
      <c r="AF25" s="26" t="n">
        <v>2.43</v>
      </c>
      <c r="AG25" s="26"/>
      <c r="AH25" s="24" t="n">
        <v>1700</v>
      </c>
      <c r="AI25" s="26" t="n">
        <v>2.43</v>
      </c>
      <c r="AJ25" s="26"/>
      <c r="AK25" s="26" t="n">
        <f aca="false">AK24</f>
        <v>0</v>
      </c>
      <c r="AL25" s="26" t="n">
        <f aca="false">AL24</f>
        <v>0</v>
      </c>
      <c r="AM25" s="26"/>
      <c r="AN25" s="26" t="n">
        <f aca="false">AN24</f>
        <v>0</v>
      </c>
      <c r="AO25" s="26" t="n">
        <f aca="false">AO24</f>
        <v>0</v>
      </c>
      <c r="AP25" s="26"/>
      <c r="AQ25" s="24" t="n">
        <v>0</v>
      </c>
      <c r="AR25" s="26" t="n">
        <v>2.43</v>
      </c>
      <c r="AS25" s="26"/>
      <c r="AT25" s="26" t="n">
        <f aca="false">AT24</f>
        <v>0</v>
      </c>
      <c r="AU25" s="26" t="n">
        <f aca="false">AU24</f>
        <v>0</v>
      </c>
      <c r="AV25" s="26"/>
      <c r="AW25" s="26" t="n">
        <f aca="false">AW24</f>
        <v>0</v>
      </c>
      <c r="AX25" s="26" t="n">
        <f aca="false">AX24</f>
        <v>0</v>
      </c>
      <c r="AY25" s="26"/>
      <c r="AZ25" s="24" t="n">
        <v>8300</v>
      </c>
      <c r="BA25" s="26" t="n">
        <v>2.43</v>
      </c>
      <c r="BB25" s="26"/>
      <c r="BC25" s="26" t="n">
        <f aca="false">BC24</f>
        <v>0</v>
      </c>
      <c r="BD25" s="26" t="n">
        <f aca="false">BD24</f>
        <v>0</v>
      </c>
      <c r="BE25" s="26"/>
      <c r="BF25" s="26"/>
      <c r="BG25" s="26" t="n">
        <v>0.48</v>
      </c>
      <c r="BH25" s="27" t="n">
        <v>-0.0365</v>
      </c>
      <c r="BJ25" s="24" t="n">
        <v>0</v>
      </c>
      <c r="BK25" s="2" t="n">
        <v>0</v>
      </c>
      <c r="BL25" s="2"/>
      <c r="BM25" s="2"/>
      <c r="BN25" s="24" t="n">
        <v>0</v>
      </c>
      <c r="BO25" s="2" t="n">
        <v>0</v>
      </c>
      <c r="BP25" s="2"/>
      <c r="BR25" s="28" t="n">
        <f aca="false">SUM(C25,F25,I25,L25,O25,R25,V25,Y25,AB25,AE25,AH25,AK25,AN25,AQ25,AT25,AW25,AZ25,BC25,BJ25,BN25)</f>
        <v>45000</v>
      </c>
      <c r="BS25" s="29" t="n">
        <f aca="false">(C25*D25)+(F25*G25)+(I25*J25)+(L25*M25)+(O25*P25)+(R25*S25)+(V25*W25+Y25*Z25+AB25*AC25+AE25*AF25+AH25*AI25+AK25*AL25+AN25*AO25+AQ25*AR25+AT25*AU25+AW25*AX25+AZ25*BA25+BC25*BD25)+(CB25*BG25)+(SUM(V25,AB25,AE25,AH25,AK25,AN25,AQ25,AT25,AW25,AZ25)*BH25)+(BJ25*BK25)+(BN25*BO25)</f>
        <v>119857.5</v>
      </c>
      <c r="BY25" s="28" t="n">
        <f aca="false">SUM(C25,F25,I25,L25,O25,R25)</f>
        <v>20000</v>
      </c>
      <c r="BZ25" s="2" t="n">
        <f aca="false">C25*D25+F25*G25+I25*J25+L25*M25+O25*P25+R25*S25</f>
        <v>48020</v>
      </c>
      <c r="CB25" s="28" t="n">
        <f aca="false">SUM(V25,Y25,AB25,AE25,AH25,AK25,AN25,AQ25,AT25,AW25,AZ25,BC25)</f>
        <v>25000</v>
      </c>
      <c r="CC25" s="2" t="n">
        <f aca="false">V25*W25+Y25*Z25+AB25*AC25+AE25*AF25+AH25*AI25+AK25*AL25+AN25*AO25+AQ25*AR25+AT25*AU25+AW25*AX25+AZ25*BA25+BC25*BD25</f>
        <v>60750</v>
      </c>
      <c r="CD25" s="2" t="n">
        <f aca="false">CB25*BG25</f>
        <v>12000</v>
      </c>
      <c r="CE25" s="2" t="n">
        <f aca="false">SUM(V25,AB25,AE25,AH25,AK25,AN25,AQ25,AT25,AW25,AZ25,BC25)*BH25</f>
        <v>-912.5</v>
      </c>
      <c r="CF25" s="2" t="n">
        <f aca="false">SUM(CC25:CE25)</f>
        <v>71837.5</v>
      </c>
      <c r="CH25" s="28" t="n">
        <f aca="false">SUM(BJ25,BN25)</f>
        <v>0</v>
      </c>
      <c r="CI25" s="2" t="n">
        <f aca="false">BJ25*BK25+BN25*BO25</f>
        <v>0</v>
      </c>
    </row>
    <row r="26" customFormat="false" ht="11.25" hidden="false" customHeight="false" outlineLevel="0" collapsed="false">
      <c r="A26" s="1" t="n">
        <v>13</v>
      </c>
      <c r="C26" s="24" t="n">
        <v>20000</v>
      </c>
      <c r="D26" s="25" t="n">
        <v>2.401</v>
      </c>
      <c r="E26" s="25"/>
      <c r="F26" s="25" t="n">
        <v>0</v>
      </c>
      <c r="G26" s="25" t="n">
        <v>2.401</v>
      </c>
      <c r="H26" s="25"/>
      <c r="I26" s="25" t="n">
        <v>0</v>
      </c>
      <c r="J26" s="25" t="n">
        <v>2.401</v>
      </c>
      <c r="K26" s="25"/>
      <c r="L26" s="25" t="n">
        <v>0</v>
      </c>
      <c r="M26" s="25" t="n">
        <v>2.401</v>
      </c>
      <c r="N26" s="25"/>
      <c r="O26" s="25" t="n">
        <v>0</v>
      </c>
      <c r="P26" s="25" t="n">
        <v>2.401</v>
      </c>
      <c r="Q26" s="25"/>
      <c r="R26" s="25" t="n">
        <v>0</v>
      </c>
      <c r="S26" s="25" t="n">
        <v>2.401</v>
      </c>
      <c r="T26" s="25"/>
      <c r="V26" s="24" t="n">
        <v>13000</v>
      </c>
      <c r="W26" s="26" t="n">
        <v>2.43</v>
      </c>
      <c r="X26" s="26"/>
      <c r="Y26" s="26" t="n">
        <f aca="false">Y25</f>
        <v>0</v>
      </c>
      <c r="Z26" s="26" t="n">
        <f aca="false">Z25</f>
        <v>0</v>
      </c>
      <c r="AA26" s="26"/>
      <c r="AB26" s="26" t="n">
        <f aca="false">AB25</f>
        <v>0</v>
      </c>
      <c r="AC26" s="26" t="n">
        <f aca="false">AC25</f>
        <v>0</v>
      </c>
      <c r="AD26" s="26"/>
      <c r="AE26" s="24" t="n">
        <v>0</v>
      </c>
      <c r="AF26" s="26" t="n">
        <v>2.43</v>
      </c>
      <c r="AG26" s="26"/>
      <c r="AH26" s="24" t="n">
        <v>1700</v>
      </c>
      <c r="AI26" s="26" t="n">
        <v>2.43</v>
      </c>
      <c r="AJ26" s="26"/>
      <c r="AK26" s="26" t="n">
        <f aca="false">AK25</f>
        <v>0</v>
      </c>
      <c r="AL26" s="26" t="n">
        <f aca="false">AL25</f>
        <v>0</v>
      </c>
      <c r="AM26" s="26"/>
      <c r="AN26" s="26" t="n">
        <f aca="false">AN25</f>
        <v>0</v>
      </c>
      <c r="AO26" s="26" t="n">
        <f aca="false">AO25</f>
        <v>0</v>
      </c>
      <c r="AP26" s="26"/>
      <c r="AQ26" s="24" t="n">
        <v>0</v>
      </c>
      <c r="AR26" s="26" t="n">
        <v>2.43</v>
      </c>
      <c r="AS26" s="26"/>
      <c r="AT26" s="26" t="n">
        <f aca="false">AT25</f>
        <v>0</v>
      </c>
      <c r="AU26" s="26" t="n">
        <f aca="false">AU25</f>
        <v>0</v>
      </c>
      <c r="AV26" s="26"/>
      <c r="AW26" s="26" t="n">
        <f aca="false">AW25</f>
        <v>0</v>
      </c>
      <c r="AX26" s="26" t="n">
        <f aca="false">AX25</f>
        <v>0</v>
      </c>
      <c r="AY26" s="26"/>
      <c r="AZ26" s="24" t="n">
        <v>13300</v>
      </c>
      <c r="BA26" s="26" t="n">
        <v>2.43</v>
      </c>
      <c r="BB26" s="26"/>
      <c r="BC26" s="26" t="n">
        <f aca="false">BC25</f>
        <v>0</v>
      </c>
      <c r="BD26" s="26" t="n">
        <f aca="false">BD25</f>
        <v>0</v>
      </c>
      <c r="BE26" s="26"/>
      <c r="BF26" s="26"/>
      <c r="BG26" s="26" t="n">
        <v>0.48</v>
      </c>
      <c r="BH26" s="27" t="n">
        <v>-0.0365</v>
      </c>
      <c r="BJ26" s="24" t="n">
        <v>0</v>
      </c>
      <c r="BK26" s="2" t="n">
        <v>0</v>
      </c>
      <c r="BL26" s="2"/>
      <c r="BM26" s="2"/>
      <c r="BN26" s="24" t="n">
        <v>0</v>
      </c>
      <c r="BO26" s="2" t="n">
        <v>0</v>
      </c>
      <c r="BP26" s="2"/>
      <c r="BR26" s="28" t="n">
        <f aca="false">SUM(C26,F26,I26,L26,O26,R26,V26,Y26,AB26,AE26,AH26,AK26,AN26,AQ26,AT26,AW26,AZ26,BC26,BJ26,BN26)</f>
        <v>48000</v>
      </c>
      <c r="BS26" s="29" t="n">
        <f aca="false">(C26*D26)+(F26*G26)+(I26*J26)+(L26*M26)+(O26*P26)+(R26*S26)+(V26*W26+Y26*Z26+AB26*AC26+AE26*AF26+AH26*AI26+AK26*AL26+AN26*AO26+AQ26*AR26+AT26*AU26+AW26*AX26+AZ26*BA26+BC26*BD26)+(CB26*BG26)+(SUM(V26,AB26,AE26,AH26,AK26,AN26,AQ26,AT26,AW26,AZ26)*BH26)+(BJ26*BK26)+(BN26*BO26)</f>
        <v>128478</v>
      </c>
      <c r="BY26" s="28" t="n">
        <f aca="false">SUM(C26,F26,I26,L26,O26,R26)</f>
        <v>20000</v>
      </c>
      <c r="BZ26" s="2" t="n">
        <f aca="false">C26*D26+F26*G26+I26*J26+L26*M26+O26*P26+R26*S26</f>
        <v>48020</v>
      </c>
      <c r="CB26" s="28" t="n">
        <f aca="false">SUM(V26,Y26,AB26,AE26,AH26,AK26,AN26,AQ26,AT26,AW26,AZ26,BC26)</f>
        <v>28000</v>
      </c>
      <c r="CC26" s="2" t="n">
        <f aca="false">V26*W26+Y26*Z26+AB26*AC26+AE26*AF26+AH26*AI26+AK26*AL26+AN26*AO26+AQ26*AR26+AT26*AU26+AW26*AX26+AZ26*BA26+BC26*BD26</f>
        <v>68040</v>
      </c>
      <c r="CD26" s="2" t="n">
        <f aca="false">CB26*BG26</f>
        <v>13440</v>
      </c>
      <c r="CE26" s="2" t="n">
        <f aca="false">SUM(V26,AB26,AE26,AH26,AK26,AN26,AQ26,AT26,AW26,AZ26,BC26)*BH26</f>
        <v>-1022</v>
      </c>
      <c r="CF26" s="2" t="n">
        <f aca="false">SUM(CC26:CE26)</f>
        <v>80458</v>
      </c>
      <c r="CH26" s="28" t="n">
        <f aca="false">SUM(BJ26,BN26)</f>
        <v>0</v>
      </c>
      <c r="CI26" s="2" t="n">
        <f aca="false">BJ26*BK26+BN26*BO26</f>
        <v>0</v>
      </c>
    </row>
    <row r="27" customFormat="false" ht="11.25" hidden="false" customHeight="false" outlineLevel="0" collapsed="false">
      <c r="A27" s="1" t="n">
        <v>14</v>
      </c>
      <c r="C27" s="24" t="n">
        <v>20000</v>
      </c>
      <c r="D27" s="25" t="n">
        <v>2.401</v>
      </c>
      <c r="E27" s="25"/>
      <c r="F27" s="25" t="n">
        <v>0</v>
      </c>
      <c r="G27" s="25" t="n">
        <v>2.401</v>
      </c>
      <c r="H27" s="25"/>
      <c r="I27" s="25" t="n">
        <v>0</v>
      </c>
      <c r="J27" s="25" t="n">
        <v>2.401</v>
      </c>
      <c r="K27" s="25"/>
      <c r="L27" s="25" t="n">
        <v>0</v>
      </c>
      <c r="M27" s="25" t="n">
        <v>2.401</v>
      </c>
      <c r="N27" s="25"/>
      <c r="O27" s="25" t="n">
        <v>0</v>
      </c>
      <c r="P27" s="25" t="n">
        <v>2.401</v>
      </c>
      <c r="Q27" s="25"/>
      <c r="R27" s="25" t="n">
        <v>0</v>
      </c>
      <c r="S27" s="25" t="n">
        <v>2.401</v>
      </c>
      <c r="T27" s="25"/>
      <c r="V27" s="24" t="n">
        <v>13000</v>
      </c>
      <c r="W27" s="26" t="n">
        <v>2.43</v>
      </c>
      <c r="X27" s="26"/>
      <c r="Y27" s="26" t="n">
        <f aca="false">Y26</f>
        <v>0</v>
      </c>
      <c r="Z27" s="26" t="n">
        <f aca="false">Z26</f>
        <v>0</v>
      </c>
      <c r="AA27" s="26"/>
      <c r="AB27" s="26" t="n">
        <f aca="false">AB26</f>
        <v>0</v>
      </c>
      <c r="AC27" s="26" t="n">
        <f aca="false">AC26</f>
        <v>0</v>
      </c>
      <c r="AD27" s="26"/>
      <c r="AE27" s="24" t="n">
        <v>0</v>
      </c>
      <c r="AF27" s="26" t="n">
        <v>2.43</v>
      </c>
      <c r="AG27" s="26"/>
      <c r="AH27" s="24" t="n">
        <v>1700</v>
      </c>
      <c r="AI27" s="26" t="n">
        <v>2.43</v>
      </c>
      <c r="AJ27" s="26"/>
      <c r="AK27" s="26" t="n">
        <f aca="false">AK26</f>
        <v>0</v>
      </c>
      <c r="AL27" s="26" t="n">
        <f aca="false">AL26</f>
        <v>0</v>
      </c>
      <c r="AM27" s="26"/>
      <c r="AN27" s="26" t="n">
        <f aca="false">AN26</f>
        <v>0</v>
      </c>
      <c r="AO27" s="26" t="n">
        <f aca="false">AO26</f>
        <v>0</v>
      </c>
      <c r="AP27" s="26"/>
      <c r="AQ27" s="24" t="n">
        <v>0</v>
      </c>
      <c r="AR27" s="26" t="n">
        <v>2.43</v>
      </c>
      <c r="AS27" s="26"/>
      <c r="AT27" s="26" t="n">
        <f aca="false">AT26</f>
        <v>0</v>
      </c>
      <c r="AU27" s="26" t="n">
        <f aca="false">AU26</f>
        <v>0</v>
      </c>
      <c r="AV27" s="26"/>
      <c r="AW27" s="26" t="n">
        <f aca="false">AW26</f>
        <v>0</v>
      </c>
      <c r="AX27" s="26" t="n">
        <f aca="false">AX26</f>
        <v>0</v>
      </c>
      <c r="AY27" s="26"/>
      <c r="AZ27" s="24" t="n">
        <v>13300</v>
      </c>
      <c r="BA27" s="26" t="n">
        <v>2.43</v>
      </c>
      <c r="BB27" s="26"/>
      <c r="BC27" s="26" t="n">
        <f aca="false">BC26</f>
        <v>0</v>
      </c>
      <c r="BD27" s="26" t="n">
        <f aca="false">BD26</f>
        <v>0</v>
      </c>
      <c r="BE27" s="26"/>
      <c r="BF27" s="26"/>
      <c r="BG27" s="26" t="n">
        <v>0.48</v>
      </c>
      <c r="BH27" s="27" t="n">
        <v>-0.0365</v>
      </c>
      <c r="BJ27" s="24" t="n">
        <v>0</v>
      </c>
      <c r="BK27" s="2" t="n">
        <v>0</v>
      </c>
      <c r="BL27" s="2"/>
      <c r="BM27" s="2"/>
      <c r="BN27" s="24" t="n">
        <v>0</v>
      </c>
      <c r="BO27" s="2" t="n">
        <v>0</v>
      </c>
      <c r="BP27" s="2"/>
      <c r="BR27" s="28" t="n">
        <f aca="false">SUM(C27,F27,I27,L27,O27,R27,V27,Y27,AB27,AE27,AH27,AK27,AN27,AQ27,AT27,AW27,AZ27,BC27,BJ27,BN27)</f>
        <v>48000</v>
      </c>
      <c r="BS27" s="29" t="n">
        <f aca="false">(C27*D27)+(F27*G27)+(I27*J27)+(L27*M27)+(O27*P27)+(R27*S27)+(V27*W27+Y27*Z27+AB27*AC27+AE27*AF27+AH27*AI27+AK27*AL27+AN27*AO27+AQ27*AR27+AT27*AU27+AW27*AX27+AZ27*BA27+BC27*BD27)+(CB27*BG27)+(SUM(V27,AB27,AE27,AH27,AK27,AN27,AQ27,AT27,AW27,AZ27)*BH27)+(BJ27*BK27)+(BN27*BO27)</f>
        <v>128478</v>
      </c>
      <c r="BY27" s="28" t="n">
        <f aca="false">SUM(C27,F27,I27,L27,O27,R27)</f>
        <v>20000</v>
      </c>
      <c r="BZ27" s="2" t="n">
        <f aca="false">C27*D27+F27*G27+I27*J27+L27*M27+O27*P27+R27*S27</f>
        <v>48020</v>
      </c>
      <c r="CB27" s="28" t="n">
        <f aca="false">SUM(V27,Y27,AB27,AE27,AH27,AK27,AN27,AQ27,AT27,AW27,AZ27,BC27)</f>
        <v>28000</v>
      </c>
      <c r="CC27" s="2" t="n">
        <f aca="false">V27*W27+Y27*Z27+AB27*AC27+AE27*AF27+AH27*AI27+AK27*AL27+AN27*AO27+AQ27*AR27+AT27*AU27+AW27*AX27+AZ27*BA27+BC27*BD27</f>
        <v>68040</v>
      </c>
      <c r="CD27" s="2" t="n">
        <f aca="false">CB27*BG27</f>
        <v>13440</v>
      </c>
      <c r="CE27" s="2" t="n">
        <f aca="false">SUM(V27,AB27,AE27,AH27,AK27,AN27,AQ27,AT27,AW27,AZ27,BC27)*BH27</f>
        <v>-1022</v>
      </c>
      <c r="CF27" s="2" t="n">
        <f aca="false">SUM(CC27:CE27)</f>
        <v>80458</v>
      </c>
      <c r="CH27" s="28" t="n">
        <f aca="false">SUM(BJ27,BN27)</f>
        <v>0</v>
      </c>
      <c r="CI27" s="2" t="n">
        <f aca="false">BJ27*BK27+BN27*BO27</f>
        <v>0</v>
      </c>
    </row>
    <row r="28" customFormat="false" ht="11.25" hidden="false" customHeight="false" outlineLevel="0" collapsed="false">
      <c r="A28" s="1" t="n">
        <v>15</v>
      </c>
      <c r="C28" s="24" t="n">
        <v>20000</v>
      </c>
      <c r="D28" s="25" t="n">
        <v>2.401</v>
      </c>
      <c r="E28" s="25"/>
      <c r="F28" s="25" t="n">
        <v>0</v>
      </c>
      <c r="G28" s="25" t="n">
        <v>2.401</v>
      </c>
      <c r="H28" s="25"/>
      <c r="I28" s="25" t="n">
        <v>0</v>
      </c>
      <c r="J28" s="25" t="n">
        <v>2.401</v>
      </c>
      <c r="K28" s="25"/>
      <c r="L28" s="25" t="n">
        <v>0</v>
      </c>
      <c r="M28" s="25" t="n">
        <v>2.401</v>
      </c>
      <c r="N28" s="25"/>
      <c r="O28" s="25" t="n">
        <v>0</v>
      </c>
      <c r="P28" s="25" t="n">
        <v>2.401</v>
      </c>
      <c r="Q28" s="25"/>
      <c r="R28" s="25" t="n">
        <v>0</v>
      </c>
      <c r="S28" s="25" t="n">
        <v>2.401</v>
      </c>
      <c r="T28" s="25"/>
      <c r="V28" s="24" t="n">
        <v>13000</v>
      </c>
      <c r="W28" s="26" t="n">
        <v>2.43</v>
      </c>
      <c r="X28" s="26"/>
      <c r="Y28" s="26" t="n">
        <f aca="false">Y27</f>
        <v>0</v>
      </c>
      <c r="Z28" s="26" t="n">
        <f aca="false">Z27</f>
        <v>0</v>
      </c>
      <c r="AA28" s="26"/>
      <c r="AB28" s="26" t="n">
        <f aca="false">AB27</f>
        <v>0</v>
      </c>
      <c r="AC28" s="26" t="n">
        <f aca="false">AC27</f>
        <v>0</v>
      </c>
      <c r="AD28" s="26"/>
      <c r="AE28" s="24" t="n">
        <v>0</v>
      </c>
      <c r="AF28" s="26" t="n">
        <v>2.43</v>
      </c>
      <c r="AG28" s="26"/>
      <c r="AH28" s="24" t="n">
        <v>1700</v>
      </c>
      <c r="AI28" s="26" t="n">
        <v>2.43</v>
      </c>
      <c r="AJ28" s="26"/>
      <c r="AK28" s="26" t="n">
        <f aca="false">AK27</f>
        <v>0</v>
      </c>
      <c r="AL28" s="26" t="n">
        <f aca="false">AL27</f>
        <v>0</v>
      </c>
      <c r="AM28" s="26"/>
      <c r="AN28" s="26" t="n">
        <f aca="false">AN27</f>
        <v>0</v>
      </c>
      <c r="AO28" s="26" t="n">
        <f aca="false">AO27</f>
        <v>0</v>
      </c>
      <c r="AP28" s="26"/>
      <c r="AQ28" s="24" t="n">
        <v>0</v>
      </c>
      <c r="AR28" s="26" t="n">
        <v>2.43</v>
      </c>
      <c r="AS28" s="26"/>
      <c r="AT28" s="26" t="n">
        <f aca="false">AT27</f>
        <v>0</v>
      </c>
      <c r="AU28" s="26" t="n">
        <f aca="false">AU27</f>
        <v>0</v>
      </c>
      <c r="AV28" s="26"/>
      <c r="AW28" s="26" t="n">
        <f aca="false">AW27</f>
        <v>0</v>
      </c>
      <c r="AX28" s="26" t="n">
        <f aca="false">AX27</f>
        <v>0</v>
      </c>
      <c r="AY28" s="26"/>
      <c r="AZ28" s="24" t="n">
        <v>13300</v>
      </c>
      <c r="BA28" s="26" t="n">
        <v>2.43</v>
      </c>
      <c r="BB28" s="26"/>
      <c r="BC28" s="26" t="n">
        <f aca="false">BC27</f>
        <v>0</v>
      </c>
      <c r="BD28" s="26" t="n">
        <f aca="false">BD27</f>
        <v>0</v>
      </c>
      <c r="BE28" s="26"/>
      <c r="BF28" s="26"/>
      <c r="BG28" s="26" t="n">
        <v>0.48</v>
      </c>
      <c r="BH28" s="27" t="n">
        <v>-0.0365</v>
      </c>
      <c r="BJ28" s="24" t="n">
        <v>0</v>
      </c>
      <c r="BK28" s="2" t="n">
        <v>0</v>
      </c>
      <c r="BL28" s="2"/>
      <c r="BM28" s="2"/>
      <c r="BN28" s="24" t="n">
        <v>0</v>
      </c>
      <c r="BO28" s="2" t="n">
        <v>0</v>
      </c>
      <c r="BP28" s="2"/>
      <c r="BR28" s="28" t="n">
        <f aca="false">SUM(C28,F28,I28,L28,O28,R28,V28,Y28,AB28,AE28,AH28,AK28,AN28,AQ28,AT28,AW28,AZ28,BC28,BJ28,BN28)</f>
        <v>48000</v>
      </c>
      <c r="BS28" s="29" t="n">
        <f aca="false">(C28*D28)+(F28*G28)+(I28*J28)+(L28*M28)+(O28*P28)+(R28*S28)+(V28*W28+Y28*Z28+AB28*AC28+AE28*AF28+AH28*AI28+AK28*AL28+AN28*AO28+AQ28*AR28+AT28*AU28+AW28*AX28+AZ28*BA28+BC28*BD28)+(CB28*BG28)+(SUM(V28,AB28,AE28,AH28,AK28,AN28,AQ28,AT28,AW28,AZ28)*BH28)+(BJ28*BK28)+(BN28*BO28)</f>
        <v>128478</v>
      </c>
      <c r="BY28" s="28" t="n">
        <f aca="false">SUM(C28,F28,I28,L28,O28,R28)</f>
        <v>20000</v>
      </c>
      <c r="BZ28" s="2" t="n">
        <f aca="false">C28*D28+F28*G28+I28*J28+L28*M28+O28*P28+R28*S28</f>
        <v>48020</v>
      </c>
      <c r="CB28" s="28" t="n">
        <f aca="false">SUM(V28,Y28,AB28,AE28,AH28,AK28,AN28,AQ28,AT28,AW28,AZ28,BC28)</f>
        <v>28000</v>
      </c>
      <c r="CC28" s="2" t="n">
        <f aca="false">V28*W28+Y28*Z28+AB28*AC28+AE28*AF28+AH28*AI28+AK28*AL28+AN28*AO28+AQ28*AR28+AT28*AU28+AW28*AX28+AZ28*BA28+BC28*BD28</f>
        <v>68040</v>
      </c>
      <c r="CD28" s="2" t="n">
        <f aca="false">CB28*BG28</f>
        <v>13440</v>
      </c>
      <c r="CE28" s="2" t="n">
        <f aca="false">SUM(V28,AB28,AE28,AH28,AK28,AN28,AQ28,AT28,AW28,AZ28,BC28)*BH28</f>
        <v>-1022</v>
      </c>
      <c r="CF28" s="2" t="n">
        <f aca="false">SUM(CC28:CE28)</f>
        <v>80458</v>
      </c>
      <c r="CH28" s="28" t="n">
        <f aca="false">SUM(BJ28,BN28)</f>
        <v>0</v>
      </c>
      <c r="CI28" s="2" t="n">
        <f aca="false">BJ28*BK28+BN28*BO28</f>
        <v>0</v>
      </c>
    </row>
    <row r="29" customFormat="false" ht="11.25" hidden="false" customHeight="false" outlineLevel="0" collapsed="false">
      <c r="A29" s="1" t="n">
        <v>16</v>
      </c>
      <c r="C29" s="24" t="n">
        <v>20000</v>
      </c>
      <c r="D29" s="25" t="n">
        <v>2.401</v>
      </c>
      <c r="E29" s="25"/>
      <c r="F29" s="25" t="n">
        <v>0</v>
      </c>
      <c r="G29" s="25" t="n">
        <v>2.401</v>
      </c>
      <c r="H29" s="25"/>
      <c r="I29" s="25" t="n">
        <v>0</v>
      </c>
      <c r="J29" s="25" t="n">
        <v>2.401</v>
      </c>
      <c r="K29" s="25"/>
      <c r="L29" s="25" t="n">
        <v>0</v>
      </c>
      <c r="M29" s="25" t="n">
        <v>2.401</v>
      </c>
      <c r="N29" s="25"/>
      <c r="O29" s="25" t="n">
        <v>0</v>
      </c>
      <c r="P29" s="25" t="n">
        <v>2.401</v>
      </c>
      <c r="Q29" s="25"/>
      <c r="R29" s="25" t="n">
        <v>0</v>
      </c>
      <c r="S29" s="25" t="n">
        <v>2.401</v>
      </c>
      <c r="T29" s="25"/>
      <c r="V29" s="24" t="n">
        <v>13000</v>
      </c>
      <c r="W29" s="26" t="n">
        <v>2.43</v>
      </c>
      <c r="X29" s="26"/>
      <c r="Y29" s="26" t="n">
        <f aca="false">Y28</f>
        <v>0</v>
      </c>
      <c r="Z29" s="26" t="n">
        <f aca="false">Z28</f>
        <v>0</v>
      </c>
      <c r="AA29" s="26"/>
      <c r="AB29" s="26" t="n">
        <f aca="false">AB28</f>
        <v>0</v>
      </c>
      <c r="AC29" s="26" t="n">
        <f aca="false">AC28</f>
        <v>0</v>
      </c>
      <c r="AD29" s="26"/>
      <c r="AE29" s="24" t="n">
        <v>0</v>
      </c>
      <c r="AF29" s="26" t="n">
        <v>2.43</v>
      </c>
      <c r="AG29" s="26"/>
      <c r="AH29" s="24" t="n">
        <v>1700</v>
      </c>
      <c r="AI29" s="26" t="n">
        <v>2.43</v>
      </c>
      <c r="AJ29" s="26"/>
      <c r="AK29" s="26" t="n">
        <f aca="false">AK28</f>
        <v>0</v>
      </c>
      <c r="AL29" s="26" t="n">
        <f aca="false">AL28</f>
        <v>0</v>
      </c>
      <c r="AM29" s="26"/>
      <c r="AN29" s="26" t="n">
        <f aca="false">AN28</f>
        <v>0</v>
      </c>
      <c r="AO29" s="26" t="n">
        <f aca="false">AO28</f>
        <v>0</v>
      </c>
      <c r="AP29" s="26"/>
      <c r="AQ29" s="24" t="n">
        <v>0</v>
      </c>
      <c r="AR29" s="26" t="n">
        <v>2.43</v>
      </c>
      <c r="AS29" s="26"/>
      <c r="AT29" s="26" t="n">
        <f aca="false">AT28</f>
        <v>0</v>
      </c>
      <c r="AU29" s="26" t="n">
        <f aca="false">AU28</f>
        <v>0</v>
      </c>
      <c r="AV29" s="26"/>
      <c r="AW29" s="26" t="n">
        <f aca="false">AW28</f>
        <v>0</v>
      </c>
      <c r="AX29" s="26" t="n">
        <f aca="false">AX28</f>
        <v>0</v>
      </c>
      <c r="AY29" s="26"/>
      <c r="AZ29" s="24" t="n">
        <v>13300</v>
      </c>
      <c r="BA29" s="26" t="n">
        <v>2.43</v>
      </c>
      <c r="BB29" s="26"/>
      <c r="BC29" s="26" t="n">
        <f aca="false">BC28</f>
        <v>0</v>
      </c>
      <c r="BD29" s="26" t="n">
        <f aca="false">BD28</f>
        <v>0</v>
      </c>
      <c r="BE29" s="26"/>
      <c r="BF29" s="26"/>
      <c r="BG29" s="26" t="n">
        <v>0.48</v>
      </c>
      <c r="BH29" s="27" t="n">
        <v>-0.0365</v>
      </c>
      <c r="BJ29" s="24" t="n">
        <v>0</v>
      </c>
      <c r="BK29" s="2" t="n">
        <v>0</v>
      </c>
      <c r="BL29" s="2"/>
      <c r="BM29" s="2"/>
      <c r="BN29" s="24" t="n">
        <v>0</v>
      </c>
      <c r="BO29" s="2" t="n">
        <v>0</v>
      </c>
      <c r="BP29" s="2"/>
      <c r="BR29" s="28" t="n">
        <f aca="false">SUM(C29,F29,I29,L29,O29,R29,V29,Y29,AB29,AE29,AH29,AK29,AN29,AQ29,AT29,AW29,AZ29,BC29,BJ29,BN29)</f>
        <v>48000</v>
      </c>
      <c r="BS29" s="29" t="n">
        <f aca="false">(C29*D29)+(F29*G29)+(I29*J29)+(L29*M29)+(O29*P29)+(R29*S29)+(V29*W29+Y29*Z29+AB29*AC29+AE29*AF29+AH29*AI29+AK29*AL29+AN29*AO29+AQ29*AR29+AT29*AU29+AW29*AX29+AZ29*BA29+BC29*BD29)+(CB29*BG29)+(SUM(V29,AB29,AE29,AH29,AK29,AN29,AQ29,AT29,AW29,AZ29)*BH29)+(BJ29*BK29)+(BN29*BO29)</f>
        <v>128478</v>
      </c>
      <c r="BY29" s="28" t="n">
        <f aca="false">SUM(C29,F29,I29,L29,O29,R29)</f>
        <v>20000</v>
      </c>
      <c r="BZ29" s="2" t="n">
        <f aca="false">C29*D29+F29*G29+I29*J29+L29*M29+O29*P29+R29*S29</f>
        <v>48020</v>
      </c>
      <c r="CB29" s="28" t="n">
        <f aca="false">SUM(V29,Y29,AB29,AE29,AH29,AK29,AN29,AQ29,AT29,AW29,AZ29,BC29)</f>
        <v>28000</v>
      </c>
      <c r="CC29" s="2" t="n">
        <f aca="false">V29*W29+Y29*Z29+AB29*AC29+AE29*AF29+AH29*AI29+AK29*AL29+AN29*AO29+AQ29*AR29+AT29*AU29+AW29*AX29+AZ29*BA29+BC29*BD29</f>
        <v>68040</v>
      </c>
      <c r="CD29" s="2" t="n">
        <f aca="false">CB29*BG29</f>
        <v>13440</v>
      </c>
      <c r="CE29" s="2" t="n">
        <f aca="false">SUM(V29,AB29,AE29,AH29,AK29,AN29,AQ29,AT29,AW29,AZ29,BC29)*BH29</f>
        <v>-1022</v>
      </c>
      <c r="CF29" s="2" t="n">
        <f aca="false">SUM(CC29:CE29)</f>
        <v>80458</v>
      </c>
      <c r="CH29" s="28" t="n">
        <f aca="false">SUM(BJ29,BN29)</f>
        <v>0</v>
      </c>
      <c r="CI29" s="2" t="n">
        <f aca="false">BJ29*BK29+BN29*BO29</f>
        <v>0</v>
      </c>
    </row>
    <row r="30" customFormat="false" ht="11.25" hidden="false" customHeight="false" outlineLevel="0" collapsed="false">
      <c r="A30" s="1" t="n">
        <v>17</v>
      </c>
      <c r="C30" s="24" t="n">
        <v>20000</v>
      </c>
      <c r="D30" s="25" t="n">
        <v>2.401</v>
      </c>
      <c r="E30" s="25"/>
      <c r="F30" s="25" t="n">
        <v>0</v>
      </c>
      <c r="G30" s="25" t="n">
        <v>2.401</v>
      </c>
      <c r="H30" s="25"/>
      <c r="I30" s="25" t="n">
        <v>0</v>
      </c>
      <c r="J30" s="25" t="n">
        <v>2.401</v>
      </c>
      <c r="K30" s="25"/>
      <c r="L30" s="25" t="n">
        <v>0</v>
      </c>
      <c r="M30" s="25" t="n">
        <v>2.401</v>
      </c>
      <c r="N30" s="25"/>
      <c r="O30" s="25" t="n">
        <v>0</v>
      </c>
      <c r="P30" s="25" t="n">
        <v>2.401</v>
      </c>
      <c r="Q30" s="25"/>
      <c r="R30" s="25" t="n">
        <v>0</v>
      </c>
      <c r="S30" s="25" t="n">
        <v>2.401</v>
      </c>
      <c r="T30" s="25"/>
      <c r="V30" s="24" t="n">
        <v>15000</v>
      </c>
      <c r="W30" s="26" t="n">
        <v>2.43</v>
      </c>
      <c r="X30" s="26"/>
      <c r="Y30" s="26" t="n">
        <f aca="false">Y29</f>
        <v>0</v>
      </c>
      <c r="Z30" s="26" t="n">
        <f aca="false">Z29</f>
        <v>0</v>
      </c>
      <c r="AA30" s="26"/>
      <c r="AB30" s="26" t="n">
        <f aca="false">AB29</f>
        <v>0</v>
      </c>
      <c r="AC30" s="26" t="n">
        <f aca="false">AC29</f>
        <v>0</v>
      </c>
      <c r="AD30" s="26"/>
      <c r="AE30" s="24" t="n">
        <v>0</v>
      </c>
      <c r="AF30" s="26" t="n">
        <v>2.43</v>
      </c>
      <c r="AG30" s="26"/>
      <c r="AH30" s="24" t="n">
        <v>1700</v>
      </c>
      <c r="AI30" s="26" t="n">
        <v>2.43</v>
      </c>
      <c r="AJ30" s="26"/>
      <c r="AK30" s="26" t="n">
        <f aca="false">AK29</f>
        <v>0</v>
      </c>
      <c r="AL30" s="26" t="n">
        <f aca="false">AL29</f>
        <v>0</v>
      </c>
      <c r="AM30" s="26"/>
      <c r="AN30" s="26" t="n">
        <f aca="false">AN29</f>
        <v>0</v>
      </c>
      <c r="AO30" s="26" t="n">
        <f aca="false">AO29</f>
        <v>0</v>
      </c>
      <c r="AP30" s="26"/>
      <c r="AQ30" s="24" t="n">
        <v>0</v>
      </c>
      <c r="AR30" s="26" t="n">
        <v>2.43</v>
      </c>
      <c r="AS30" s="26"/>
      <c r="AT30" s="26" t="n">
        <f aca="false">AT29</f>
        <v>0</v>
      </c>
      <c r="AU30" s="26" t="n">
        <f aca="false">AU29</f>
        <v>0</v>
      </c>
      <c r="AV30" s="26"/>
      <c r="AW30" s="26" t="n">
        <f aca="false">AW29</f>
        <v>0</v>
      </c>
      <c r="AX30" s="26" t="n">
        <f aca="false">AX29</f>
        <v>0</v>
      </c>
      <c r="AY30" s="26"/>
      <c r="AZ30" s="24" t="n">
        <v>8300</v>
      </c>
      <c r="BA30" s="26" t="n">
        <v>2.43</v>
      </c>
      <c r="BB30" s="26"/>
      <c r="BC30" s="26" t="n">
        <f aca="false">BC29</f>
        <v>0</v>
      </c>
      <c r="BD30" s="26" t="n">
        <f aca="false">BD29</f>
        <v>0</v>
      </c>
      <c r="BE30" s="26"/>
      <c r="BF30" s="26"/>
      <c r="BG30" s="26" t="n">
        <v>0.48</v>
      </c>
      <c r="BH30" s="27" t="n">
        <v>-0.0365</v>
      </c>
      <c r="BJ30" s="24" t="n">
        <v>0</v>
      </c>
      <c r="BK30" s="2" t="n">
        <v>0</v>
      </c>
      <c r="BL30" s="2"/>
      <c r="BM30" s="2"/>
      <c r="BN30" s="24" t="n">
        <v>0</v>
      </c>
      <c r="BO30" s="2" t="n">
        <v>0</v>
      </c>
      <c r="BP30" s="2"/>
      <c r="BR30" s="28" t="n">
        <f aca="false">SUM(C30,F30,I30,L30,O30,R30,V30,Y30,AB30,AE30,AH30,AK30,AN30,AQ30,AT30,AW30,AZ30,BC30,BJ30,BN30)</f>
        <v>45000</v>
      </c>
      <c r="BS30" s="29" t="n">
        <f aca="false">(C30*D30)+(F30*G30)+(I30*J30)+(L30*M30)+(O30*P30)+(R30*S30)+(V30*W30+Y30*Z30+AB30*AC30+AE30*AF30+AH30*AI30+AK30*AL30+AN30*AO30+AQ30*AR30+AT30*AU30+AW30*AX30+AZ30*BA30+BC30*BD30)+(CB30*BG30)+(SUM(V30,AB30,AE30,AH30,AK30,AN30,AQ30,AT30,AW30,AZ30)*BH30)+(BJ30*BK30)+(BN30*BO30)</f>
        <v>119857.5</v>
      </c>
      <c r="BY30" s="28" t="n">
        <f aca="false">SUM(C30,F30,I30,L30,O30,R30)</f>
        <v>20000</v>
      </c>
      <c r="BZ30" s="2" t="n">
        <f aca="false">C30*D30+F30*G30+I30*J30+L30*M30+O30*P30+R30*S30</f>
        <v>48020</v>
      </c>
      <c r="CB30" s="28" t="n">
        <f aca="false">SUM(V30,Y30,AB30,AE30,AH30,AK30,AN30,AQ30,AT30,AW30,AZ30,BC30)</f>
        <v>25000</v>
      </c>
      <c r="CC30" s="2" t="n">
        <f aca="false">V30*W30+Y30*Z30+AB30*AC30+AE30*AF30+AH30*AI30+AK30*AL30+AN30*AO30+AQ30*AR30+AT30*AU30+AW30*AX30+AZ30*BA30+BC30*BD30</f>
        <v>60750</v>
      </c>
      <c r="CD30" s="2" t="n">
        <f aca="false">CB30*BG30</f>
        <v>12000</v>
      </c>
      <c r="CE30" s="2" t="n">
        <f aca="false">SUM(V30,AB30,AE30,AH30,AK30,AN30,AQ30,AT30,AW30,AZ30,BC30)*BH30</f>
        <v>-912.5</v>
      </c>
      <c r="CF30" s="2" t="n">
        <f aca="false">SUM(CC30:CE30)</f>
        <v>71837.5</v>
      </c>
      <c r="CH30" s="28" t="n">
        <f aca="false">SUM(BJ30,BN30)</f>
        <v>0</v>
      </c>
      <c r="CI30" s="2" t="n">
        <f aca="false">BJ30*BK30+BN30*BO30</f>
        <v>0</v>
      </c>
    </row>
    <row r="31" customFormat="false" ht="11.25" hidden="false" customHeight="false" outlineLevel="0" collapsed="false">
      <c r="A31" s="1" t="n">
        <v>18</v>
      </c>
      <c r="C31" s="24" t="n">
        <v>20000</v>
      </c>
      <c r="D31" s="25" t="n">
        <v>2.401</v>
      </c>
      <c r="E31" s="25"/>
      <c r="F31" s="25" t="n">
        <v>0</v>
      </c>
      <c r="G31" s="25" t="n">
        <v>2.401</v>
      </c>
      <c r="H31" s="25"/>
      <c r="I31" s="25" t="n">
        <v>0</v>
      </c>
      <c r="J31" s="25" t="n">
        <v>2.401</v>
      </c>
      <c r="K31" s="25"/>
      <c r="L31" s="25" t="n">
        <v>0</v>
      </c>
      <c r="M31" s="25" t="n">
        <v>2.401</v>
      </c>
      <c r="N31" s="25"/>
      <c r="O31" s="25" t="n">
        <v>0</v>
      </c>
      <c r="P31" s="25" t="n">
        <v>2.401</v>
      </c>
      <c r="Q31" s="25"/>
      <c r="R31" s="25" t="n">
        <v>0</v>
      </c>
      <c r="S31" s="25" t="n">
        <v>2.401</v>
      </c>
      <c r="T31" s="25"/>
      <c r="V31" s="24" t="n">
        <v>0</v>
      </c>
      <c r="W31" s="26" t="n">
        <v>2.43</v>
      </c>
      <c r="X31" s="26"/>
      <c r="Y31" s="26" t="n">
        <f aca="false">Y30</f>
        <v>0</v>
      </c>
      <c r="Z31" s="26" t="n">
        <f aca="false">Z30</f>
        <v>0</v>
      </c>
      <c r="AA31" s="26"/>
      <c r="AB31" s="26" t="n">
        <f aca="false">AB30</f>
        <v>0</v>
      </c>
      <c r="AC31" s="26" t="n">
        <f aca="false">AC30</f>
        <v>0</v>
      </c>
      <c r="AD31" s="26"/>
      <c r="AE31" s="24" t="n">
        <v>0</v>
      </c>
      <c r="AF31" s="26" t="n">
        <v>2.43</v>
      </c>
      <c r="AG31" s="26"/>
      <c r="AH31" s="24" t="n">
        <v>1700</v>
      </c>
      <c r="AI31" s="26" t="n">
        <v>2.43</v>
      </c>
      <c r="AJ31" s="26"/>
      <c r="AK31" s="26" t="n">
        <f aca="false">AK30</f>
        <v>0</v>
      </c>
      <c r="AL31" s="26" t="n">
        <f aca="false">AL30</f>
        <v>0</v>
      </c>
      <c r="AM31" s="26"/>
      <c r="AN31" s="26" t="n">
        <f aca="false">AN30</f>
        <v>0</v>
      </c>
      <c r="AO31" s="26" t="n">
        <f aca="false">AO30</f>
        <v>0</v>
      </c>
      <c r="AP31" s="26"/>
      <c r="AQ31" s="24" t="n">
        <v>15000</v>
      </c>
      <c r="AR31" s="26" t="n">
        <v>2.43</v>
      </c>
      <c r="AS31" s="26"/>
      <c r="AT31" s="26" t="n">
        <f aca="false">AT30</f>
        <v>0</v>
      </c>
      <c r="AU31" s="26" t="n">
        <f aca="false">AU30</f>
        <v>0</v>
      </c>
      <c r="AV31" s="26"/>
      <c r="AW31" s="26" t="n">
        <f aca="false">AW30</f>
        <v>0</v>
      </c>
      <c r="AX31" s="26" t="n">
        <f aca="false">AX30</f>
        <v>0</v>
      </c>
      <c r="AY31" s="26"/>
      <c r="AZ31" s="24" t="n">
        <v>8300</v>
      </c>
      <c r="BA31" s="26" t="n">
        <v>2.43</v>
      </c>
      <c r="BB31" s="26"/>
      <c r="BC31" s="26" t="n">
        <f aca="false">BC30</f>
        <v>0</v>
      </c>
      <c r="BD31" s="26" t="n">
        <f aca="false">BD30</f>
        <v>0</v>
      </c>
      <c r="BE31" s="26"/>
      <c r="BF31" s="26"/>
      <c r="BG31" s="26" t="n">
        <v>0.48</v>
      </c>
      <c r="BH31" s="27" t="n">
        <v>-0.0365</v>
      </c>
      <c r="BJ31" s="24" t="n">
        <v>0</v>
      </c>
      <c r="BK31" s="2" t="n">
        <v>0</v>
      </c>
      <c r="BL31" s="2"/>
      <c r="BM31" s="2"/>
      <c r="BN31" s="24" t="n">
        <v>0</v>
      </c>
      <c r="BO31" s="2" t="n">
        <v>0</v>
      </c>
      <c r="BP31" s="2"/>
      <c r="BR31" s="28" t="n">
        <f aca="false">SUM(C31,F31,I31,L31,O31,R31,V31,Y31,AB31,AE31,AH31,AK31,AN31,AQ31,AT31,AW31,AZ31,BC31,BJ31,BN31)</f>
        <v>45000</v>
      </c>
      <c r="BS31" s="29" t="n">
        <f aca="false">(C31*D31)+(F31*G31)+(I31*J31)+(L31*M31)+(O31*P31)+(R31*S31)+(V31*W31+Y31*Z31+AB31*AC31+AE31*AF31+AH31*AI31+AK31*AL31+AN31*AO31+AQ31*AR31+AT31*AU31+AW31*AX31+AZ31*BA31+BC31*BD31)+(CB31*BG31)+(SUM(V31,AB31,AE31,AH31,AK31,AN31,AQ31,AT31,AW31,AZ31)*BH31)+(BJ31*BK31)+(BN31*BO31)</f>
        <v>119857.5</v>
      </c>
      <c r="BY31" s="28" t="n">
        <f aca="false">SUM(C31,F31,I31,L31,O31,R31)</f>
        <v>20000</v>
      </c>
      <c r="BZ31" s="2" t="n">
        <f aca="false">C31*D31+F31*G31+I31*J31+L31*M31+O31*P31+R31*S31</f>
        <v>48020</v>
      </c>
      <c r="CB31" s="28" t="n">
        <f aca="false">SUM(V31,Y31,AB31,AE31,AH31,AK31,AN31,AQ31,AT31,AW31,AZ31,BC31)</f>
        <v>25000</v>
      </c>
      <c r="CC31" s="2" t="n">
        <f aca="false">V31*W31+Y31*Z31+AB31*AC31+AE31*AF31+AH31*AI31+AK31*AL31+AN31*AO31+AQ31*AR31+AT31*AU31+AW31*AX31+AZ31*BA31+BC31*BD31</f>
        <v>60750</v>
      </c>
      <c r="CD31" s="2" t="n">
        <f aca="false">CB31*BG31</f>
        <v>12000</v>
      </c>
      <c r="CE31" s="2" t="n">
        <f aca="false">SUM(V31,AB31,AE31,AH31,AK31,AN31,AQ31,AT31,AW31,AZ31,BC31)*BH31</f>
        <v>-912.5</v>
      </c>
      <c r="CF31" s="2" t="n">
        <f aca="false">SUM(CC31:CE31)</f>
        <v>71837.5</v>
      </c>
      <c r="CH31" s="28" t="n">
        <f aca="false">SUM(BJ31,BN31)</f>
        <v>0</v>
      </c>
      <c r="CI31" s="2" t="n">
        <f aca="false">BJ31*BK31+BN31*BO31</f>
        <v>0</v>
      </c>
    </row>
    <row r="32" customFormat="false" ht="11.25" hidden="false" customHeight="false" outlineLevel="0" collapsed="false">
      <c r="A32" s="1" t="n">
        <v>19</v>
      </c>
      <c r="C32" s="24" t="n">
        <v>20000</v>
      </c>
      <c r="D32" s="25" t="n">
        <v>2.401</v>
      </c>
      <c r="E32" s="25"/>
      <c r="F32" s="25" t="n">
        <v>0</v>
      </c>
      <c r="G32" s="25" t="n">
        <v>2.401</v>
      </c>
      <c r="H32" s="25"/>
      <c r="I32" s="25" t="n">
        <v>0</v>
      </c>
      <c r="J32" s="25" t="n">
        <v>2.401</v>
      </c>
      <c r="K32" s="25"/>
      <c r="L32" s="25" t="n">
        <v>0</v>
      </c>
      <c r="M32" s="25" t="n">
        <v>2.401</v>
      </c>
      <c r="N32" s="25"/>
      <c r="O32" s="25" t="n">
        <v>0</v>
      </c>
      <c r="P32" s="25" t="n">
        <v>2.401</v>
      </c>
      <c r="Q32" s="25"/>
      <c r="R32" s="25" t="n">
        <v>0</v>
      </c>
      <c r="S32" s="25" t="n">
        <v>2.401</v>
      </c>
      <c r="T32" s="25"/>
      <c r="V32" s="24" t="n">
        <v>0</v>
      </c>
      <c r="W32" s="26" t="n">
        <v>2.43</v>
      </c>
      <c r="X32" s="26"/>
      <c r="Y32" s="26" t="n">
        <f aca="false">Y31</f>
        <v>0</v>
      </c>
      <c r="Z32" s="26" t="n">
        <f aca="false">Z31</f>
        <v>0</v>
      </c>
      <c r="AA32" s="26"/>
      <c r="AB32" s="26" t="n">
        <f aca="false">AB31</f>
        <v>0</v>
      </c>
      <c r="AC32" s="26" t="n">
        <f aca="false">AC31</f>
        <v>0</v>
      </c>
      <c r="AD32" s="26"/>
      <c r="AE32" s="24" t="n">
        <v>0</v>
      </c>
      <c r="AF32" s="26" t="n">
        <v>2.43</v>
      </c>
      <c r="AG32" s="26"/>
      <c r="AH32" s="24" t="n">
        <v>16700</v>
      </c>
      <c r="AI32" s="26" t="n">
        <v>2.43</v>
      </c>
      <c r="AJ32" s="26"/>
      <c r="AK32" s="26" t="n">
        <f aca="false">AK31</f>
        <v>0</v>
      </c>
      <c r="AL32" s="26" t="n">
        <f aca="false">AL31</f>
        <v>0</v>
      </c>
      <c r="AM32" s="26"/>
      <c r="AN32" s="26" t="n">
        <f aca="false">AN31</f>
        <v>0</v>
      </c>
      <c r="AO32" s="26" t="n">
        <f aca="false">AO31</f>
        <v>0</v>
      </c>
      <c r="AP32" s="26"/>
      <c r="AQ32" s="24" t="n">
        <v>0</v>
      </c>
      <c r="AR32" s="26" t="n">
        <v>2.43</v>
      </c>
      <c r="AS32" s="26"/>
      <c r="AT32" s="26" t="n">
        <f aca="false">AT31</f>
        <v>0</v>
      </c>
      <c r="AU32" s="26" t="n">
        <f aca="false">AU31</f>
        <v>0</v>
      </c>
      <c r="AV32" s="26"/>
      <c r="AW32" s="26" t="n">
        <f aca="false">AW31</f>
        <v>0</v>
      </c>
      <c r="AX32" s="26" t="n">
        <f aca="false">AX31</f>
        <v>0</v>
      </c>
      <c r="AY32" s="26"/>
      <c r="AZ32" s="24" t="n">
        <v>8300</v>
      </c>
      <c r="BA32" s="26" t="n">
        <v>2.43</v>
      </c>
      <c r="BB32" s="26"/>
      <c r="BC32" s="26" t="n">
        <f aca="false">BC31</f>
        <v>0</v>
      </c>
      <c r="BD32" s="26" t="n">
        <f aca="false">BD31</f>
        <v>0</v>
      </c>
      <c r="BE32" s="26"/>
      <c r="BF32" s="26"/>
      <c r="BG32" s="26" t="n">
        <v>0.48</v>
      </c>
      <c r="BH32" s="27" t="n">
        <v>-0.0365</v>
      </c>
      <c r="BJ32" s="24" t="n">
        <v>0</v>
      </c>
      <c r="BK32" s="2" t="n">
        <v>0</v>
      </c>
      <c r="BL32" s="2"/>
      <c r="BM32" s="2"/>
      <c r="BN32" s="24" t="n">
        <v>0</v>
      </c>
      <c r="BO32" s="2" t="n">
        <v>0</v>
      </c>
      <c r="BP32" s="2"/>
      <c r="BR32" s="28" t="n">
        <f aca="false">SUM(C32,F32,I32,L32,O32,R32,V32,Y32,AB32,AE32,AH32,AK32,AN32,AQ32,AT32,AW32,AZ32,BC32,BJ32,BN32)</f>
        <v>45000</v>
      </c>
      <c r="BS32" s="29" t="n">
        <f aca="false">(C32*D32)+(F32*G32)+(I32*J32)+(L32*M32)+(O32*P32)+(R32*S32)+(V32*W32+Y32*Z32+AB32*AC32+AE32*AF32+AH32*AI32+AK32*AL32+AN32*AO32+AQ32*AR32+AT32*AU32+AW32*AX32+AZ32*BA32+BC32*BD32)+(CB32*BG32)+(SUM(V32,AB32,AE32,AH32,AK32,AN32,AQ32,AT32,AW32,AZ32)*BH32)+(BJ32*BK32)+(BN32*BO32)</f>
        <v>119857.5</v>
      </c>
      <c r="BY32" s="28" t="n">
        <f aca="false">SUM(C32,F32,I32,L32,O32,R32)</f>
        <v>20000</v>
      </c>
      <c r="BZ32" s="2" t="n">
        <f aca="false">C32*D32+F32*G32+I32*J32+L32*M32+O32*P32+R32*S32</f>
        <v>48020</v>
      </c>
      <c r="CB32" s="28" t="n">
        <f aca="false">SUM(V32,Y32,AB32,AE32,AH32,AK32,AN32,AQ32,AT32,AW32,AZ32,BC32)</f>
        <v>25000</v>
      </c>
      <c r="CC32" s="2" t="n">
        <f aca="false">V32*W32+Y32*Z32+AB32*AC32+AE32*AF32+AH32*AI32+AK32*AL32+AN32*AO32+AQ32*AR32+AT32*AU32+AW32*AX32+AZ32*BA32+BC32*BD32</f>
        <v>60750</v>
      </c>
      <c r="CD32" s="2" t="n">
        <f aca="false">CB32*BG32</f>
        <v>12000</v>
      </c>
      <c r="CE32" s="2" t="n">
        <f aca="false">SUM(V32,AB32,AE32,AH32,AK32,AN32,AQ32,AT32,AW32,AZ32,BC32)*BH32</f>
        <v>-912.5</v>
      </c>
      <c r="CF32" s="2" t="n">
        <f aca="false">SUM(CC32:CE32)</f>
        <v>71837.5</v>
      </c>
      <c r="CH32" s="28" t="n">
        <f aca="false">SUM(BJ32,BN32)</f>
        <v>0</v>
      </c>
      <c r="CI32" s="2" t="n">
        <f aca="false">BJ32*BK32+BN32*BO32</f>
        <v>0</v>
      </c>
    </row>
    <row r="33" customFormat="false" ht="11.25" hidden="false" customHeight="false" outlineLevel="0" collapsed="false">
      <c r="A33" s="1" t="n">
        <v>20</v>
      </c>
      <c r="C33" s="24" t="n">
        <v>20000</v>
      </c>
      <c r="D33" s="25" t="n">
        <v>2.401</v>
      </c>
      <c r="E33" s="25"/>
      <c r="F33" s="25" t="n">
        <v>0</v>
      </c>
      <c r="G33" s="25" t="n">
        <v>2.401</v>
      </c>
      <c r="H33" s="25"/>
      <c r="I33" s="25" t="n">
        <v>0</v>
      </c>
      <c r="J33" s="25" t="n">
        <v>2.401</v>
      </c>
      <c r="K33" s="25"/>
      <c r="L33" s="25" t="n">
        <v>0</v>
      </c>
      <c r="M33" s="25" t="n">
        <v>2.401</v>
      </c>
      <c r="N33" s="25"/>
      <c r="O33" s="25" t="n">
        <v>0</v>
      </c>
      <c r="P33" s="25" t="n">
        <v>2.401</v>
      </c>
      <c r="Q33" s="25"/>
      <c r="R33" s="25" t="n">
        <v>0</v>
      </c>
      <c r="S33" s="25" t="n">
        <v>2.401</v>
      </c>
      <c r="T33" s="25"/>
      <c r="V33" s="24" t="n">
        <v>0</v>
      </c>
      <c r="W33" s="26" t="n">
        <v>2.43</v>
      </c>
      <c r="X33" s="26"/>
      <c r="Y33" s="26" t="n">
        <f aca="false">Y32</f>
        <v>0</v>
      </c>
      <c r="Z33" s="26" t="n">
        <f aca="false">Z32</f>
        <v>0</v>
      </c>
      <c r="AA33" s="26"/>
      <c r="AB33" s="26" t="n">
        <f aca="false">AB32</f>
        <v>0</v>
      </c>
      <c r="AC33" s="26" t="n">
        <f aca="false">AC32</f>
        <v>0</v>
      </c>
      <c r="AD33" s="26"/>
      <c r="AE33" s="24" t="n">
        <v>0</v>
      </c>
      <c r="AF33" s="26" t="n">
        <v>2.43</v>
      </c>
      <c r="AG33" s="26"/>
      <c r="AH33" s="24" t="n">
        <f aca="false">AH32</f>
        <v>16700</v>
      </c>
      <c r="AI33" s="26" t="n">
        <v>2.43</v>
      </c>
      <c r="AJ33" s="26"/>
      <c r="AK33" s="26" t="n">
        <f aca="false">AK32</f>
        <v>0</v>
      </c>
      <c r="AL33" s="26" t="n">
        <f aca="false">AL32</f>
        <v>0</v>
      </c>
      <c r="AM33" s="26"/>
      <c r="AN33" s="26" t="n">
        <f aca="false">AN32</f>
        <v>0</v>
      </c>
      <c r="AO33" s="26" t="n">
        <f aca="false">AO32</f>
        <v>0</v>
      </c>
      <c r="AP33" s="26"/>
      <c r="AQ33" s="24" t="n">
        <f aca="false">AQ32</f>
        <v>0</v>
      </c>
      <c r="AR33" s="26" t="n">
        <v>2.43</v>
      </c>
      <c r="AS33" s="26"/>
      <c r="AT33" s="26" t="n">
        <f aca="false">AT32</f>
        <v>0</v>
      </c>
      <c r="AU33" s="26" t="n">
        <f aca="false">AU32</f>
        <v>0</v>
      </c>
      <c r="AV33" s="26"/>
      <c r="AW33" s="26" t="n">
        <f aca="false">AW32</f>
        <v>0</v>
      </c>
      <c r="AX33" s="26" t="n">
        <f aca="false">AX32</f>
        <v>0</v>
      </c>
      <c r="AY33" s="26"/>
      <c r="AZ33" s="24" t="n">
        <v>8300</v>
      </c>
      <c r="BA33" s="26" t="n">
        <v>2.43</v>
      </c>
      <c r="BB33" s="26"/>
      <c r="BC33" s="26" t="n">
        <f aca="false">BC32</f>
        <v>0</v>
      </c>
      <c r="BD33" s="26" t="n">
        <f aca="false">BD32</f>
        <v>0</v>
      </c>
      <c r="BE33" s="26"/>
      <c r="BF33" s="26"/>
      <c r="BG33" s="26" t="n">
        <v>0.48</v>
      </c>
      <c r="BH33" s="27" t="n">
        <v>-0.0365</v>
      </c>
      <c r="BJ33" s="24" t="n">
        <v>0</v>
      </c>
      <c r="BK33" s="2" t="n">
        <v>0</v>
      </c>
      <c r="BL33" s="2"/>
      <c r="BM33" s="2"/>
      <c r="BN33" s="24" t="n">
        <v>0</v>
      </c>
      <c r="BO33" s="2" t="n">
        <v>0</v>
      </c>
      <c r="BP33" s="2"/>
      <c r="BR33" s="28" t="n">
        <f aca="false">SUM(C33,F33,I33,L33,O33,R33,V33,Y33,AB33,AE33,AH33,AK33,AN33,AQ33,AT33,AW33,AZ33,BC33,BJ33,BN33)</f>
        <v>45000</v>
      </c>
      <c r="BS33" s="29" t="n">
        <f aca="false">(C33*D33)+(F33*G33)+(I33*J33)+(L33*M33)+(O33*P33)+(R33*S33)+(V33*W33+Y33*Z33+AB33*AC33+AE33*AF33+AH33*AI33+AK33*AL33+AN33*AO33+AQ33*AR33+AT33*AU33+AW33*AX33+AZ33*BA33+BC33*BD33)+(CB33*BG33)+(SUM(V33,AB33,AE33,AH33,AK33,AN33,AQ33,AT33,AW33,AZ33)*BH33)+(BJ33*BK33)+(BN33*BO33)</f>
        <v>119857.5</v>
      </c>
      <c r="BY33" s="28" t="n">
        <f aca="false">SUM(C33,F33,I33,L33,O33,R33)</f>
        <v>20000</v>
      </c>
      <c r="BZ33" s="2" t="n">
        <f aca="false">C33*D33+F33*G33+I33*J33+L33*M33+O33*P33+R33*S33</f>
        <v>48020</v>
      </c>
      <c r="CB33" s="28" t="n">
        <f aca="false">SUM(V33,Y33,AB33,AE33,AH33,AK33,AN33,AQ33,AT33,AW33,AZ33,BC33)</f>
        <v>25000</v>
      </c>
      <c r="CC33" s="2" t="n">
        <f aca="false">V33*W33+Y33*Z33+AB33*AC33+AE33*AF33+AH33*AI33+AK33*AL33+AN33*AO33+AQ33*AR33+AT33*AU33+AW33*AX33+AZ33*BA33+BC33*BD33</f>
        <v>60750</v>
      </c>
      <c r="CD33" s="2" t="n">
        <f aca="false">CB33*BG33</f>
        <v>12000</v>
      </c>
      <c r="CE33" s="2" t="n">
        <f aca="false">SUM(V33,AB33,AE33,AH33,AK33,AN33,AQ33,AT33,AW33,AZ33,BC33)*BH33</f>
        <v>-912.5</v>
      </c>
      <c r="CF33" s="2" t="n">
        <f aca="false">SUM(CC33:CE33)</f>
        <v>71837.5</v>
      </c>
      <c r="CH33" s="28" t="n">
        <f aca="false">SUM(BJ33,BN33)</f>
        <v>0</v>
      </c>
      <c r="CI33" s="2" t="n">
        <f aca="false">BJ33*BK33+BN33*BO33</f>
        <v>0</v>
      </c>
    </row>
    <row r="34" customFormat="false" ht="11.25" hidden="false" customHeight="false" outlineLevel="0" collapsed="false">
      <c r="A34" s="1" t="n">
        <v>21</v>
      </c>
      <c r="C34" s="24" t="n">
        <v>20000</v>
      </c>
      <c r="D34" s="25" t="n">
        <v>2.401</v>
      </c>
      <c r="E34" s="25"/>
      <c r="F34" s="25" t="n">
        <v>0</v>
      </c>
      <c r="G34" s="25" t="n">
        <v>2.401</v>
      </c>
      <c r="H34" s="25"/>
      <c r="I34" s="25" t="n">
        <v>0</v>
      </c>
      <c r="J34" s="25" t="n">
        <v>2.401</v>
      </c>
      <c r="K34" s="25"/>
      <c r="L34" s="25" t="n">
        <v>0</v>
      </c>
      <c r="M34" s="25" t="n">
        <v>2.401</v>
      </c>
      <c r="N34" s="25"/>
      <c r="O34" s="25" t="n">
        <v>0</v>
      </c>
      <c r="P34" s="25" t="n">
        <v>2.401</v>
      </c>
      <c r="Q34" s="25"/>
      <c r="R34" s="25" t="n">
        <v>0</v>
      </c>
      <c r="S34" s="25" t="n">
        <v>2.401</v>
      </c>
      <c r="T34" s="25"/>
      <c r="V34" s="24" t="n">
        <v>0</v>
      </c>
      <c r="W34" s="26" t="n">
        <v>2.43</v>
      </c>
      <c r="X34" s="26"/>
      <c r="Y34" s="26" t="n">
        <f aca="false">Y33</f>
        <v>0</v>
      </c>
      <c r="Z34" s="26" t="n">
        <f aca="false">Z33</f>
        <v>0</v>
      </c>
      <c r="AA34" s="26"/>
      <c r="AB34" s="26" t="n">
        <f aca="false">AB33</f>
        <v>0</v>
      </c>
      <c r="AC34" s="26" t="n">
        <f aca="false">AC33</f>
        <v>0</v>
      </c>
      <c r="AD34" s="26"/>
      <c r="AE34" s="24" t="n">
        <v>0</v>
      </c>
      <c r="AF34" s="26" t="n">
        <v>2.43</v>
      </c>
      <c r="AG34" s="26"/>
      <c r="AH34" s="24" t="n">
        <f aca="false">AH33</f>
        <v>16700</v>
      </c>
      <c r="AI34" s="26" t="n">
        <v>2.43</v>
      </c>
      <c r="AJ34" s="26"/>
      <c r="AK34" s="26" t="n">
        <f aca="false">AK33</f>
        <v>0</v>
      </c>
      <c r="AL34" s="26" t="n">
        <f aca="false">AL33</f>
        <v>0</v>
      </c>
      <c r="AM34" s="26"/>
      <c r="AN34" s="26" t="n">
        <f aca="false">AN33</f>
        <v>0</v>
      </c>
      <c r="AO34" s="26" t="n">
        <f aca="false">AO33</f>
        <v>0</v>
      </c>
      <c r="AP34" s="26"/>
      <c r="AQ34" s="24" t="n">
        <f aca="false">AQ33</f>
        <v>0</v>
      </c>
      <c r="AR34" s="26" t="n">
        <v>2.43</v>
      </c>
      <c r="AS34" s="26"/>
      <c r="AT34" s="26" t="n">
        <f aca="false">AT33</f>
        <v>0</v>
      </c>
      <c r="AU34" s="26" t="n">
        <f aca="false">AU33</f>
        <v>0</v>
      </c>
      <c r="AV34" s="26"/>
      <c r="AW34" s="26" t="n">
        <f aca="false">AW33</f>
        <v>0</v>
      </c>
      <c r="AX34" s="26" t="n">
        <f aca="false">AX33</f>
        <v>0</v>
      </c>
      <c r="AY34" s="26"/>
      <c r="AZ34" s="24" t="n">
        <v>8300</v>
      </c>
      <c r="BA34" s="26" t="n">
        <v>2.43</v>
      </c>
      <c r="BB34" s="26"/>
      <c r="BC34" s="26" t="n">
        <f aca="false">BC33</f>
        <v>0</v>
      </c>
      <c r="BD34" s="26" t="n">
        <f aca="false">BD33</f>
        <v>0</v>
      </c>
      <c r="BE34" s="26"/>
      <c r="BF34" s="26"/>
      <c r="BG34" s="26" t="n">
        <v>0.48</v>
      </c>
      <c r="BH34" s="27" t="n">
        <v>-0.0365</v>
      </c>
      <c r="BJ34" s="24" t="n">
        <v>0</v>
      </c>
      <c r="BK34" s="2" t="n">
        <v>0</v>
      </c>
      <c r="BL34" s="2"/>
      <c r="BM34" s="2"/>
      <c r="BN34" s="24" t="n">
        <v>0</v>
      </c>
      <c r="BO34" s="2" t="n">
        <v>0</v>
      </c>
      <c r="BP34" s="2"/>
      <c r="BR34" s="28" t="n">
        <f aca="false">SUM(C34,F34,I34,L34,O34,R34,V34,Y34,AB34,AE34,AH34,AK34,AN34,AQ34,AT34,AW34,AZ34,BC34,BJ34,BN34)</f>
        <v>45000</v>
      </c>
      <c r="BS34" s="29" t="n">
        <f aca="false">(C34*D34)+(F34*G34)+(I34*J34)+(L34*M34)+(O34*P34)+(R34*S34)+(V34*W34+Y34*Z34+AB34*AC34+AE34*AF34+AH34*AI34+AK34*AL34+AN34*AO34+AQ34*AR34+AT34*AU34+AW34*AX34+AZ34*BA34+BC34*BD34)+(CB34*BG34)+(SUM(V34,AB34,AE34,AH34,AK34,AN34,AQ34,AT34,AW34,AZ34)*BH34)+(BJ34*BK34)+(BN34*BO34)</f>
        <v>119857.5</v>
      </c>
      <c r="BY34" s="28" t="n">
        <f aca="false">SUM(C34,F34,I34,L34,O34,R34)</f>
        <v>20000</v>
      </c>
      <c r="BZ34" s="2" t="n">
        <f aca="false">C34*D34+F34*G34+I34*J34+L34*M34+O34*P34+R34*S34</f>
        <v>48020</v>
      </c>
      <c r="CB34" s="28" t="n">
        <f aca="false">SUM(V34,Y34,AB34,AE34,AH34,AK34,AN34,AQ34,AT34,AW34,AZ34,BC34)</f>
        <v>25000</v>
      </c>
      <c r="CC34" s="2" t="n">
        <f aca="false">V34*W34+Y34*Z34+AB34*AC34+AE34*AF34+AH34*AI34+AK34*AL34+AN34*AO34+AQ34*AR34+AT34*AU34+AW34*AX34+AZ34*BA34+BC34*BD34</f>
        <v>60750</v>
      </c>
      <c r="CD34" s="2" t="n">
        <f aca="false">CB34*BG34</f>
        <v>12000</v>
      </c>
      <c r="CE34" s="2" t="n">
        <f aca="false">SUM(V34,AB34,AE34,AH34,AK34,AN34,AQ34,AT34,AW34,AZ34,BC34)*BH34</f>
        <v>-912.5</v>
      </c>
      <c r="CF34" s="2" t="n">
        <f aca="false">SUM(CC34:CE34)</f>
        <v>71837.5</v>
      </c>
      <c r="CH34" s="28" t="n">
        <f aca="false">SUM(BJ34,BN34)</f>
        <v>0</v>
      </c>
      <c r="CI34" s="2" t="n">
        <f aca="false">BJ34*BK34+BN34*BO34</f>
        <v>0</v>
      </c>
    </row>
    <row r="35" customFormat="false" ht="11.25" hidden="false" customHeight="false" outlineLevel="0" collapsed="false">
      <c r="A35" s="1" t="n">
        <v>22</v>
      </c>
      <c r="C35" s="24" t="n">
        <v>20000</v>
      </c>
      <c r="D35" s="25" t="n">
        <v>2.401</v>
      </c>
      <c r="E35" s="25"/>
      <c r="F35" s="25" t="n">
        <v>0</v>
      </c>
      <c r="G35" s="25" t="n">
        <v>2.401</v>
      </c>
      <c r="H35" s="25"/>
      <c r="I35" s="25" t="n">
        <v>0</v>
      </c>
      <c r="J35" s="25" t="n">
        <v>2.401</v>
      </c>
      <c r="K35" s="25"/>
      <c r="L35" s="25" t="n">
        <v>0</v>
      </c>
      <c r="M35" s="25" t="n">
        <v>2.401</v>
      </c>
      <c r="N35" s="25"/>
      <c r="O35" s="25" t="n">
        <v>0</v>
      </c>
      <c r="P35" s="25" t="n">
        <v>2.401</v>
      </c>
      <c r="Q35" s="25"/>
      <c r="R35" s="25" t="n">
        <v>0</v>
      </c>
      <c r="S35" s="25" t="n">
        <v>2.401</v>
      </c>
      <c r="T35" s="25"/>
      <c r="V35" s="24" t="n">
        <v>0</v>
      </c>
      <c r="W35" s="26" t="n">
        <v>2.43</v>
      </c>
      <c r="X35" s="26"/>
      <c r="Y35" s="26" t="n">
        <f aca="false">Y34</f>
        <v>0</v>
      </c>
      <c r="Z35" s="26" t="n">
        <f aca="false">Z34</f>
        <v>0</v>
      </c>
      <c r="AA35" s="26"/>
      <c r="AB35" s="26" t="n">
        <f aca="false">AB34</f>
        <v>0</v>
      </c>
      <c r="AC35" s="26" t="n">
        <f aca="false">AC34</f>
        <v>0</v>
      </c>
      <c r="AD35" s="26"/>
      <c r="AE35" s="24" t="n">
        <v>0</v>
      </c>
      <c r="AF35" s="26" t="n">
        <v>2.43</v>
      </c>
      <c r="AG35" s="26"/>
      <c r="AH35" s="24" t="n">
        <f aca="false">AH34</f>
        <v>16700</v>
      </c>
      <c r="AI35" s="26" t="n">
        <v>2.43</v>
      </c>
      <c r="AJ35" s="26"/>
      <c r="AK35" s="26" t="n">
        <f aca="false">AK34</f>
        <v>0</v>
      </c>
      <c r="AL35" s="26" t="n">
        <f aca="false">AL34</f>
        <v>0</v>
      </c>
      <c r="AM35" s="26"/>
      <c r="AN35" s="26" t="n">
        <f aca="false">AN34</f>
        <v>0</v>
      </c>
      <c r="AO35" s="26" t="n">
        <f aca="false">AO34</f>
        <v>0</v>
      </c>
      <c r="AP35" s="26"/>
      <c r="AQ35" s="24" t="n">
        <f aca="false">AQ34</f>
        <v>0</v>
      </c>
      <c r="AR35" s="26" t="n">
        <v>2.43</v>
      </c>
      <c r="AS35" s="26"/>
      <c r="AT35" s="26" t="n">
        <f aca="false">AT34</f>
        <v>0</v>
      </c>
      <c r="AU35" s="26" t="n">
        <f aca="false">AU34</f>
        <v>0</v>
      </c>
      <c r="AV35" s="26"/>
      <c r="AW35" s="26" t="n">
        <f aca="false">AW34</f>
        <v>0</v>
      </c>
      <c r="AX35" s="26" t="n">
        <f aca="false">AX34</f>
        <v>0</v>
      </c>
      <c r="AY35" s="26"/>
      <c r="AZ35" s="24" t="n">
        <v>8300</v>
      </c>
      <c r="BA35" s="26" t="n">
        <v>2.43</v>
      </c>
      <c r="BB35" s="26"/>
      <c r="BC35" s="26" t="n">
        <f aca="false">BC34</f>
        <v>0</v>
      </c>
      <c r="BD35" s="26" t="n">
        <f aca="false">BD34</f>
        <v>0</v>
      </c>
      <c r="BE35" s="26"/>
      <c r="BF35" s="26"/>
      <c r="BG35" s="26" t="n">
        <v>0.48</v>
      </c>
      <c r="BH35" s="27" t="n">
        <v>-0.0365</v>
      </c>
      <c r="BJ35" s="24" t="n">
        <v>0</v>
      </c>
      <c r="BK35" s="2" t="n">
        <v>0</v>
      </c>
      <c r="BL35" s="2"/>
      <c r="BM35" s="2"/>
      <c r="BN35" s="24" t="n">
        <v>0</v>
      </c>
      <c r="BO35" s="2" t="n">
        <v>0</v>
      </c>
      <c r="BP35" s="2"/>
      <c r="BR35" s="28" t="n">
        <f aca="false">SUM(C35,F35,I35,L35,O35,R35,V35,Y35,AB35,AE35,AH35,AK35,AN35,AQ35,AT35,AW35,AZ35,BC35,BJ35,BN35)</f>
        <v>45000</v>
      </c>
      <c r="BS35" s="29" t="n">
        <f aca="false">(C35*D35)+(F35*G35)+(I35*J35)+(L35*M35)+(O35*P35)+(R35*S35)+(V35*W35+Y35*Z35+AB35*AC35+AE35*AF35+AH35*AI35+AK35*AL35+AN35*AO35+AQ35*AR35+AT35*AU35+AW35*AX35+AZ35*BA35+BC35*BD35)+(CB35*BG35)+(SUM(V35,AB35,AE35,AH35,AK35,AN35,AQ35,AT35,AW35,AZ35)*BH35)+(BJ35*BK35)+(BN35*BO35)</f>
        <v>119857.5</v>
      </c>
      <c r="BY35" s="28" t="n">
        <f aca="false">SUM(C35,F35,I35,L35,O35,R35)</f>
        <v>20000</v>
      </c>
      <c r="BZ35" s="2" t="n">
        <f aca="false">C35*D35+F35*G35+I35*J35+L35*M35+O35*P35+R35*S35</f>
        <v>48020</v>
      </c>
      <c r="CB35" s="28" t="n">
        <f aca="false">SUM(V35,Y35,AB35,AE35,AH35,AK35,AN35,AQ35,AT35,AW35,AZ35,BC35)</f>
        <v>25000</v>
      </c>
      <c r="CC35" s="2" t="n">
        <f aca="false">V35*W35+Y35*Z35+AB35*AC35+AE35*AF35+AH35*AI35+AK35*AL35+AN35*AO35+AQ35*AR35+AT35*AU35+AW35*AX35+AZ35*BA35+BC35*BD35</f>
        <v>60750</v>
      </c>
      <c r="CD35" s="2" t="n">
        <f aca="false">CB35*BG35</f>
        <v>12000</v>
      </c>
      <c r="CE35" s="2" t="n">
        <f aca="false">SUM(V35,AB35,AE35,AH35,AK35,AN35,AQ35,AT35,AW35,AZ35,BC35)*BH35</f>
        <v>-912.5</v>
      </c>
      <c r="CF35" s="2" t="n">
        <f aca="false">SUM(CC35:CE35)</f>
        <v>71837.5</v>
      </c>
      <c r="CH35" s="28" t="n">
        <f aca="false">SUM(BJ35,BN35)</f>
        <v>0</v>
      </c>
      <c r="CI35" s="2" t="n">
        <f aca="false">BJ35*BK35+BN35*BO35</f>
        <v>0</v>
      </c>
    </row>
    <row r="36" customFormat="false" ht="11.25" hidden="false" customHeight="false" outlineLevel="0" collapsed="false">
      <c r="A36" s="1" t="n">
        <v>23</v>
      </c>
      <c r="C36" s="24" t="n">
        <v>20000</v>
      </c>
      <c r="D36" s="25" t="n">
        <v>2.401</v>
      </c>
      <c r="E36" s="25"/>
      <c r="F36" s="25" t="n">
        <v>0</v>
      </c>
      <c r="G36" s="25" t="n">
        <v>2.401</v>
      </c>
      <c r="H36" s="25"/>
      <c r="I36" s="25" t="n">
        <v>0</v>
      </c>
      <c r="J36" s="25" t="n">
        <v>2.401</v>
      </c>
      <c r="K36" s="25"/>
      <c r="L36" s="25" t="n">
        <v>0</v>
      </c>
      <c r="M36" s="25" t="n">
        <v>2.401</v>
      </c>
      <c r="N36" s="25"/>
      <c r="O36" s="25" t="n">
        <v>0</v>
      </c>
      <c r="P36" s="25" t="n">
        <v>2.401</v>
      </c>
      <c r="Q36" s="25"/>
      <c r="R36" s="25" t="n">
        <v>0</v>
      </c>
      <c r="S36" s="25" t="n">
        <v>2.401</v>
      </c>
      <c r="T36" s="25"/>
      <c r="V36" s="24" t="n">
        <v>0</v>
      </c>
      <c r="W36" s="26" t="n">
        <v>2.43</v>
      </c>
      <c r="X36" s="26"/>
      <c r="Y36" s="26" t="n">
        <f aca="false">Y35</f>
        <v>0</v>
      </c>
      <c r="Z36" s="26" t="n">
        <f aca="false">Z35</f>
        <v>0</v>
      </c>
      <c r="AA36" s="26"/>
      <c r="AB36" s="26" t="n">
        <f aca="false">AB35</f>
        <v>0</v>
      </c>
      <c r="AC36" s="26" t="n">
        <f aca="false">AC35</f>
        <v>0</v>
      </c>
      <c r="AD36" s="26"/>
      <c r="AE36" s="24" t="n">
        <v>0</v>
      </c>
      <c r="AF36" s="26" t="n">
        <v>2.43</v>
      </c>
      <c r="AG36" s="26"/>
      <c r="AH36" s="24" t="n">
        <f aca="false">AH35</f>
        <v>16700</v>
      </c>
      <c r="AI36" s="26" t="n">
        <v>2.43</v>
      </c>
      <c r="AJ36" s="26"/>
      <c r="AK36" s="26" t="n">
        <f aca="false">AK35</f>
        <v>0</v>
      </c>
      <c r="AL36" s="26" t="n">
        <f aca="false">AL35</f>
        <v>0</v>
      </c>
      <c r="AM36" s="26"/>
      <c r="AN36" s="26" t="n">
        <f aca="false">AN35</f>
        <v>0</v>
      </c>
      <c r="AO36" s="26" t="n">
        <f aca="false">AO35</f>
        <v>0</v>
      </c>
      <c r="AP36" s="26"/>
      <c r="AQ36" s="24" t="n">
        <f aca="false">AQ35</f>
        <v>0</v>
      </c>
      <c r="AR36" s="26" t="n">
        <v>2.43</v>
      </c>
      <c r="AS36" s="26"/>
      <c r="AT36" s="26" t="n">
        <f aca="false">AT35</f>
        <v>0</v>
      </c>
      <c r="AU36" s="26" t="n">
        <f aca="false">AU35</f>
        <v>0</v>
      </c>
      <c r="AV36" s="26"/>
      <c r="AW36" s="26" t="n">
        <f aca="false">AW35</f>
        <v>0</v>
      </c>
      <c r="AX36" s="26" t="n">
        <f aca="false">AX35</f>
        <v>0</v>
      </c>
      <c r="AY36" s="26"/>
      <c r="AZ36" s="24" t="n">
        <v>8300</v>
      </c>
      <c r="BA36" s="26" t="n">
        <v>2.43</v>
      </c>
      <c r="BB36" s="26"/>
      <c r="BC36" s="26" t="n">
        <f aca="false">BC35</f>
        <v>0</v>
      </c>
      <c r="BD36" s="26" t="n">
        <f aca="false">BD35</f>
        <v>0</v>
      </c>
      <c r="BE36" s="26"/>
      <c r="BF36" s="26"/>
      <c r="BG36" s="26" t="n">
        <v>0.48</v>
      </c>
      <c r="BH36" s="27" t="n">
        <v>-0.0365</v>
      </c>
      <c r="BJ36" s="24" t="n">
        <v>0</v>
      </c>
      <c r="BK36" s="2" t="n">
        <v>0</v>
      </c>
      <c r="BL36" s="2"/>
      <c r="BM36" s="2"/>
      <c r="BN36" s="24" t="n">
        <v>0</v>
      </c>
      <c r="BO36" s="2" t="n">
        <v>0</v>
      </c>
      <c r="BP36" s="2"/>
      <c r="BR36" s="28" t="n">
        <f aca="false">SUM(C36,F36,I36,L36,O36,R36,V36,Y36,AB36,AE36,AH36,AK36,AN36,AQ36,AT36,AW36,AZ36,BC36,BJ36,BN36)</f>
        <v>45000</v>
      </c>
      <c r="BS36" s="29" t="n">
        <f aca="false">(C36*D36)+(F36*G36)+(I36*J36)+(L36*M36)+(O36*P36)+(R36*S36)+(V36*W36+Y36*Z36+AB36*AC36+AE36*AF36+AH36*AI36+AK36*AL36+AN36*AO36+AQ36*AR36+AT36*AU36+AW36*AX36+AZ36*BA36+BC36*BD36)+(CB36*BG36)+(SUM(V36,AB36,AE36,AH36,AK36,AN36,AQ36,AT36,AW36,AZ36)*BH36)+(BJ36*BK36)+(BN36*BO36)</f>
        <v>119857.5</v>
      </c>
      <c r="BY36" s="28" t="n">
        <f aca="false">SUM(C36,F36,I36,L36,O36,R36)</f>
        <v>20000</v>
      </c>
      <c r="BZ36" s="2" t="n">
        <f aca="false">C36*D36+F36*G36+I36*J36+L36*M36+O36*P36+R36*S36</f>
        <v>48020</v>
      </c>
      <c r="CB36" s="28" t="n">
        <f aca="false">SUM(V36,Y36,AB36,AE36,AH36,AK36,AN36,AQ36,AT36,AW36,AZ36,BC36)</f>
        <v>25000</v>
      </c>
      <c r="CC36" s="2" t="n">
        <f aca="false">V36*W36+Y36*Z36+AB36*AC36+AE36*AF36+AH36*AI36+AK36*AL36+AN36*AO36+AQ36*AR36+AT36*AU36+AW36*AX36+AZ36*BA36+BC36*BD36</f>
        <v>60750</v>
      </c>
      <c r="CD36" s="2" t="n">
        <f aca="false">CB36*BG36</f>
        <v>12000</v>
      </c>
      <c r="CE36" s="2" t="n">
        <f aca="false">SUM(V36,AB36,AE36,AH36,AK36,AN36,AQ36,AT36,AW36,AZ36,BC36)*BH36</f>
        <v>-912.5</v>
      </c>
      <c r="CF36" s="2" t="n">
        <f aca="false">SUM(CC36:CE36)</f>
        <v>71837.5</v>
      </c>
      <c r="CH36" s="28" t="n">
        <f aca="false">SUM(BJ36,BN36)</f>
        <v>0</v>
      </c>
      <c r="CI36" s="2" t="n">
        <f aca="false">BJ36*BK36+BN36*BO36</f>
        <v>0</v>
      </c>
    </row>
    <row r="37" customFormat="false" ht="11.25" hidden="false" customHeight="false" outlineLevel="0" collapsed="false">
      <c r="A37" s="1" t="n">
        <v>24</v>
      </c>
      <c r="C37" s="24" t="n">
        <v>20000</v>
      </c>
      <c r="D37" s="25" t="n">
        <v>2.401</v>
      </c>
      <c r="E37" s="25"/>
      <c r="F37" s="25" t="n">
        <v>0</v>
      </c>
      <c r="G37" s="25" t="n">
        <v>2.401</v>
      </c>
      <c r="H37" s="25"/>
      <c r="I37" s="25" t="n">
        <v>0</v>
      </c>
      <c r="J37" s="25" t="n">
        <v>2.401</v>
      </c>
      <c r="K37" s="25"/>
      <c r="L37" s="25" t="n">
        <v>0</v>
      </c>
      <c r="M37" s="25" t="n">
        <v>2.401</v>
      </c>
      <c r="N37" s="25"/>
      <c r="O37" s="25" t="n">
        <v>0</v>
      </c>
      <c r="P37" s="25" t="n">
        <v>2.401</v>
      </c>
      <c r="Q37" s="25"/>
      <c r="R37" s="25" t="n">
        <v>0</v>
      </c>
      <c r="S37" s="25" t="n">
        <v>2.401</v>
      </c>
      <c r="T37" s="25"/>
      <c r="V37" s="24" t="n">
        <v>0</v>
      </c>
      <c r="W37" s="26" t="n">
        <v>2.43</v>
      </c>
      <c r="X37" s="26"/>
      <c r="Y37" s="26" t="n">
        <f aca="false">Y36</f>
        <v>0</v>
      </c>
      <c r="Z37" s="26" t="n">
        <f aca="false">Z36</f>
        <v>0</v>
      </c>
      <c r="AA37" s="26"/>
      <c r="AB37" s="26" t="n">
        <f aca="false">AB36</f>
        <v>0</v>
      </c>
      <c r="AC37" s="26" t="n">
        <f aca="false">AC36</f>
        <v>0</v>
      </c>
      <c r="AD37" s="26"/>
      <c r="AE37" s="24" t="n">
        <v>0</v>
      </c>
      <c r="AF37" s="26" t="n">
        <v>2.43</v>
      </c>
      <c r="AG37" s="26"/>
      <c r="AH37" s="24" t="n">
        <f aca="false">AH36</f>
        <v>16700</v>
      </c>
      <c r="AI37" s="26" t="n">
        <v>2.43</v>
      </c>
      <c r="AJ37" s="26"/>
      <c r="AK37" s="26" t="n">
        <f aca="false">AK36</f>
        <v>0</v>
      </c>
      <c r="AL37" s="26" t="n">
        <f aca="false">AL36</f>
        <v>0</v>
      </c>
      <c r="AM37" s="26"/>
      <c r="AN37" s="26" t="n">
        <f aca="false">AN36</f>
        <v>0</v>
      </c>
      <c r="AO37" s="26" t="n">
        <f aca="false">AO36</f>
        <v>0</v>
      </c>
      <c r="AP37" s="26"/>
      <c r="AQ37" s="24" t="n">
        <f aca="false">AQ36</f>
        <v>0</v>
      </c>
      <c r="AR37" s="26" t="n">
        <v>2.43</v>
      </c>
      <c r="AS37" s="26"/>
      <c r="AT37" s="26" t="n">
        <f aca="false">AT36</f>
        <v>0</v>
      </c>
      <c r="AU37" s="26" t="n">
        <f aca="false">AU36</f>
        <v>0</v>
      </c>
      <c r="AV37" s="26"/>
      <c r="AW37" s="26" t="n">
        <f aca="false">AW36</f>
        <v>0</v>
      </c>
      <c r="AX37" s="26" t="n">
        <f aca="false">AX36</f>
        <v>0</v>
      </c>
      <c r="AY37" s="26"/>
      <c r="AZ37" s="24" t="n">
        <v>8300</v>
      </c>
      <c r="BA37" s="26" t="n">
        <v>2.43</v>
      </c>
      <c r="BB37" s="26"/>
      <c r="BC37" s="26" t="n">
        <f aca="false">BC36</f>
        <v>0</v>
      </c>
      <c r="BD37" s="26" t="n">
        <f aca="false">BD36</f>
        <v>0</v>
      </c>
      <c r="BE37" s="26"/>
      <c r="BF37" s="26"/>
      <c r="BG37" s="26" t="n">
        <v>0.48</v>
      </c>
      <c r="BH37" s="27" t="n">
        <v>-0.0365</v>
      </c>
      <c r="BJ37" s="24" t="n">
        <v>0</v>
      </c>
      <c r="BK37" s="2" t="n">
        <v>0</v>
      </c>
      <c r="BL37" s="2"/>
      <c r="BM37" s="2"/>
      <c r="BN37" s="24" t="n">
        <v>0</v>
      </c>
      <c r="BO37" s="2" t="n">
        <v>0</v>
      </c>
      <c r="BP37" s="2"/>
      <c r="BR37" s="28" t="n">
        <f aca="false">SUM(C37,F37,I37,L37,O37,R37,V37,Y37,AB37,AE37,AH37,AK37,AN37,AQ37,AT37,AW37,AZ37,BC37,BJ37,BN37)</f>
        <v>45000</v>
      </c>
      <c r="BS37" s="29" t="n">
        <f aca="false">(C37*D37)+(F37*G37)+(I37*J37)+(L37*M37)+(O37*P37)+(R37*S37)+(V37*W37+Y37*Z37+AB37*AC37+AE37*AF37+AH37*AI37+AK37*AL37+AN37*AO37+AQ37*AR37+AT37*AU37+AW37*AX37+AZ37*BA37+BC37*BD37)+(CB37*BG37)+(SUM(V37,AB37,AE37,AH37,AK37,AN37,AQ37,AT37,AW37,AZ37)*BH37)+(BJ37*BK37)+(BN37*BO37)</f>
        <v>119857.5</v>
      </c>
      <c r="BY37" s="28" t="n">
        <f aca="false">SUM(C37,F37,I37,L37,O37,R37)</f>
        <v>20000</v>
      </c>
      <c r="BZ37" s="2" t="n">
        <f aca="false">C37*D37+F37*G37+I37*J37+L37*M37+O37*P37+R37*S37</f>
        <v>48020</v>
      </c>
      <c r="CB37" s="28" t="n">
        <f aca="false">SUM(V37,Y37,AB37,AE37,AH37,AK37,AN37,AQ37,AT37,AW37,AZ37,BC37)</f>
        <v>25000</v>
      </c>
      <c r="CC37" s="2" t="n">
        <f aca="false">V37*W37+Y37*Z37+AB37*AC37+AE37*AF37+AH37*AI37+AK37*AL37+AN37*AO37+AQ37*AR37+AT37*AU37+AW37*AX37+AZ37*BA37+BC37*BD37</f>
        <v>60750</v>
      </c>
      <c r="CD37" s="2" t="n">
        <f aca="false">CB37*BG37</f>
        <v>12000</v>
      </c>
      <c r="CE37" s="2" t="n">
        <f aca="false">SUM(V37,AB37,AE37,AH37,AK37,AN37,AQ37,AT37,AW37,AZ37,BC37)*BH37</f>
        <v>-912.5</v>
      </c>
      <c r="CF37" s="2" t="n">
        <f aca="false">SUM(CC37:CE37)</f>
        <v>71837.5</v>
      </c>
      <c r="CH37" s="28" t="n">
        <f aca="false">SUM(BJ37,BN37)</f>
        <v>0</v>
      </c>
      <c r="CI37" s="2" t="n">
        <f aca="false">BJ37*BK37+BN37*BO37</f>
        <v>0</v>
      </c>
    </row>
    <row r="38" customFormat="false" ht="11.25" hidden="false" customHeight="false" outlineLevel="0" collapsed="false">
      <c r="A38" s="1" t="n">
        <v>25</v>
      </c>
      <c r="C38" s="24" t="n">
        <v>20000</v>
      </c>
      <c r="D38" s="25" t="n">
        <v>2.401</v>
      </c>
      <c r="E38" s="25"/>
      <c r="F38" s="25" t="n">
        <v>0</v>
      </c>
      <c r="G38" s="25" t="n">
        <v>2.401</v>
      </c>
      <c r="H38" s="25"/>
      <c r="I38" s="25" t="n">
        <v>0</v>
      </c>
      <c r="J38" s="25" t="n">
        <v>2.401</v>
      </c>
      <c r="K38" s="25"/>
      <c r="L38" s="25" t="n">
        <v>0</v>
      </c>
      <c r="M38" s="25" t="n">
        <v>2.401</v>
      </c>
      <c r="N38" s="25"/>
      <c r="O38" s="25" t="n">
        <v>0</v>
      </c>
      <c r="P38" s="25" t="n">
        <v>2.401</v>
      </c>
      <c r="Q38" s="25"/>
      <c r="R38" s="25" t="n">
        <v>0</v>
      </c>
      <c r="S38" s="25" t="n">
        <v>2.401</v>
      </c>
      <c r="T38" s="25"/>
      <c r="V38" s="24" t="n">
        <v>0</v>
      </c>
      <c r="W38" s="26" t="n">
        <v>2.43</v>
      </c>
      <c r="X38" s="26"/>
      <c r="Y38" s="26" t="n">
        <f aca="false">Y37</f>
        <v>0</v>
      </c>
      <c r="Z38" s="26" t="n">
        <f aca="false">Z37</f>
        <v>0</v>
      </c>
      <c r="AA38" s="26"/>
      <c r="AB38" s="26" t="n">
        <f aca="false">AB37</f>
        <v>0</v>
      </c>
      <c r="AC38" s="26" t="n">
        <f aca="false">AC37</f>
        <v>0</v>
      </c>
      <c r="AD38" s="26"/>
      <c r="AE38" s="24" t="n">
        <v>0</v>
      </c>
      <c r="AF38" s="26" t="n">
        <v>2.43</v>
      </c>
      <c r="AG38" s="26"/>
      <c r="AH38" s="24" t="n">
        <f aca="false">AH37</f>
        <v>16700</v>
      </c>
      <c r="AI38" s="26" t="n">
        <v>2.43</v>
      </c>
      <c r="AJ38" s="26"/>
      <c r="AK38" s="26" t="n">
        <f aca="false">AK37</f>
        <v>0</v>
      </c>
      <c r="AL38" s="26" t="n">
        <f aca="false">AL37</f>
        <v>0</v>
      </c>
      <c r="AM38" s="26"/>
      <c r="AN38" s="26" t="n">
        <f aca="false">AN37</f>
        <v>0</v>
      </c>
      <c r="AO38" s="26" t="n">
        <f aca="false">AO37</f>
        <v>0</v>
      </c>
      <c r="AP38" s="26"/>
      <c r="AQ38" s="24" t="n">
        <f aca="false">AQ37</f>
        <v>0</v>
      </c>
      <c r="AR38" s="26" t="n">
        <v>2.43</v>
      </c>
      <c r="AS38" s="26"/>
      <c r="AT38" s="26" t="n">
        <f aca="false">AT37</f>
        <v>0</v>
      </c>
      <c r="AU38" s="26" t="n">
        <f aca="false">AU37</f>
        <v>0</v>
      </c>
      <c r="AV38" s="26"/>
      <c r="AW38" s="26" t="n">
        <f aca="false">AW37</f>
        <v>0</v>
      </c>
      <c r="AX38" s="26" t="n">
        <f aca="false">AX37</f>
        <v>0</v>
      </c>
      <c r="AY38" s="26"/>
      <c r="AZ38" s="24" t="n">
        <v>8300</v>
      </c>
      <c r="BA38" s="26" t="n">
        <v>2.43</v>
      </c>
      <c r="BB38" s="26"/>
      <c r="BC38" s="26" t="n">
        <f aca="false">BC37</f>
        <v>0</v>
      </c>
      <c r="BD38" s="26" t="n">
        <f aca="false">BD37</f>
        <v>0</v>
      </c>
      <c r="BE38" s="26"/>
      <c r="BF38" s="26"/>
      <c r="BG38" s="26" t="n">
        <v>0.48</v>
      </c>
      <c r="BH38" s="27" t="n">
        <v>-0.0365</v>
      </c>
      <c r="BJ38" s="24" t="n">
        <v>0</v>
      </c>
      <c r="BK38" s="2" t="n">
        <v>0</v>
      </c>
      <c r="BL38" s="2"/>
      <c r="BM38" s="2"/>
      <c r="BN38" s="24" t="n">
        <v>0</v>
      </c>
      <c r="BO38" s="2" t="n">
        <v>0</v>
      </c>
      <c r="BP38" s="2"/>
      <c r="BR38" s="28" t="n">
        <f aca="false">SUM(C38,F38,I38,L38,O38,R38,V38,Y38,AB38,AE38,AH38,AK38,AN38,AQ38,AT38,AW38,AZ38,BC38,BJ38,BN38)</f>
        <v>45000</v>
      </c>
      <c r="BS38" s="29" t="n">
        <f aca="false">(C38*D38)+(F38*G38)+(I38*J38)+(L38*M38)+(O38*P38)+(R38*S38)+(V38*W38+Y38*Z38+AB38*AC38+AE38*AF38+AH38*AI38+AK38*AL38+AN38*AO38+AQ38*AR38+AT38*AU38+AW38*AX38+AZ38*BA38+BC38*BD38)+(CB38*BG38)+(SUM(V38,AB38,AE38,AH38,AK38,AN38,AQ38,AT38,AW38,AZ38)*BH38)+(BJ38*BK38)+(BN38*BO38)</f>
        <v>119857.5</v>
      </c>
      <c r="BY38" s="28" t="n">
        <f aca="false">SUM(C38,F38,I38,L38,O38,R38)</f>
        <v>20000</v>
      </c>
      <c r="BZ38" s="2" t="n">
        <f aca="false">C38*D38+F38*G38+I38*J38+L38*M38+O38*P38+R38*S38</f>
        <v>48020</v>
      </c>
      <c r="CB38" s="28" t="n">
        <f aca="false">SUM(V38,Y38,AB38,AE38,AH38,AK38,AN38,AQ38,AT38,AW38,AZ38,BC38)</f>
        <v>25000</v>
      </c>
      <c r="CC38" s="2" t="n">
        <f aca="false">V38*W38+Y38*Z38+AB38*AC38+AE38*AF38+AH38*AI38+AK38*AL38+AN38*AO38+AQ38*AR38+AT38*AU38+AW38*AX38+AZ38*BA38+BC38*BD38</f>
        <v>60750</v>
      </c>
      <c r="CD38" s="2" t="n">
        <f aca="false">CB38*BG38</f>
        <v>12000</v>
      </c>
      <c r="CE38" s="2" t="n">
        <f aca="false">SUM(V38,AB38,AE38,AH38,AK38,AN38,AQ38,AT38,AW38,AZ38,BC38)*BH38</f>
        <v>-912.5</v>
      </c>
      <c r="CF38" s="2" t="n">
        <f aca="false">SUM(CC38:CE38)</f>
        <v>71837.5</v>
      </c>
      <c r="CH38" s="28" t="n">
        <f aca="false">SUM(BJ38,BN38)</f>
        <v>0</v>
      </c>
      <c r="CI38" s="2" t="n">
        <f aca="false">BJ38*BK38+BN38*BO38</f>
        <v>0</v>
      </c>
    </row>
    <row r="39" customFormat="false" ht="11.25" hidden="false" customHeight="false" outlineLevel="0" collapsed="false">
      <c r="A39" s="1" t="n">
        <v>26</v>
      </c>
      <c r="C39" s="24" t="n">
        <v>20000</v>
      </c>
      <c r="D39" s="25" t="n">
        <v>2.401</v>
      </c>
      <c r="E39" s="25"/>
      <c r="F39" s="25" t="n">
        <v>0</v>
      </c>
      <c r="G39" s="25" t="n">
        <v>2.401</v>
      </c>
      <c r="H39" s="25"/>
      <c r="I39" s="25" t="n">
        <v>0</v>
      </c>
      <c r="J39" s="25" t="n">
        <v>2.401</v>
      </c>
      <c r="K39" s="25"/>
      <c r="L39" s="25" t="n">
        <v>0</v>
      </c>
      <c r="M39" s="25" t="n">
        <v>2.401</v>
      </c>
      <c r="N39" s="25"/>
      <c r="O39" s="25" t="n">
        <v>0</v>
      </c>
      <c r="P39" s="25" t="n">
        <v>2.401</v>
      </c>
      <c r="Q39" s="25"/>
      <c r="R39" s="25" t="n">
        <v>0</v>
      </c>
      <c r="S39" s="25" t="n">
        <v>2.401</v>
      </c>
      <c r="T39" s="25"/>
      <c r="V39" s="24" t="n">
        <v>0</v>
      </c>
      <c r="W39" s="26" t="n">
        <v>2.43</v>
      </c>
      <c r="X39" s="26"/>
      <c r="Y39" s="26" t="n">
        <f aca="false">Y38</f>
        <v>0</v>
      </c>
      <c r="Z39" s="26" t="n">
        <f aca="false">Z38</f>
        <v>0</v>
      </c>
      <c r="AA39" s="26"/>
      <c r="AB39" s="26" t="n">
        <f aca="false">AB38</f>
        <v>0</v>
      </c>
      <c r="AC39" s="26" t="n">
        <f aca="false">AC38</f>
        <v>0</v>
      </c>
      <c r="AD39" s="26"/>
      <c r="AE39" s="24" t="n">
        <v>0</v>
      </c>
      <c r="AF39" s="26" t="n">
        <v>2.43</v>
      </c>
      <c r="AG39" s="26"/>
      <c r="AH39" s="24" t="n">
        <f aca="false">AH38</f>
        <v>16700</v>
      </c>
      <c r="AI39" s="26" t="n">
        <v>2.43</v>
      </c>
      <c r="AJ39" s="26"/>
      <c r="AK39" s="26" t="n">
        <f aca="false">AK38</f>
        <v>0</v>
      </c>
      <c r="AL39" s="26" t="n">
        <f aca="false">AL38</f>
        <v>0</v>
      </c>
      <c r="AM39" s="26"/>
      <c r="AN39" s="26" t="n">
        <f aca="false">AN38</f>
        <v>0</v>
      </c>
      <c r="AO39" s="26" t="n">
        <f aca="false">AO38</f>
        <v>0</v>
      </c>
      <c r="AP39" s="26"/>
      <c r="AQ39" s="24" t="n">
        <f aca="false">AQ38</f>
        <v>0</v>
      </c>
      <c r="AR39" s="26" t="n">
        <v>2.43</v>
      </c>
      <c r="AS39" s="26"/>
      <c r="AT39" s="26" t="n">
        <f aca="false">AT38</f>
        <v>0</v>
      </c>
      <c r="AU39" s="26" t="n">
        <f aca="false">AU38</f>
        <v>0</v>
      </c>
      <c r="AV39" s="26"/>
      <c r="AW39" s="26" t="n">
        <f aca="false">AW38</f>
        <v>0</v>
      </c>
      <c r="AX39" s="26" t="n">
        <f aca="false">AX38</f>
        <v>0</v>
      </c>
      <c r="AY39" s="26"/>
      <c r="AZ39" s="24" t="n">
        <v>8300</v>
      </c>
      <c r="BA39" s="26" t="n">
        <v>2.43</v>
      </c>
      <c r="BB39" s="26"/>
      <c r="BC39" s="26" t="n">
        <f aca="false">BC38</f>
        <v>0</v>
      </c>
      <c r="BD39" s="26" t="n">
        <f aca="false">BD38</f>
        <v>0</v>
      </c>
      <c r="BE39" s="26"/>
      <c r="BF39" s="26"/>
      <c r="BG39" s="26" t="n">
        <v>0.48</v>
      </c>
      <c r="BH39" s="27" t="n">
        <v>-0.0365</v>
      </c>
      <c r="BJ39" s="24" t="n">
        <v>0</v>
      </c>
      <c r="BK39" s="2" t="n">
        <v>0</v>
      </c>
      <c r="BL39" s="2"/>
      <c r="BM39" s="2"/>
      <c r="BN39" s="24" t="n">
        <v>0</v>
      </c>
      <c r="BO39" s="2" t="n">
        <v>0</v>
      </c>
      <c r="BP39" s="2"/>
      <c r="BR39" s="28" t="n">
        <f aca="false">SUM(C39,F39,I39,L39,O39,R39,V39,Y39,AB39,AE39,AH39,AK39,AN39,AQ39,AT39,AW39,AZ39,BC39,BJ39,BN39)</f>
        <v>45000</v>
      </c>
      <c r="BS39" s="29" t="n">
        <f aca="false">(C39*D39)+(F39*G39)+(I39*J39)+(L39*M39)+(O39*P39)+(R39*S39)+(V39*W39+Y39*Z39+AB39*AC39+AE39*AF39+AH39*AI39+AK39*AL39+AN39*AO39+AQ39*AR39+AT39*AU39+AW39*AX39+AZ39*BA39+BC39*BD39)+(CB39*BG39)+(SUM(V39,AB39,AE39,AH39,AK39,AN39,AQ39,AT39,AW39,AZ39)*BH39)+(BJ39*BK39)+(BN39*BO39)</f>
        <v>119857.5</v>
      </c>
      <c r="BY39" s="28" t="n">
        <f aca="false">SUM(C39,F39,I39,L39,O39,R39)</f>
        <v>20000</v>
      </c>
      <c r="BZ39" s="2" t="n">
        <f aca="false">C39*D39+F39*G39+I39*J39+L39*M39+O39*P39+R39*S39</f>
        <v>48020</v>
      </c>
      <c r="CB39" s="28" t="n">
        <f aca="false">SUM(V39,Y39,AB39,AE39,AH39,AK39,AN39,AQ39,AT39,AW39,AZ39,BC39)</f>
        <v>25000</v>
      </c>
      <c r="CC39" s="2" t="n">
        <f aca="false">V39*W39+Y39*Z39+AB39*AC39+AE39*AF39+AH39*AI39+AK39*AL39+AN39*AO39+AQ39*AR39+AT39*AU39+AW39*AX39+AZ39*BA39+BC39*BD39</f>
        <v>60750</v>
      </c>
      <c r="CD39" s="2" t="n">
        <f aca="false">CB39*BG39</f>
        <v>12000</v>
      </c>
      <c r="CE39" s="2" t="n">
        <f aca="false">SUM(V39,AB39,AE39,AH39,AK39,AN39,AQ39,AT39,AW39,AZ39,BC39)*BH39</f>
        <v>-912.5</v>
      </c>
      <c r="CF39" s="2" t="n">
        <f aca="false">SUM(CC39:CE39)</f>
        <v>71837.5</v>
      </c>
      <c r="CH39" s="28" t="n">
        <f aca="false">SUM(BJ39,BN39)</f>
        <v>0</v>
      </c>
      <c r="CI39" s="2" t="n">
        <f aca="false">BJ39*BK39+BN39*BO39</f>
        <v>0</v>
      </c>
    </row>
    <row r="40" customFormat="false" ht="11.25" hidden="false" customHeight="false" outlineLevel="0" collapsed="false">
      <c r="A40" s="1" t="n">
        <v>27</v>
      </c>
      <c r="C40" s="24" t="n">
        <v>20000</v>
      </c>
      <c r="D40" s="25" t="n">
        <v>2.401</v>
      </c>
      <c r="E40" s="25"/>
      <c r="F40" s="25" t="n">
        <v>0</v>
      </c>
      <c r="G40" s="25" t="n">
        <v>2.401</v>
      </c>
      <c r="H40" s="25"/>
      <c r="I40" s="25" t="n">
        <v>0</v>
      </c>
      <c r="J40" s="25" t="n">
        <v>2.401</v>
      </c>
      <c r="K40" s="25"/>
      <c r="L40" s="25" t="n">
        <v>0</v>
      </c>
      <c r="M40" s="25" t="n">
        <v>2.401</v>
      </c>
      <c r="N40" s="25"/>
      <c r="O40" s="25" t="n">
        <v>0</v>
      </c>
      <c r="P40" s="25" t="n">
        <v>2.401</v>
      </c>
      <c r="Q40" s="25"/>
      <c r="R40" s="25" t="n">
        <v>0</v>
      </c>
      <c r="S40" s="25" t="n">
        <v>2.401</v>
      </c>
      <c r="T40" s="25"/>
      <c r="V40" s="24" t="n">
        <v>0</v>
      </c>
      <c r="W40" s="26" t="n">
        <v>2.43</v>
      </c>
      <c r="X40" s="26"/>
      <c r="Y40" s="26" t="n">
        <f aca="false">Y39</f>
        <v>0</v>
      </c>
      <c r="Z40" s="26" t="n">
        <f aca="false">Z39</f>
        <v>0</v>
      </c>
      <c r="AA40" s="26"/>
      <c r="AB40" s="26" t="n">
        <f aca="false">AB39</f>
        <v>0</v>
      </c>
      <c r="AC40" s="26" t="n">
        <f aca="false">AC39</f>
        <v>0</v>
      </c>
      <c r="AD40" s="26"/>
      <c r="AE40" s="24" t="n">
        <v>0</v>
      </c>
      <c r="AF40" s="26" t="n">
        <v>2.43</v>
      </c>
      <c r="AG40" s="26"/>
      <c r="AH40" s="24" t="n">
        <f aca="false">AH39</f>
        <v>16700</v>
      </c>
      <c r="AI40" s="26" t="n">
        <v>2.43</v>
      </c>
      <c r="AJ40" s="26"/>
      <c r="AK40" s="26" t="n">
        <f aca="false">AK39</f>
        <v>0</v>
      </c>
      <c r="AL40" s="26" t="n">
        <f aca="false">AL39</f>
        <v>0</v>
      </c>
      <c r="AM40" s="26"/>
      <c r="AN40" s="26" t="n">
        <f aca="false">AN39</f>
        <v>0</v>
      </c>
      <c r="AO40" s="26" t="n">
        <f aca="false">AO39</f>
        <v>0</v>
      </c>
      <c r="AP40" s="26"/>
      <c r="AQ40" s="24" t="n">
        <f aca="false">AQ39</f>
        <v>0</v>
      </c>
      <c r="AR40" s="26" t="n">
        <v>2.43</v>
      </c>
      <c r="AS40" s="26"/>
      <c r="AT40" s="26" t="n">
        <f aca="false">AT39</f>
        <v>0</v>
      </c>
      <c r="AU40" s="26" t="n">
        <f aca="false">AU39</f>
        <v>0</v>
      </c>
      <c r="AV40" s="26"/>
      <c r="AW40" s="26" t="n">
        <f aca="false">AW39</f>
        <v>0</v>
      </c>
      <c r="AX40" s="26" t="n">
        <f aca="false">AX39</f>
        <v>0</v>
      </c>
      <c r="AY40" s="26"/>
      <c r="AZ40" s="24" t="n">
        <v>8300</v>
      </c>
      <c r="BA40" s="26" t="n">
        <v>2.43</v>
      </c>
      <c r="BB40" s="26"/>
      <c r="BC40" s="26" t="n">
        <f aca="false">BC39</f>
        <v>0</v>
      </c>
      <c r="BD40" s="26" t="n">
        <f aca="false">BD39</f>
        <v>0</v>
      </c>
      <c r="BE40" s="26"/>
      <c r="BF40" s="26"/>
      <c r="BG40" s="26" t="n">
        <v>0.48</v>
      </c>
      <c r="BH40" s="27" t="n">
        <v>-0.0365</v>
      </c>
      <c r="BJ40" s="24" t="n">
        <v>0</v>
      </c>
      <c r="BK40" s="2" t="n">
        <v>0</v>
      </c>
      <c r="BL40" s="2"/>
      <c r="BM40" s="2"/>
      <c r="BN40" s="24" t="n">
        <v>0</v>
      </c>
      <c r="BO40" s="2" t="n">
        <v>0</v>
      </c>
      <c r="BP40" s="2"/>
      <c r="BR40" s="28" t="n">
        <f aca="false">SUM(C40,F40,I40,L40,O40,R40,V40,Y40,AB40,AE40,AH40,AK40,AN40,AQ40,AT40,AW40,AZ40,BC40,BJ40,BN40)</f>
        <v>45000</v>
      </c>
      <c r="BS40" s="29" t="n">
        <f aca="false">(C40*D40)+(F40*G40)+(I40*J40)+(L40*M40)+(O40*P40)+(R40*S40)+(V40*W40+Y40*Z40+AB40*AC40+AE40*AF40+AH40*AI40+AK40*AL40+AN40*AO40+AQ40*AR40+AT40*AU40+AW40*AX40+AZ40*BA40+BC40*BD40)+(CB40*BG40)+(SUM(V40,AB40,AE40,AH40,AK40,AN40,AQ40,AT40,AW40,AZ40)*BH40)+(BJ40*BK40)+(BN40*BO40)</f>
        <v>119857.5</v>
      </c>
      <c r="BY40" s="28" t="n">
        <f aca="false">SUM(C40,F40,I40,L40,O40,R40)</f>
        <v>20000</v>
      </c>
      <c r="BZ40" s="2" t="n">
        <f aca="false">C40*D40+F40*G40+I40*J40+L40*M40+O40*P40+R40*S40</f>
        <v>48020</v>
      </c>
      <c r="CB40" s="28" t="n">
        <f aca="false">SUM(V40,Y40,AB40,AE40,AH40,AK40,AN40,AQ40,AT40,AW40,AZ40,BC40)</f>
        <v>25000</v>
      </c>
      <c r="CC40" s="2" t="n">
        <f aca="false">V40*W40+Y40*Z40+AB40*AC40+AE40*AF40+AH40*AI40+AK40*AL40+AN40*AO40+AQ40*AR40+AT40*AU40+AW40*AX40+AZ40*BA40+BC40*BD40</f>
        <v>60750</v>
      </c>
      <c r="CD40" s="2" t="n">
        <f aca="false">CB40*BG40</f>
        <v>12000</v>
      </c>
      <c r="CE40" s="2" t="n">
        <f aca="false">SUM(V40,AB40,AE40,AH40,AK40,AN40,AQ40,AT40,AW40,AZ40,BC40)*BH40</f>
        <v>-912.5</v>
      </c>
      <c r="CF40" s="2" t="n">
        <f aca="false">SUM(CC40:CE40)</f>
        <v>71837.5</v>
      </c>
      <c r="CH40" s="28" t="n">
        <f aca="false">SUM(BJ40,BN40)</f>
        <v>0</v>
      </c>
      <c r="CI40" s="2" t="n">
        <f aca="false">BJ40*BK40+BN40*BO40</f>
        <v>0</v>
      </c>
    </row>
    <row r="41" customFormat="false" ht="11.25" hidden="false" customHeight="false" outlineLevel="0" collapsed="false">
      <c r="A41" s="1" t="n">
        <v>28</v>
      </c>
      <c r="C41" s="24" t="n">
        <v>20000</v>
      </c>
      <c r="D41" s="25" t="n">
        <v>2.401</v>
      </c>
      <c r="E41" s="25"/>
      <c r="F41" s="25" t="n">
        <v>0</v>
      </c>
      <c r="G41" s="25" t="n">
        <v>2.401</v>
      </c>
      <c r="H41" s="25"/>
      <c r="I41" s="25" t="n">
        <v>0</v>
      </c>
      <c r="J41" s="25" t="n">
        <v>2.401</v>
      </c>
      <c r="K41" s="25"/>
      <c r="L41" s="25" t="n">
        <v>0</v>
      </c>
      <c r="M41" s="25" t="n">
        <v>2.401</v>
      </c>
      <c r="N41" s="25"/>
      <c r="O41" s="25" t="n">
        <v>0</v>
      </c>
      <c r="P41" s="25" t="n">
        <v>2.401</v>
      </c>
      <c r="Q41" s="25"/>
      <c r="R41" s="25" t="n">
        <v>0</v>
      </c>
      <c r="S41" s="25" t="n">
        <v>2.401</v>
      </c>
      <c r="T41" s="25"/>
      <c r="V41" s="24" t="n">
        <v>0</v>
      </c>
      <c r="W41" s="26" t="n">
        <v>2.43</v>
      </c>
      <c r="X41" s="26"/>
      <c r="Y41" s="26" t="n">
        <f aca="false">Y40</f>
        <v>0</v>
      </c>
      <c r="Z41" s="26" t="n">
        <f aca="false">Z40</f>
        <v>0</v>
      </c>
      <c r="AA41" s="26"/>
      <c r="AB41" s="26" t="n">
        <f aca="false">AB40</f>
        <v>0</v>
      </c>
      <c r="AC41" s="26" t="n">
        <f aca="false">AC40</f>
        <v>0</v>
      </c>
      <c r="AD41" s="26"/>
      <c r="AE41" s="24" t="n">
        <v>0</v>
      </c>
      <c r="AF41" s="26" t="n">
        <v>2.43</v>
      </c>
      <c r="AG41" s="26"/>
      <c r="AH41" s="24" t="n">
        <f aca="false">AH40</f>
        <v>16700</v>
      </c>
      <c r="AI41" s="26" t="n">
        <v>2.43</v>
      </c>
      <c r="AJ41" s="26"/>
      <c r="AK41" s="26" t="n">
        <f aca="false">AK40</f>
        <v>0</v>
      </c>
      <c r="AL41" s="26" t="n">
        <f aca="false">AL40</f>
        <v>0</v>
      </c>
      <c r="AM41" s="26"/>
      <c r="AN41" s="26" t="n">
        <f aca="false">AN40</f>
        <v>0</v>
      </c>
      <c r="AO41" s="26" t="n">
        <f aca="false">AO40</f>
        <v>0</v>
      </c>
      <c r="AP41" s="26"/>
      <c r="AQ41" s="24" t="n">
        <f aca="false">AQ40</f>
        <v>0</v>
      </c>
      <c r="AR41" s="26" t="n">
        <v>2.43</v>
      </c>
      <c r="AS41" s="26"/>
      <c r="AT41" s="26" t="n">
        <f aca="false">AT40</f>
        <v>0</v>
      </c>
      <c r="AU41" s="26" t="n">
        <f aca="false">AU40</f>
        <v>0</v>
      </c>
      <c r="AV41" s="26"/>
      <c r="AW41" s="26" t="n">
        <f aca="false">AW40</f>
        <v>0</v>
      </c>
      <c r="AX41" s="26" t="n">
        <f aca="false">AX40</f>
        <v>0</v>
      </c>
      <c r="AY41" s="26"/>
      <c r="AZ41" s="24" t="n">
        <v>8300</v>
      </c>
      <c r="BA41" s="26" t="n">
        <v>2.43</v>
      </c>
      <c r="BB41" s="26"/>
      <c r="BC41" s="26" t="n">
        <f aca="false">BC40</f>
        <v>0</v>
      </c>
      <c r="BD41" s="26" t="n">
        <f aca="false">BD40</f>
        <v>0</v>
      </c>
      <c r="BE41" s="26"/>
      <c r="BF41" s="26"/>
      <c r="BG41" s="26" t="n">
        <v>0.48</v>
      </c>
      <c r="BH41" s="27" t="n">
        <v>-0.0365</v>
      </c>
      <c r="BJ41" s="24" t="n">
        <v>0</v>
      </c>
      <c r="BK41" s="2" t="n">
        <v>0</v>
      </c>
      <c r="BL41" s="2"/>
      <c r="BM41" s="2"/>
      <c r="BN41" s="24" t="n">
        <v>0</v>
      </c>
      <c r="BO41" s="2" t="n">
        <v>0</v>
      </c>
      <c r="BP41" s="2"/>
      <c r="BR41" s="28" t="n">
        <f aca="false">SUM(C41,F41,I41,L41,O41,R41,V41,Y41,AB41,AE41,AH41,AK41,AN41,AQ41,AT41,AW41,AZ41,BC41,BJ41,BN41)</f>
        <v>45000</v>
      </c>
      <c r="BS41" s="29" t="n">
        <f aca="false">(C41*D41)+(F41*G41)+(I41*J41)+(L41*M41)+(O41*P41)+(R41*S41)+(V41*W41+Y41*Z41+AB41*AC41+AE41*AF41+AH41*AI41+AK41*AL41+AN41*AO41+AQ41*AR41+AT41*AU41+AW41*AX41+AZ41*BA41+BC41*BD41)+(CB41*BG41)+(SUM(V41,AB41,AE41,AH41,AK41,AN41,AQ41,AT41,AW41,AZ41)*BH41)+(BJ41*BK41)+(BN41*BO41)</f>
        <v>119857.5</v>
      </c>
      <c r="BY41" s="28" t="n">
        <f aca="false">SUM(C41,F41,I41,L41,O41,R41)</f>
        <v>20000</v>
      </c>
      <c r="BZ41" s="2" t="n">
        <f aca="false">C41*D41+F41*G41+I41*J41+L41*M41+O41*P41+R41*S41</f>
        <v>48020</v>
      </c>
      <c r="CB41" s="28" t="n">
        <f aca="false">SUM(V41,Y41,AB41,AE41,AH41,AK41,AN41,AQ41,AT41,AW41,AZ41,BC41)</f>
        <v>25000</v>
      </c>
      <c r="CC41" s="2" t="n">
        <f aca="false">V41*W41+Y41*Z41+AB41*AC41+AE41*AF41+AH41*AI41+AK41*AL41+AN41*AO41+AQ41*AR41+AT41*AU41+AW41*AX41+AZ41*BA41+BC41*BD41</f>
        <v>60750</v>
      </c>
      <c r="CD41" s="2" t="n">
        <f aca="false">CB41*BG41</f>
        <v>12000</v>
      </c>
      <c r="CE41" s="2" t="n">
        <f aca="false">SUM(V41,AB41,AE41,AH41,AK41,AN41,AQ41,AT41,AW41,AZ41,BC41)*BH41</f>
        <v>-912.5</v>
      </c>
      <c r="CF41" s="2" t="n">
        <f aca="false">SUM(CC41:CE41)</f>
        <v>71837.5</v>
      </c>
      <c r="CH41" s="28" t="n">
        <f aca="false">SUM(BJ41,BN41)</f>
        <v>0</v>
      </c>
      <c r="CI41" s="2" t="n">
        <f aca="false">BJ41*BK41+BN41*BO41</f>
        <v>0</v>
      </c>
    </row>
    <row r="42" customFormat="false" ht="11.25" hidden="false" customHeight="false" outlineLevel="0" collapsed="false">
      <c r="A42" s="1" t="n">
        <v>29</v>
      </c>
      <c r="C42" s="24" t="n">
        <v>20000</v>
      </c>
      <c r="D42" s="25" t="n">
        <v>2.401</v>
      </c>
      <c r="E42" s="25"/>
      <c r="F42" s="25" t="n">
        <v>0</v>
      </c>
      <c r="G42" s="25" t="n">
        <v>2.401</v>
      </c>
      <c r="H42" s="25"/>
      <c r="I42" s="25" t="n">
        <v>0</v>
      </c>
      <c r="J42" s="25" t="n">
        <v>2.401</v>
      </c>
      <c r="K42" s="25"/>
      <c r="L42" s="25" t="n">
        <v>0</v>
      </c>
      <c r="M42" s="25" t="n">
        <v>2.401</v>
      </c>
      <c r="N42" s="25"/>
      <c r="O42" s="25" t="n">
        <v>0</v>
      </c>
      <c r="P42" s="25" t="n">
        <v>2.401</v>
      </c>
      <c r="Q42" s="25"/>
      <c r="R42" s="25" t="n">
        <v>0</v>
      </c>
      <c r="S42" s="25" t="n">
        <v>2.401</v>
      </c>
      <c r="T42" s="25"/>
      <c r="V42" s="24" t="n">
        <v>0</v>
      </c>
      <c r="W42" s="26" t="n">
        <v>2.43</v>
      </c>
      <c r="X42" s="26"/>
      <c r="Y42" s="26" t="n">
        <f aca="false">Y41</f>
        <v>0</v>
      </c>
      <c r="Z42" s="26" t="n">
        <f aca="false">Z41</f>
        <v>0</v>
      </c>
      <c r="AA42" s="26"/>
      <c r="AB42" s="26" t="n">
        <f aca="false">AB41</f>
        <v>0</v>
      </c>
      <c r="AC42" s="26" t="n">
        <f aca="false">AC41</f>
        <v>0</v>
      </c>
      <c r="AD42" s="26"/>
      <c r="AE42" s="24" t="n">
        <v>0</v>
      </c>
      <c r="AF42" s="26" t="n">
        <v>2.43</v>
      </c>
      <c r="AG42" s="26"/>
      <c r="AH42" s="24" t="n">
        <f aca="false">AH41</f>
        <v>16700</v>
      </c>
      <c r="AI42" s="26" t="n">
        <v>2.43</v>
      </c>
      <c r="AJ42" s="26"/>
      <c r="AK42" s="26" t="n">
        <f aca="false">AK41</f>
        <v>0</v>
      </c>
      <c r="AL42" s="26" t="n">
        <f aca="false">AL41</f>
        <v>0</v>
      </c>
      <c r="AM42" s="26"/>
      <c r="AN42" s="26" t="n">
        <f aca="false">AN41</f>
        <v>0</v>
      </c>
      <c r="AO42" s="26" t="n">
        <f aca="false">AO41</f>
        <v>0</v>
      </c>
      <c r="AP42" s="26"/>
      <c r="AQ42" s="24" t="n">
        <f aca="false">AQ41</f>
        <v>0</v>
      </c>
      <c r="AR42" s="26" t="n">
        <v>2.43</v>
      </c>
      <c r="AS42" s="26"/>
      <c r="AT42" s="26" t="n">
        <f aca="false">AT41</f>
        <v>0</v>
      </c>
      <c r="AU42" s="26" t="n">
        <f aca="false">AU41</f>
        <v>0</v>
      </c>
      <c r="AV42" s="26"/>
      <c r="AW42" s="26" t="n">
        <f aca="false">AW41</f>
        <v>0</v>
      </c>
      <c r="AX42" s="26" t="n">
        <f aca="false">AX41</f>
        <v>0</v>
      </c>
      <c r="AY42" s="26"/>
      <c r="AZ42" s="24" t="n">
        <v>8300</v>
      </c>
      <c r="BA42" s="26" t="n">
        <v>2.43</v>
      </c>
      <c r="BB42" s="26"/>
      <c r="BC42" s="26" t="n">
        <f aca="false">BC41</f>
        <v>0</v>
      </c>
      <c r="BD42" s="26" t="n">
        <f aca="false">BD41</f>
        <v>0</v>
      </c>
      <c r="BE42" s="26"/>
      <c r="BF42" s="26"/>
      <c r="BG42" s="26" t="n">
        <v>0.48</v>
      </c>
      <c r="BH42" s="27" t="n">
        <v>-0.0365</v>
      </c>
      <c r="BJ42" s="24" t="n">
        <v>0</v>
      </c>
      <c r="BK42" s="2" t="n">
        <v>0</v>
      </c>
      <c r="BL42" s="2"/>
      <c r="BM42" s="2"/>
      <c r="BN42" s="24" t="n">
        <v>0</v>
      </c>
      <c r="BO42" s="2" t="n">
        <v>0</v>
      </c>
      <c r="BP42" s="2"/>
      <c r="BR42" s="28" t="n">
        <f aca="false">SUM(C42,F42,I42,L42,O42,R42,V42,Y42,AB42,AE42,AH42,AK42,AN42,AQ42,AT42,AW42,AZ42,BC42,BJ42,BN42)</f>
        <v>45000</v>
      </c>
      <c r="BS42" s="29" t="n">
        <f aca="false">(C42*D42)+(F42*G42)+(I42*J42)+(L42*M42)+(O42*P42)+(R42*S42)+(V42*W42+Y42*Z42+AB42*AC42+AE42*AF42+AH42*AI42+AK42*AL42+AN42*AO42+AQ42*AR42+AT42*AU42+AW42*AX42+AZ42*BA42+BC42*BD42)+(CB42*BG42)+(SUM(V42,AB42,AE42,AH42,AK42,AN42,AQ42,AT42,AW42,AZ42)*BH42)+(BJ42*BK42)+(BN42*BO42)</f>
        <v>119857.5</v>
      </c>
      <c r="BY42" s="28" t="n">
        <f aca="false">SUM(C42,F42,I42,L42,O42,R42)</f>
        <v>20000</v>
      </c>
      <c r="BZ42" s="2" t="n">
        <f aca="false">C42*D42+F42*G42+I42*J42+L42*M42+O42*P42+R42*S42</f>
        <v>48020</v>
      </c>
      <c r="CB42" s="28" t="n">
        <f aca="false">SUM(V42,Y42,AB42,AE42,AH42,AK42,AN42,AQ42,AT42,AW42,AZ42,BC42)</f>
        <v>25000</v>
      </c>
      <c r="CC42" s="2" t="n">
        <f aca="false">V42*W42+Y42*Z42+AB42*AC42+AE42*AF42+AH42*AI42+AK42*AL42+AN42*AO42+AQ42*AR42+AT42*AU42+AW42*AX42+AZ42*BA42+BC42*BD42</f>
        <v>60750</v>
      </c>
      <c r="CD42" s="2" t="n">
        <f aca="false">CB42*BG42</f>
        <v>12000</v>
      </c>
      <c r="CE42" s="2" t="n">
        <f aca="false">SUM(V42,AB42,AE42,AH42,AK42,AN42,AQ42,AT42,AW42,AZ42,BC42)*BH42</f>
        <v>-912.5</v>
      </c>
      <c r="CF42" s="2" t="n">
        <f aca="false">SUM(CC42:CE42)</f>
        <v>71837.5</v>
      </c>
      <c r="CH42" s="28" t="n">
        <f aca="false">SUM(BJ42,BN42)</f>
        <v>0</v>
      </c>
      <c r="CI42" s="2" t="n">
        <f aca="false">BJ42*BK42+BN42*BO42</f>
        <v>0</v>
      </c>
    </row>
    <row r="43" customFormat="false" ht="11.25" hidden="false" customHeight="false" outlineLevel="0" collapsed="false">
      <c r="A43" s="1" t="n">
        <v>30</v>
      </c>
      <c r="C43" s="24" t="n">
        <v>20000</v>
      </c>
      <c r="D43" s="25" t="n">
        <v>2.401</v>
      </c>
      <c r="E43" s="25"/>
      <c r="F43" s="25" t="n">
        <v>0</v>
      </c>
      <c r="G43" s="25" t="n">
        <v>2.401</v>
      </c>
      <c r="H43" s="25"/>
      <c r="I43" s="25" t="n">
        <v>0</v>
      </c>
      <c r="J43" s="25" t="n">
        <v>2.401</v>
      </c>
      <c r="K43" s="25"/>
      <c r="L43" s="25" t="n">
        <v>0</v>
      </c>
      <c r="M43" s="25" t="n">
        <v>2.401</v>
      </c>
      <c r="N43" s="25"/>
      <c r="O43" s="25" t="n">
        <v>0</v>
      </c>
      <c r="P43" s="25" t="n">
        <v>2.401</v>
      </c>
      <c r="Q43" s="25"/>
      <c r="R43" s="25" t="n">
        <v>0</v>
      </c>
      <c r="S43" s="25" t="n">
        <v>2.401</v>
      </c>
      <c r="T43" s="25"/>
      <c r="V43" s="24" t="n">
        <v>0</v>
      </c>
      <c r="W43" s="26" t="n">
        <v>2.43</v>
      </c>
      <c r="X43" s="26"/>
      <c r="Y43" s="26" t="n">
        <f aca="false">Y42</f>
        <v>0</v>
      </c>
      <c r="Z43" s="26" t="n">
        <f aca="false">Z42</f>
        <v>0</v>
      </c>
      <c r="AA43" s="26"/>
      <c r="AB43" s="26" t="n">
        <f aca="false">AB42</f>
        <v>0</v>
      </c>
      <c r="AC43" s="26" t="n">
        <f aca="false">AC42</f>
        <v>0</v>
      </c>
      <c r="AD43" s="26"/>
      <c r="AE43" s="24" t="n">
        <v>0</v>
      </c>
      <c r="AF43" s="26" t="n">
        <v>2.43</v>
      </c>
      <c r="AG43" s="26"/>
      <c r="AH43" s="24" t="n">
        <f aca="false">AH42</f>
        <v>16700</v>
      </c>
      <c r="AI43" s="26" t="n">
        <v>2.43</v>
      </c>
      <c r="AJ43" s="26"/>
      <c r="AK43" s="26" t="n">
        <f aca="false">AK42</f>
        <v>0</v>
      </c>
      <c r="AL43" s="26" t="n">
        <f aca="false">AL42</f>
        <v>0</v>
      </c>
      <c r="AM43" s="26"/>
      <c r="AN43" s="26" t="n">
        <f aca="false">AN42</f>
        <v>0</v>
      </c>
      <c r="AO43" s="26" t="n">
        <f aca="false">AO42</f>
        <v>0</v>
      </c>
      <c r="AP43" s="26"/>
      <c r="AQ43" s="24" t="n">
        <f aca="false">AQ42</f>
        <v>0</v>
      </c>
      <c r="AR43" s="26" t="n">
        <v>2.43</v>
      </c>
      <c r="AS43" s="26"/>
      <c r="AT43" s="26" t="n">
        <f aca="false">AT42</f>
        <v>0</v>
      </c>
      <c r="AU43" s="26" t="n">
        <f aca="false">AU42</f>
        <v>0</v>
      </c>
      <c r="AV43" s="26"/>
      <c r="AW43" s="26" t="n">
        <f aca="false">AW42</f>
        <v>0</v>
      </c>
      <c r="AX43" s="26" t="n">
        <f aca="false">AX42</f>
        <v>0</v>
      </c>
      <c r="AY43" s="26"/>
      <c r="AZ43" s="24" t="n">
        <v>8300</v>
      </c>
      <c r="BA43" s="26" t="n">
        <v>2.43</v>
      </c>
      <c r="BB43" s="26"/>
      <c r="BC43" s="26" t="n">
        <f aca="false">BC42</f>
        <v>0</v>
      </c>
      <c r="BD43" s="26" t="n">
        <f aca="false">BD42</f>
        <v>0</v>
      </c>
      <c r="BE43" s="26"/>
      <c r="BF43" s="26"/>
      <c r="BG43" s="26" t="n">
        <v>0.48</v>
      </c>
      <c r="BH43" s="27" t="n">
        <v>-0.0365</v>
      </c>
      <c r="BJ43" s="24" t="n">
        <v>0</v>
      </c>
      <c r="BK43" s="2" t="n">
        <v>0</v>
      </c>
      <c r="BL43" s="2"/>
      <c r="BM43" s="2"/>
      <c r="BN43" s="24" t="n">
        <v>0</v>
      </c>
      <c r="BO43" s="2" t="n">
        <v>0</v>
      </c>
      <c r="BP43" s="2"/>
      <c r="BR43" s="28" t="n">
        <f aca="false">SUM(C43,F43,I43,L43,O43,R43,V43,Y43,AB43,AE43,AH43,AK43,AN43,AQ43,AT43,AW43,AZ43,BC43,BJ43,BN43)</f>
        <v>45000</v>
      </c>
      <c r="BS43" s="29" t="n">
        <f aca="false">(C43*D43)+(F43*G43)+(I43*J43)+(L43*M43)+(O43*P43)+(R43*S43)+(V43*W43+Y43*Z43+AB43*AC43+AE43*AF43+AH43*AI43+AK43*AL43+AN43*AO43+AQ43*AR43+AT43*AU43+AW43*AX43+AZ43*BA43+BC43*BD43)+(CB43*BG43)+(SUM(V43,AB43,AE43,AH43,AK43,AN43,AQ43,AT43,AW43,AZ43)*BH43)+(BJ43*BK43)+(BN43*BO43)</f>
        <v>119857.5</v>
      </c>
      <c r="BY43" s="28" t="n">
        <f aca="false">SUM(C43,F43,I43,L43,O43,R43)</f>
        <v>20000</v>
      </c>
      <c r="BZ43" s="2" t="n">
        <f aca="false">C43*D43+F43*G43+I43*J43+L43*M43+O43*P43+R43*S43</f>
        <v>48020</v>
      </c>
      <c r="CB43" s="28" t="n">
        <f aca="false">SUM(V43,Y43,AB43,AE43,AH43,AK43,AN43,AQ43,AT43,AW43,AZ43,BC43)</f>
        <v>25000</v>
      </c>
      <c r="CC43" s="2" t="n">
        <f aca="false">V43*W43+Y43*Z43+AB43*AC43+AE43*AF43+AH43*AI43+AK43*AL43+AN43*AO43+AQ43*AR43+AT43*AU43+AW43*AX43+AZ43*BA43+BC43*BD43</f>
        <v>60750</v>
      </c>
      <c r="CD43" s="2" t="n">
        <f aca="false">CB43*BG43</f>
        <v>12000</v>
      </c>
      <c r="CE43" s="2" t="n">
        <f aca="false">SUM(V43,AB43,AE43,AH43,AK43,AN43,AQ43,AT43,AW43,AZ43,BC43)*BH43</f>
        <v>-912.5</v>
      </c>
      <c r="CF43" s="2" t="n">
        <f aca="false">SUM(CC43:CE43)</f>
        <v>71837.5</v>
      </c>
      <c r="CH43" s="28" t="n">
        <f aca="false">SUM(BJ43,BN43)</f>
        <v>0</v>
      </c>
      <c r="CI43" s="2" t="n">
        <f aca="false">BJ43*BK43+BN43*BO43</f>
        <v>0</v>
      </c>
    </row>
    <row r="44" customFormat="false" ht="11.25" hidden="false" customHeight="false" outlineLevel="0" collapsed="false">
      <c r="A44" s="1" t="n">
        <v>31</v>
      </c>
      <c r="C44" s="24" t="n">
        <v>20000</v>
      </c>
      <c r="D44" s="25" t="n">
        <v>2.401</v>
      </c>
      <c r="E44" s="25"/>
      <c r="F44" s="25" t="n">
        <v>0</v>
      </c>
      <c r="G44" s="25" t="n">
        <v>2.401</v>
      </c>
      <c r="H44" s="25"/>
      <c r="I44" s="25" t="n">
        <v>0</v>
      </c>
      <c r="J44" s="25" t="n">
        <v>2.401</v>
      </c>
      <c r="K44" s="25"/>
      <c r="L44" s="25" t="n">
        <v>0</v>
      </c>
      <c r="M44" s="25" t="n">
        <v>2.401</v>
      </c>
      <c r="N44" s="25"/>
      <c r="O44" s="25" t="n">
        <v>0</v>
      </c>
      <c r="P44" s="25" t="n">
        <v>2.401</v>
      </c>
      <c r="Q44" s="25"/>
      <c r="R44" s="25" t="n">
        <v>0</v>
      </c>
      <c r="S44" s="25" t="n">
        <v>2.401</v>
      </c>
      <c r="T44" s="25"/>
      <c r="V44" s="24" t="n">
        <v>0</v>
      </c>
      <c r="W44" s="26" t="n">
        <v>2.43</v>
      </c>
      <c r="X44" s="26"/>
      <c r="Y44" s="26" t="n">
        <f aca="false">Y43</f>
        <v>0</v>
      </c>
      <c r="Z44" s="26" t="n">
        <f aca="false">Z43</f>
        <v>0</v>
      </c>
      <c r="AA44" s="26"/>
      <c r="AB44" s="26" t="n">
        <f aca="false">AB43</f>
        <v>0</v>
      </c>
      <c r="AC44" s="26" t="n">
        <f aca="false">AC43</f>
        <v>0</v>
      </c>
      <c r="AD44" s="26"/>
      <c r="AE44" s="24" t="n">
        <v>0</v>
      </c>
      <c r="AF44" s="26" t="n">
        <v>2.43</v>
      </c>
      <c r="AG44" s="26"/>
      <c r="AH44" s="24" t="n">
        <f aca="false">AH43</f>
        <v>16700</v>
      </c>
      <c r="AI44" s="26" t="n">
        <v>2.43</v>
      </c>
      <c r="AJ44" s="26"/>
      <c r="AK44" s="26" t="n">
        <f aca="false">AK43</f>
        <v>0</v>
      </c>
      <c r="AL44" s="26" t="n">
        <f aca="false">AL43</f>
        <v>0</v>
      </c>
      <c r="AM44" s="26"/>
      <c r="AN44" s="26" t="n">
        <f aca="false">AN43</f>
        <v>0</v>
      </c>
      <c r="AO44" s="26" t="n">
        <f aca="false">AO43</f>
        <v>0</v>
      </c>
      <c r="AP44" s="26"/>
      <c r="AQ44" s="24" t="n">
        <f aca="false">AQ43</f>
        <v>0</v>
      </c>
      <c r="AR44" s="26" t="n">
        <v>2.43</v>
      </c>
      <c r="AS44" s="26"/>
      <c r="AT44" s="26" t="n">
        <f aca="false">AT43</f>
        <v>0</v>
      </c>
      <c r="AU44" s="26" t="n">
        <f aca="false">AU43</f>
        <v>0</v>
      </c>
      <c r="AV44" s="26"/>
      <c r="AW44" s="26" t="n">
        <f aca="false">AW43</f>
        <v>0</v>
      </c>
      <c r="AX44" s="26" t="n">
        <f aca="false">AX43</f>
        <v>0</v>
      </c>
      <c r="AY44" s="26"/>
      <c r="AZ44" s="24" t="n">
        <v>8300</v>
      </c>
      <c r="BA44" s="26" t="n">
        <v>2.43</v>
      </c>
      <c r="BB44" s="26"/>
      <c r="BC44" s="26" t="n">
        <f aca="false">BC43</f>
        <v>0</v>
      </c>
      <c r="BD44" s="26" t="n">
        <f aca="false">BD43</f>
        <v>0</v>
      </c>
      <c r="BE44" s="26"/>
      <c r="BF44" s="26"/>
      <c r="BG44" s="26" t="n">
        <v>0.48</v>
      </c>
      <c r="BH44" s="27" t="n">
        <v>-0.0365</v>
      </c>
      <c r="BJ44" s="24" t="n">
        <v>0</v>
      </c>
      <c r="BK44" s="2" t="n">
        <v>0</v>
      </c>
      <c r="BL44" s="2"/>
      <c r="BM44" s="2"/>
      <c r="BN44" s="24" t="n">
        <v>0</v>
      </c>
      <c r="BO44" s="2" t="n">
        <v>0</v>
      </c>
      <c r="BP44" s="2"/>
      <c r="BR44" s="28" t="n">
        <f aca="false">SUM(C44,F44,I44,L44,O44,R44,V44,Y44,AB44,AE44,AH44,AK44,AN44,AQ44,AT44,AW44,AZ44,BC44,BJ44,BN44)</f>
        <v>45000</v>
      </c>
      <c r="BS44" s="29" t="n">
        <f aca="false">(C44*D44)+(F44*G44)+(I44*J44)+(L44*M44)+(O44*P44)+(R44*S44)+(V44*W44+Y44*Z44+AB44*AC44+AE44*AF44+AH44*AI44+AK44*AL44+AN44*AO44+AQ44*AR44+AT44*AU44+AW44*AX44+AZ44*BA44+BC44*BD44)+(CB44*BG44)+(SUM(V44,AB44,AE44,AH44,AK44,AN44,AQ44,AT44,AW44,AZ44)*BH44)+(BJ44*BK44)+(BN44*BO44)</f>
        <v>119857.5</v>
      </c>
      <c r="BY44" s="28" t="n">
        <f aca="false">SUM(C44,F44,I44,L44,O44,R44)</f>
        <v>20000</v>
      </c>
      <c r="BZ44" s="2" t="n">
        <f aca="false">C44*D44+F44*G44+I44*J44+L44*M44+O44*P44+R44*S44</f>
        <v>48020</v>
      </c>
      <c r="CB44" s="28" t="n">
        <f aca="false">SUM(V44,Y44,AB44,AE44,AH44,AK44,AN44,AQ44,AT44,AW44,AZ44,BC44)</f>
        <v>25000</v>
      </c>
      <c r="CC44" s="2" t="n">
        <f aca="false">V44*W44+Y44*Z44+AB44*AC44+AE44*AF44+AH44*AI44+AK44*AL44+AN44*AO44+AQ44*AR44+AT44*AU44+AW44*AX44+AZ44*BA44+BC44*BD44</f>
        <v>60750</v>
      </c>
      <c r="CD44" s="2" t="n">
        <f aca="false">CB44*BG44</f>
        <v>12000</v>
      </c>
      <c r="CE44" s="2" t="n">
        <f aca="false">SUM(V44,AB44,AE44,AH44,AK44,AN44,AQ44,AT44,AW44,AZ44,BC44)*BH44</f>
        <v>-912.5</v>
      </c>
      <c r="CF44" s="2" t="n">
        <f aca="false">SUM(CC44:CE44)</f>
        <v>71837.5</v>
      </c>
      <c r="CH44" s="28" t="n">
        <f aca="false">SUM(BJ44,BN44)</f>
        <v>0</v>
      </c>
      <c r="CI44" s="2" t="n">
        <f aca="false">BJ44*BK44+BN44*BO44</f>
        <v>0</v>
      </c>
    </row>
    <row r="45" customFormat="false" ht="11.25" hidden="false" customHeight="false" outlineLevel="0" collapsed="false">
      <c r="C45" s="2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V45" s="24"/>
      <c r="W45" s="2"/>
      <c r="X45" s="2"/>
      <c r="Y45" s="2"/>
      <c r="Z45" s="2"/>
      <c r="AA45" s="2"/>
      <c r="AB45" s="2"/>
      <c r="AC45" s="2"/>
      <c r="AD45" s="2"/>
      <c r="AE45" s="24"/>
      <c r="AF45" s="2"/>
      <c r="AG45" s="2"/>
      <c r="AH45" s="24"/>
      <c r="AI45" s="2"/>
      <c r="AJ45" s="2"/>
      <c r="AK45" s="2"/>
      <c r="AL45" s="2"/>
      <c r="AM45" s="2"/>
      <c r="AN45" s="2"/>
      <c r="AO45" s="2"/>
      <c r="AP45" s="2"/>
      <c r="AQ45" s="24"/>
      <c r="AR45" s="2"/>
      <c r="AS45" s="2"/>
      <c r="AT45" s="2"/>
      <c r="AU45" s="2"/>
      <c r="AV45" s="2"/>
      <c r="AW45" s="2"/>
      <c r="AX45" s="2"/>
      <c r="AY45" s="2"/>
      <c r="AZ45" s="24"/>
      <c r="BA45" s="2"/>
      <c r="BB45" s="2"/>
      <c r="BC45" s="2"/>
      <c r="BD45" s="2"/>
      <c r="BE45" s="2"/>
      <c r="BF45" s="2"/>
      <c r="BG45" s="2"/>
      <c r="BH45" s="2"/>
      <c r="BJ45" s="24"/>
      <c r="BK45" s="2"/>
      <c r="BL45" s="2"/>
      <c r="BM45" s="2"/>
      <c r="BN45" s="24"/>
      <c r="BO45" s="2"/>
      <c r="BP45" s="2"/>
    </row>
    <row r="46" customFormat="false" ht="11.25" hidden="false" customHeight="false" outlineLevel="0" collapsed="false">
      <c r="C46" s="24" t="n">
        <f aca="false">SUM(C14:C45)</f>
        <v>620000</v>
      </c>
      <c r="D46" s="2"/>
      <c r="E46" s="2"/>
      <c r="F46" s="24" t="n">
        <f aca="false">SUM(F14:F45)</f>
        <v>0</v>
      </c>
      <c r="G46" s="2"/>
      <c r="H46" s="2"/>
      <c r="I46" s="24" t="n">
        <f aca="false">SUM(I14:I45)</f>
        <v>0</v>
      </c>
      <c r="J46" s="2"/>
      <c r="K46" s="2"/>
      <c r="L46" s="24" t="n">
        <f aca="false">SUM(L14:L45)</f>
        <v>0</v>
      </c>
      <c r="M46" s="2"/>
      <c r="N46" s="2"/>
      <c r="O46" s="24" t="n">
        <f aca="false">SUM(O14:O45)</f>
        <v>0</v>
      </c>
      <c r="P46" s="2"/>
      <c r="Q46" s="2"/>
      <c r="R46" s="24" t="n">
        <f aca="false">SUM(R14:R45)</f>
        <v>0</v>
      </c>
      <c r="S46" s="2"/>
      <c r="T46" s="2"/>
      <c r="V46" s="24" t="n">
        <f aca="false">SUM(V14:V45)</f>
        <v>82000</v>
      </c>
      <c r="W46" s="2"/>
      <c r="X46" s="2"/>
      <c r="Y46" s="24" t="n">
        <f aca="false">SUM(Y14:Y45)</f>
        <v>0</v>
      </c>
      <c r="Z46" s="2"/>
      <c r="AA46" s="2"/>
      <c r="AB46" s="24" t="n">
        <f aca="false">SUM(AB14:AB45)</f>
        <v>0</v>
      </c>
      <c r="AC46" s="2"/>
      <c r="AD46" s="2"/>
      <c r="AE46" s="24" t="n">
        <f aca="false">SUM(AE14:AE45)</f>
        <v>165000</v>
      </c>
      <c r="AF46" s="2"/>
      <c r="AG46" s="2"/>
      <c r="AH46" s="24" t="n">
        <f aca="false">SUM(AH14:AH45)</f>
        <v>247700</v>
      </c>
      <c r="AI46" s="2"/>
      <c r="AJ46" s="2"/>
      <c r="AK46" s="24" t="n">
        <f aca="false">SUM(AK14:AK45)</f>
        <v>0</v>
      </c>
      <c r="AL46" s="2"/>
      <c r="AM46" s="2"/>
      <c r="AN46" s="24" t="n">
        <f aca="false">SUM(AN14:AN45)</f>
        <v>0</v>
      </c>
      <c r="AO46" s="2"/>
      <c r="AP46" s="2"/>
      <c r="AQ46" s="24" t="n">
        <f aca="false">SUM(AQ14:AQ45)</f>
        <v>15000</v>
      </c>
      <c r="AR46" s="2"/>
      <c r="AS46" s="2"/>
      <c r="AT46" s="24" t="n">
        <f aca="false">SUM(AT14:AT45)</f>
        <v>0</v>
      </c>
      <c r="AU46" s="2"/>
      <c r="AV46" s="2"/>
      <c r="AW46" s="24" t="n">
        <f aca="false">SUM(AW14:AW45)</f>
        <v>0</v>
      </c>
      <c r="AX46" s="2"/>
      <c r="AY46" s="2"/>
      <c r="AZ46" s="24" t="n">
        <f aca="false">SUM(AZ14:AZ45)</f>
        <v>277300</v>
      </c>
      <c r="BA46" s="2"/>
      <c r="BB46" s="2"/>
      <c r="BC46" s="24" t="n">
        <f aca="false">SUM(BC14:BC45)</f>
        <v>0</v>
      </c>
      <c r="BD46" s="2"/>
      <c r="BE46" s="2"/>
      <c r="BF46" s="2"/>
      <c r="BG46" s="30"/>
      <c r="BH46" s="30"/>
      <c r="BJ46" s="24"/>
      <c r="BK46" s="2"/>
      <c r="BL46" s="2"/>
      <c r="BM46" s="2"/>
      <c r="BN46" s="24"/>
      <c r="BO46" s="31" t="s">
        <v>52</v>
      </c>
      <c r="BP46" s="31"/>
      <c r="BR46" s="32" t="n">
        <f aca="false">SUM(BR14:BR45)</f>
        <v>1407000</v>
      </c>
      <c r="BS46" s="33" t="n">
        <f aca="false">SUM(BS14:BS45)</f>
        <v>3750064.5</v>
      </c>
      <c r="BY46" s="34" t="n">
        <f aca="false">SUM(BY14:BY45)</f>
        <v>620000</v>
      </c>
      <c r="BZ46" s="35" t="n">
        <f aca="false">SUM(BZ14:BZ45)</f>
        <v>1488620</v>
      </c>
      <c r="CB46" s="34" t="n">
        <f aca="false">SUM(CB14:CB45)</f>
        <v>787000</v>
      </c>
      <c r="CC46" s="8"/>
      <c r="CD46" s="8"/>
      <c r="CE46" s="8"/>
      <c r="CF46" s="36" t="n">
        <f aca="false">SUM(CF14:CF45)</f>
        <v>2261444.5</v>
      </c>
      <c r="CH46" s="28" t="n">
        <f aca="false">SUM(CH14:CH45)</f>
        <v>0</v>
      </c>
      <c r="CI46" s="28" t="n">
        <f aca="false">SUM(CI14:CI45)</f>
        <v>0</v>
      </c>
    </row>
    <row r="47" customFormat="false" ht="11.25" hidden="false" customHeight="false" outlineLevel="0" collapsed="false">
      <c r="C47" s="2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V47" s="24"/>
      <c r="W47" s="2"/>
      <c r="X47" s="2"/>
      <c r="Y47" s="2"/>
      <c r="Z47" s="2"/>
      <c r="AA47" s="2"/>
      <c r="AB47" s="2"/>
      <c r="AC47" s="2"/>
      <c r="AD47" s="2"/>
      <c r="AE47" s="24"/>
      <c r="AF47" s="2"/>
      <c r="AG47" s="2"/>
      <c r="AH47" s="24"/>
      <c r="AI47" s="2"/>
      <c r="AJ47" s="2"/>
      <c r="AK47" s="2"/>
      <c r="AL47" s="2"/>
      <c r="AM47" s="2"/>
      <c r="AN47" s="2"/>
      <c r="AO47" s="2"/>
      <c r="AP47" s="2"/>
      <c r="AQ47" s="24"/>
      <c r="AR47" s="2"/>
      <c r="AS47" s="2"/>
      <c r="AT47" s="2"/>
      <c r="AU47" s="2"/>
      <c r="AV47" s="2"/>
      <c r="AW47" s="2"/>
      <c r="AX47" s="2"/>
      <c r="AY47" s="2"/>
      <c r="AZ47" s="24"/>
      <c r="BA47" s="2"/>
      <c r="BB47" s="37"/>
      <c r="BC47" s="37"/>
      <c r="BD47" s="37"/>
      <c r="BE47" s="37"/>
      <c r="BF47" s="31"/>
      <c r="BG47" s="2"/>
      <c r="BH47" s="2"/>
      <c r="BJ47" s="24"/>
      <c r="BK47" s="2"/>
      <c r="BL47" s="2"/>
      <c r="BM47" s="2"/>
      <c r="BN47" s="24"/>
      <c r="BO47" s="2"/>
      <c r="BP47" s="2"/>
    </row>
    <row r="48" customFormat="false" ht="11.25" hidden="false" customHeight="false" outlineLevel="0" collapsed="false">
      <c r="C48" s="2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V48" s="24"/>
      <c r="W48" s="2"/>
      <c r="X48" s="2"/>
      <c r="Y48" s="2"/>
      <c r="Z48" s="2"/>
      <c r="AA48" s="2"/>
      <c r="AB48" s="2"/>
      <c r="AC48" s="2"/>
      <c r="AD48" s="2"/>
      <c r="AE48" s="24"/>
      <c r="AF48" s="2"/>
      <c r="AG48" s="2"/>
      <c r="AH48" s="24"/>
      <c r="AI48" s="2"/>
      <c r="AJ48" s="2"/>
      <c r="AK48" s="2"/>
      <c r="AL48" s="2"/>
      <c r="AM48" s="2"/>
      <c r="AN48" s="2"/>
      <c r="AO48" s="2"/>
      <c r="AP48" s="2"/>
      <c r="AQ48" s="24"/>
      <c r="AR48" s="2"/>
      <c r="AS48" s="2"/>
      <c r="AT48" s="2"/>
      <c r="AU48" s="2"/>
      <c r="AV48" s="2"/>
      <c r="AW48" s="2"/>
      <c r="AX48" s="2"/>
      <c r="AY48" s="2"/>
      <c r="AZ48" s="24"/>
      <c r="BA48" s="2"/>
      <c r="BB48" s="37"/>
      <c r="BC48" s="37"/>
      <c r="BD48" s="37"/>
      <c r="BE48" s="37"/>
      <c r="BF48" s="31"/>
      <c r="BG48" s="2"/>
      <c r="BH48" s="2"/>
      <c r="BJ48" s="24"/>
      <c r="BK48" s="2"/>
      <c r="BL48" s="2"/>
      <c r="BM48" s="2"/>
      <c r="BN48" s="24"/>
      <c r="BO48" s="2"/>
      <c r="BP48" s="2"/>
      <c r="BY48" s="34" t="n">
        <f aca="false">SUM(BY46,CB46,CH46)</f>
        <v>1407000</v>
      </c>
      <c r="BZ48" s="36" t="n">
        <f aca="false">CF46+BZ46+CI46</f>
        <v>3750064.5</v>
      </c>
      <c r="CA48" s="8" t="s">
        <v>52</v>
      </c>
    </row>
    <row r="49" customFormat="false" ht="11.25" hidden="false" customHeight="false" outlineLevel="0" collapsed="false">
      <c r="C49" s="24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V49" s="24"/>
      <c r="W49" s="2"/>
      <c r="X49" s="2"/>
      <c r="Y49" s="2"/>
      <c r="Z49" s="2"/>
      <c r="AA49" s="2"/>
      <c r="AB49" s="2"/>
      <c r="AC49" s="2"/>
      <c r="AD49" s="2"/>
      <c r="AE49" s="24"/>
      <c r="AF49" s="2"/>
      <c r="AG49" s="2"/>
      <c r="AH49" s="24"/>
      <c r="AI49" s="2"/>
      <c r="AJ49" s="2"/>
      <c r="AK49" s="2"/>
      <c r="AL49" s="2"/>
      <c r="AM49" s="2"/>
      <c r="AN49" s="2"/>
      <c r="AO49" s="2"/>
      <c r="AP49" s="2"/>
      <c r="AQ49" s="24"/>
      <c r="AR49" s="2"/>
      <c r="AS49" s="2"/>
      <c r="AT49" s="2"/>
      <c r="AU49" s="2"/>
      <c r="AV49" s="2"/>
      <c r="AW49" s="2"/>
      <c r="AX49" s="2"/>
      <c r="AY49" s="2"/>
      <c r="AZ49" s="24"/>
      <c r="BA49" s="2"/>
      <c r="BB49" s="2"/>
      <c r="BC49" s="2"/>
      <c r="BD49" s="2"/>
      <c r="BE49" s="2"/>
      <c r="BF49" s="2"/>
      <c r="BG49" s="2"/>
      <c r="BH49" s="2"/>
      <c r="BJ49" s="24"/>
      <c r="BK49" s="2"/>
      <c r="BL49" s="2"/>
      <c r="BM49" s="2"/>
      <c r="BN49" s="24"/>
      <c r="BO49" s="2"/>
      <c r="BP49" s="2"/>
    </row>
    <row r="50" customFormat="false" ht="11.25" hidden="false" customHeight="false" outlineLevel="0" collapsed="false">
      <c r="C50" s="5" t="s">
        <v>53</v>
      </c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9"/>
    </row>
    <row r="51" customFormat="false" ht="11.25" hidden="false" customHeight="false" outlineLevel="0" collapsed="false">
      <c r="C51" s="8"/>
      <c r="BJ51" s="9" t="s">
        <v>54</v>
      </c>
      <c r="BK51" s="9"/>
      <c r="BL51" s="9"/>
      <c r="BM51" s="9"/>
      <c r="BN51" s="9"/>
      <c r="BO51" s="9"/>
      <c r="BP51" s="10"/>
    </row>
    <row r="52" customFormat="false" ht="12.75" hidden="false" customHeight="false" outlineLevel="0" collapsed="false">
      <c r="A52" s="8"/>
      <c r="B52" s="8"/>
      <c r="C52" s="40" t="s">
        <v>55</v>
      </c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2"/>
      <c r="U52" s="0"/>
      <c r="V52" s="11" t="s">
        <v>56</v>
      </c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3"/>
      <c r="BI52" s="8"/>
      <c r="BJ52" s="43"/>
      <c r="BK52" s="43"/>
      <c r="BL52" s="43"/>
      <c r="BM52" s="10"/>
      <c r="BN52" s="43"/>
      <c r="BO52" s="43"/>
      <c r="BP52" s="43"/>
      <c r="BQ52" s="8"/>
      <c r="BR52" s="8"/>
      <c r="BS52" s="8"/>
      <c r="BT52" s="8"/>
      <c r="BU52" s="8"/>
      <c r="BV52" s="8"/>
      <c r="BW52" s="8"/>
      <c r="BX52" s="8"/>
      <c r="BY52" s="16" t="s">
        <v>57</v>
      </c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  <c r="IV52" s="8"/>
      <c r="IW52" s="8"/>
    </row>
    <row r="53" customFormat="false" ht="11.25" hidden="false" customHeight="false" outlineLevel="0" collapsed="false">
      <c r="A53" s="3"/>
      <c r="B53" s="3"/>
      <c r="C53" s="15" t="s">
        <v>9</v>
      </c>
      <c r="D53" s="15"/>
      <c r="E53" s="15"/>
      <c r="F53" s="15" t="s">
        <v>10</v>
      </c>
      <c r="G53" s="15"/>
      <c r="H53" s="15"/>
      <c r="I53" s="15" t="s">
        <v>11</v>
      </c>
      <c r="J53" s="15"/>
      <c r="K53" s="15"/>
      <c r="L53" s="15" t="s">
        <v>12</v>
      </c>
      <c r="M53" s="15"/>
      <c r="N53" s="15"/>
      <c r="O53" s="15" t="s">
        <v>13</v>
      </c>
      <c r="P53" s="15"/>
      <c r="Q53" s="15"/>
      <c r="R53" s="15" t="s">
        <v>14</v>
      </c>
      <c r="S53" s="15"/>
      <c r="T53" s="15"/>
      <c r="U53" s="15"/>
      <c r="V53" s="44" t="s">
        <v>15</v>
      </c>
      <c r="W53" s="44"/>
      <c r="X53" s="44"/>
      <c r="Y53" s="44" t="s">
        <v>16</v>
      </c>
      <c r="Z53" s="44"/>
      <c r="AA53" s="44"/>
      <c r="AB53" s="44" t="s">
        <v>17</v>
      </c>
      <c r="AC53" s="44"/>
      <c r="AD53" s="44"/>
      <c r="AE53" s="44" t="s">
        <v>18</v>
      </c>
      <c r="AF53" s="44"/>
      <c r="AG53" s="44"/>
      <c r="AH53" s="44" t="s">
        <v>10</v>
      </c>
      <c r="AI53" s="44"/>
      <c r="AJ53" s="44"/>
      <c r="AK53" s="44" t="s">
        <v>11</v>
      </c>
      <c r="AL53" s="44"/>
      <c r="AM53" s="44"/>
      <c r="AN53" s="44" t="s">
        <v>12</v>
      </c>
      <c r="AO53" s="44"/>
      <c r="AP53" s="44"/>
      <c r="AQ53" s="44" t="s">
        <v>19</v>
      </c>
      <c r="AR53" s="44"/>
      <c r="AS53" s="44"/>
      <c r="AT53" s="44" t="s">
        <v>20</v>
      </c>
      <c r="AU53" s="44"/>
      <c r="AV53" s="44"/>
      <c r="AW53" s="44" t="s">
        <v>21</v>
      </c>
      <c r="AX53" s="44"/>
      <c r="AY53" s="44"/>
      <c r="AZ53" s="44" t="s">
        <v>14</v>
      </c>
      <c r="BA53" s="44"/>
      <c r="BB53" s="44"/>
      <c r="BC53" s="44" t="s">
        <v>22</v>
      </c>
      <c r="BD53" s="44"/>
      <c r="BE53" s="44"/>
      <c r="BF53" s="15"/>
      <c r="BG53" s="15"/>
      <c r="BH53" s="15"/>
      <c r="BI53" s="3"/>
      <c r="BJ53" s="44"/>
      <c r="BK53" s="44"/>
      <c r="BL53" s="44"/>
      <c r="BM53" s="17"/>
      <c r="BN53" s="44"/>
      <c r="BO53" s="44"/>
      <c r="BP53" s="44"/>
      <c r="BQ53" s="3"/>
      <c r="BR53" s="3"/>
      <c r="BS53" s="3"/>
      <c r="BT53" s="3"/>
      <c r="BU53" s="3"/>
      <c r="BV53" s="3"/>
      <c r="BW53" s="3"/>
      <c r="BX53" s="3"/>
      <c r="BY53" s="45" t="s">
        <v>58</v>
      </c>
      <c r="BZ53" s="45"/>
      <c r="CA53" s="45"/>
      <c r="CB53" s="45"/>
      <c r="CC53" s="45"/>
      <c r="CD53" s="17"/>
      <c r="CE53" s="45" t="s">
        <v>59</v>
      </c>
      <c r="CF53" s="45"/>
      <c r="CG53" s="45"/>
      <c r="CH53" s="17"/>
      <c r="CI53" s="17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  <c r="IW53" s="3"/>
    </row>
    <row r="54" customFormat="false" ht="12.75" hidden="false" customHeight="true" outlineLevel="0" collapsed="false">
      <c r="A54" s="8"/>
      <c r="B54" s="8"/>
      <c r="C54" s="9" t="s">
        <v>26</v>
      </c>
      <c r="D54" s="9"/>
      <c r="E54" s="9"/>
      <c r="F54" s="9" t="s">
        <v>27</v>
      </c>
      <c r="G54" s="9"/>
      <c r="H54" s="9"/>
      <c r="I54" s="9" t="s">
        <v>28</v>
      </c>
      <c r="J54" s="9"/>
      <c r="K54" s="9"/>
      <c r="L54" s="9" t="s">
        <v>29</v>
      </c>
      <c r="M54" s="9"/>
      <c r="N54" s="9"/>
      <c r="O54" s="9" t="s">
        <v>30</v>
      </c>
      <c r="P54" s="9"/>
      <c r="Q54" s="9"/>
      <c r="R54" s="9" t="s">
        <v>31</v>
      </c>
      <c r="S54" s="9"/>
      <c r="T54" s="9"/>
      <c r="U54" s="8"/>
      <c r="V54" s="9" t="s">
        <v>32</v>
      </c>
      <c r="W54" s="9"/>
      <c r="X54" s="9"/>
      <c r="Y54" s="9" t="s">
        <v>33</v>
      </c>
      <c r="Z54" s="9"/>
      <c r="AA54" s="9"/>
      <c r="AB54" s="9" t="s">
        <v>34</v>
      </c>
      <c r="AC54" s="9"/>
      <c r="AD54" s="9"/>
      <c r="AE54" s="9" t="s">
        <v>35</v>
      </c>
      <c r="AF54" s="9"/>
      <c r="AG54" s="9"/>
      <c r="AH54" s="9" t="s">
        <v>27</v>
      </c>
      <c r="AI54" s="9"/>
      <c r="AJ54" s="9"/>
      <c r="AK54" s="9" t="s">
        <v>28</v>
      </c>
      <c r="AL54" s="9"/>
      <c r="AM54" s="9"/>
      <c r="AN54" s="9" t="s">
        <v>29</v>
      </c>
      <c r="AO54" s="9"/>
      <c r="AP54" s="9"/>
      <c r="AQ54" s="9" t="s">
        <v>36</v>
      </c>
      <c r="AR54" s="9"/>
      <c r="AS54" s="9"/>
      <c r="AT54" s="9" t="s">
        <v>37</v>
      </c>
      <c r="AU54" s="9"/>
      <c r="AV54" s="9"/>
      <c r="AW54" s="9" t="s">
        <v>38</v>
      </c>
      <c r="AX54" s="9"/>
      <c r="AY54" s="9"/>
      <c r="AZ54" s="9" t="s">
        <v>31</v>
      </c>
      <c r="BA54" s="9"/>
      <c r="BB54" s="9"/>
      <c r="BC54" s="9" t="s">
        <v>39</v>
      </c>
      <c r="BD54" s="9"/>
      <c r="BE54" s="9"/>
      <c r="BF54" s="10"/>
      <c r="BG54" s="10"/>
      <c r="BH54" s="10"/>
      <c r="BI54" s="8"/>
      <c r="BJ54" s="9" t="s">
        <v>41</v>
      </c>
      <c r="BK54" s="9"/>
      <c r="BL54" s="9"/>
      <c r="BM54" s="10"/>
      <c r="BN54" s="9" t="s">
        <v>41</v>
      </c>
      <c r="BO54" s="9"/>
      <c r="BP54" s="9"/>
      <c r="BQ54" s="8"/>
      <c r="BR54" s="9" t="s">
        <v>60</v>
      </c>
      <c r="BS54" s="9"/>
      <c r="BT54" s="8"/>
      <c r="BU54" s="8"/>
      <c r="BV54" s="8"/>
      <c r="BW54" s="8"/>
      <c r="BX54" s="8"/>
      <c r="BY54" s="8"/>
      <c r="BZ54" s="8"/>
      <c r="CA54" s="8"/>
      <c r="CB54" s="20" t="s">
        <v>61</v>
      </c>
      <c r="CC54" s="46" t="s">
        <v>62</v>
      </c>
      <c r="CD54" s="46"/>
      <c r="CE54" s="46"/>
      <c r="CF54" s="46"/>
      <c r="CG54" s="20" t="s">
        <v>61</v>
      </c>
      <c r="CH54" s="3"/>
      <c r="CI54" s="3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8"/>
      <c r="IU54" s="8"/>
      <c r="IV54" s="8"/>
      <c r="IW54" s="8"/>
    </row>
    <row r="55" customFormat="false" ht="11.25" hidden="false" customHeight="false" outlineLevel="0" collapsed="false">
      <c r="A55" s="21"/>
      <c r="B55" s="21"/>
      <c r="C55" s="21" t="s">
        <v>46</v>
      </c>
      <c r="D55" s="21" t="s">
        <v>47</v>
      </c>
      <c r="E55" s="21"/>
      <c r="F55" s="21" t="s">
        <v>46</v>
      </c>
      <c r="G55" s="21" t="s">
        <v>47</v>
      </c>
      <c r="H55" s="21"/>
      <c r="I55" s="21" t="s">
        <v>46</v>
      </c>
      <c r="J55" s="21" t="s">
        <v>47</v>
      </c>
      <c r="K55" s="21"/>
      <c r="L55" s="21" t="s">
        <v>46</v>
      </c>
      <c r="M55" s="21" t="s">
        <v>47</v>
      </c>
      <c r="N55" s="21"/>
      <c r="O55" s="21" t="s">
        <v>46</v>
      </c>
      <c r="P55" s="21" t="s">
        <v>47</v>
      </c>
      <c r="Q55" s="21"/>
      <c r="R55" s="21" t="s">
        <v>46</v>
      </c>
      <c r="S55" s="21" t="s">
        <v>47</v>
      </c>
      <c r="T55" s="21" t="s">
        <v>61</v>
      </c>
      <c r="U55" s="21"/>
      <c r="V55" s="21" t="s">
        <v>46</v>
      </c>
      <c r="W55" s="21" t="s">
        <v>47</v>
      </c>
      <c r="X55" s="21" t="s">
        <v>61</v>
      </c>
      <c r="Y55" s="21" t="s">
        <v>46</v>
      </c>
      <c r="Z55" s="21" t="s">
        <v>47</v>
      </c>
      <c r="AA55" s="21" t="s">
        <v>61</v>
      </c>
      <c r="AB55" s="21" t="s">
        <v>46</v>
      </c>
      <c r="AC55" s="21" t="s">
        <v>47</v>
      </c>
      <c r="AD55" s="21" t="s">
        <v>61</v>
      </c>
      <c r="AE55" s="21" t="s">
        <v>46</v>
      </c>
      <c r="AF55" s="21" t="s">
        <v>47</v>
      </c>
      <c r="AG55" s="21" t="s">
        <v>61</v>
      </c>
      <c r="AH55" s="21" t="s">
        <v>46</v>
      </c>
      <c r="AI55" s="21" t="s">
        <v>47</v>
      </c>
      <c r="AJ55" s="21" t="s">
        <v>61</v>
      </c>
      <c r="AK55" s="21" t="s">
        <v>46</v>
      </c>
      <c r="AL55" s="21" t="s">
        <v>47</v>
      </c>
      <c r="AM55" s="21" t="s">
        <v>61</v>
      </c>
      <c r="AN55" s="21" t="s">
        <v>46</v>
      </c>
      <c r="AO55" s="21" t="s">
        <v>47</v>
      </c>
      <c r="AP55" s="21" t="s">
        <v>61</v>
      </c>
      <c r="AQ55" s="21" t="s">
        <v>46</v>
      </c>
      <c r="AR55" s="21" t="s">
        <v>47</v>
      </c>
      <c r="AS55" s="21" t="s">
        <v>61</v>
      </c>
      <c r="AT55" s="21" t="s">
        <v>46</v>
      </c>
      <c r="AU55" s="21" t="s">
        <v>47</v>
      </c>
      <c r="AV55" s="21" t="s">
        <v>61</v>
      </c>
      <c r="AW55" s="21" t="s">
        <v>46</v>
      </c>
      <c r="AX55" s="21" t="s">
        <v>47</v>
      </c>
      <c r="AY55" s="21" t="s">
        <v>61</v>
      </c>
      <c r="AZ55" s="21" t="s">
        <v>46</v>
      </c>
      <c r="BA55" s="21" t="s">
        <v>47</v>
      </c>
      <c r="BB55" s="21" t="s">
        <v>61</v>
      </c>
      <c r="BC55" s="21" t="s">
        <v>46</v>
      </c>
      <c r="BD55" s="21" t="s">
        <v>47</v>
      </c>
      <c r="BE55" s="21" t="s">
        <v>61</v>
      </c>
      <c r="BF55" s="21"/>
      <c r="BG55" s="22"/>
      <c r="BH55" s="22"/>
      <c r="BI55" s="21"/>
      <c r="BJ55" s="21" t="s">
        <v>46</v>
      </c>
      <c r="BK55" s="21" t="s">
        <v>47</v>
      </c>
      <c r="BL55" s="21" t="s">
        <v>61</v>
      </c>
      <c r="BM55" s="21"/>
      <c r="BN55" s="21" t="s">
        <v>46</v>
      </c>
      <c r="BO55" s="21" t="s">
        <v>47</v>
      </c>
      <c r="BP55" s="21" t="s">
        <v>61</v>
      </c>
      <c r="BQ55" s="21"/>
      <c r="BR55" s="21" t="s">
        <v>46</v>
      </c>
      <c r="BS55" s="21" t="s">
        <v>49</v>
      </c>
      <c r="BT55" s="21"/>
      <c r="BU55" s="21"/>
      <c r="BV55" s="21"/>
      <c r="BW55" s="21"/>
      <c r="BX55" s="21"/>
      <c r="BY55" s="21" t="s">
        <v>46</v>
      </c>
      <c r="BZ55" s="23" t="s">
        <v>49</v>
      </c>
      <c r="CA55" s="21"/>
      <c r="CB55" s="21" t="s">
        <v>46</v>
      </c>
      <c r="CC55" s="23" t="s">
        <v>46</v>
      </c>
      <c r="CD55" s="47"/>
      <c r="CE55" s="47" t="s">
        <v>46</v>
      </c>
      <c r="CF55" s="47" t="s">
        <v>49</v>
      </c>
      <c r="CG55" s="21" t="s">
        <v>46</v>
      </c>
      <c r="CH55" s="47"/>
      <c r="CI55" s="47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  <c r="IW55" s="21"/>
    </row>
    <row r="56" customFormat="false" ht="11.25" hidden="false" customHeight="false" outlineLevel="0" collapsed="false">
      <c r="A56" s="1" t="n">
        <v>1</v>
      </c>
      <c r="C56" s="24" t="n">
        <f aca="false">C14</f>
        <v>20000</v>
      </c>
      <c r="D56" s="25" t="n">
        <v>0.08</v>
      </c>
      <c r="E56" s="48" t="n">
        <v>0.5</v>
      </c>
      <c r="F56" s="24" t="n">
        <f aca="false">F14</f>
        <v>0</v>
      </c>
      <c r="G56" s="25" t="n">
        <v>0.1</v>
      </c>
      <c r="H56" s="48" t="n">
        <v>1</v>
      </c>
      <c r="I56" s="24" t="n">
        <f aca="false">I14</f>
        <v>0</v>
      </c>
      <c r="J56" s="25" t="n">
        <v>0.1</v>
      </c>
      <c r="K56" s="48" t="n">
        <v>1</v>
      </c>
      <c r="L56" s="24" t="n">
        <f aca="false">L14</f>
        <v>0</v>
      </c>
      <c r="M56" s="25" t="n">
        <v>0.1</v>
      </c>
      <c r="N56" s="48" t="n">
        <v>1</v>
      </c>
      <c r="O56" s="24" t="n">
        <f aca="false">O14</f>
        <v>0</v>
      </c>
      <c r="P56" s="25" t="n">
        <v>0.1</v>
      </c>
      <c r="Q56" s="48" t="n">
        <v>1</v>
      </c>
      <c r="R56" s="24" t="n">
        <f aca="false">R14</f>
        <v>0</v>
      </c>
      <c r="S56" s="25" t="n">
        <v>0.1</v>
      </c>
      <c r="T56" s="48" t="n">
        <v>1</v>
      </c>
      <c r="V56" s="24" t="n">
        <f aca="false">V14</f>
        <v>0</v>
      </c>
      <c r="W56" s="25" t="n">
        <v>0.1</v>
      </c>
      <c r="X56" s="48" t="n">
        <v>1</v>
      </c>
      <c r="Y56" s="24" t="n">
        <f aca="false">Y14</f>
        <v>0</v>
      </c>
      <c r="Z56" s="26" t="n">
        <v>0.08</v>
      </c>
      <c r="AA56" s="48" t="n">
        <v>0.5</v>
      </c>
      <c r="AB56" s="24" t="n">
        <f aca="false">AB14</f>
        <v>0</v>
      </c>
      <c r="AC56" s="48" t="n">
        <v>0.1</v>
      </c>
      <c r="AD56" s="48" t="n">
        <v>1</v>
      </c>
      <c r="AE56" s="24" t="n">
        <f aca="false">AE14</f>
        <v>15000</v>
      </c>
      <c r="AF56" s="25" t="n">
        <v>0.1</v>
      </c>
      <c r="AG56" s="48" t="n">
        <v>1</v>
      </c>
      <c r="AH56" s="24" t="n">
        <f aca="false">AH14</f>
        <v>1700</v>
      </c>
      <c r="AI56" s="25" t="n">
        <v>0.1</v>
      </c>
      <c r="AJ56" s="48" t="n">
        <v>1</v>
      </c>
      <c r="AK56" s="24" t="n">
        <f aca="false">AK14</f>
        <v>0</v>
      </c>
      <c r="AL56" s="25" t="n">
        <v>0.1</v>
      </c>
      <c r="AM56" s="48" t="n">
        <v>1</v>
      </c>
      <c r="AN56" s="24" t="n">
        <f aca="false">AN14</f>
        <v>0</v>
      </c>
      <c r="AO56" s="25" t="n">
        <v>0.1</v>
      </c>
      <c r="AP56" s="48" t="n">
        <v>1</v>
      </c>
      <c r="AQ56" s="24" t="n">
        <f aca="false">AQ14</f>
        <v>0</v>
      </c>
      <c r="AR56" s="25" t="n">
        <v>0.1</v>
      </c>
      <c r="AS56" s="48" t="n">
        <v>1</v>
      </c>
      <c r="AT56" s="24" t="n">
        <f aca="false">AT14</f>
        <v>0</v>
      </c>
      <c r="AU56" s="25" t="n">
        <v>0.1</v>
      </c>
      <c r="AV56" s="48" t="n">
        <v>1</v>
      </c>
      <c r="AW56" s="24" t="n">
        <f aca="false">AW14</f>
        <v>0</v>
      </c>
      <c r="AX56" s="25" t="n">
        <v>0.1</v>
      </c>
      <c r="AY56" s="48" t="n">
        <v>1</v>
      </c>
      <c r="AZ56" s="24" t="n">
        <f aca="false">AZ14</f>
        <v>8300</v>
      </c>
      <c r="BA56" s="25" t="n">
        <v>0.1</v>
      </c>
      <c r="BB56" s="48" t="n">
        <v>1</v>
      </c>
      <c r="BC56" s="24" t="n">
        <f aca="false">BC14</f>
        <v>0</v>
      </c>
      <c r="BD56" s="25" t="n">
        <v>0.1</v>
      </c>
      <c r="BE56" s="48" t="n">
        <v>1</v>
      </c>
      <c r="BF56" s="26"/>
      <c r="BG56" s="26"/>
      <c r="BH56" s="27"/>
      <c r="BJ56" s="24" t="n">
        <f aca="false">BJ14</f>
        <v>0</v>
      </c>
      <c r="BK56" s="25" t="n">
        <v>0</v>
      </c>
      <c r="BL56" s="25"/>
      <c r="BM56" s="2"/>
      <c r="BN56" s="24" t="n">
        <f aca="false">BN14</f>
        <v>0</v>
      </c>
      <c r="BO56" s="25" t="n">
        <v>0</v>
      </c>
      <c r="BP56" s="25"/>
      <c r="BR56" s="28" t="n">
        <f aca="false">SUM(C56,F56,I56,L56,O56,R56,V56,Y56,AB56,AE56,AH56,AK56,AN56,AQ56,AT56,AW56,AZ56,BC56,BJ56,BN56)</f>
        <v>45000</v>
      </c>
      <c r="BS56" s="29" t="n">
        <f aca="false">C56*D56+F56*G56+I56*J56+L56*M56+O56*P56+R56*S56+V56*W56+Y56*Z56+AB56*AC56+AE56*AF56+AH56*AI56+AK56*AL56+AN56*AO56+AQ56*AR56+AT56*AU56+AW56*AX56+AZ56*BA56+BC56*BD56+BJ56*BK56+BN56*BO56</f>
        <v>4100</v>
      </c>
      <c r="BY56" s="28" t="n">
        <f aca="false">SUM(C56,F56,I56,L56,O56,R56,V56,Y56,AB56,AE56,AH56,AK56,AN56,AQ56,AT56,AW56,AZ56,BC56)</f>
        <v>45000</v>
      </c>
      <c r="BZ56" s="2" t="n">
        <f aca="false">C56*D56+F56*G56+I56*J56+L56*M56+O56*P56+R56*S56+V56*W56+Y56*Z56+AB56*AC56+AE56*AF56+AH56*AI56+AK56*AL56+AN56*AO56+AQ56*AR56+AT56*AU56+AW56*AX56+AZ56*BA56+BC56*BD56</f>
        <v>4100</v>
      </c>
      <c r="CB56" s="49" t="n">
        <f aca="false">(C56*E56+F56*H56+I56*K56+L56*N56+O56*Q56+R56*T56+V56*X56+Y56*AA56+AB56*AD56+AE56*AG56+AH56*AJ56+AK56*AM56+AN56*AP56+AQ56*AS56+AT56*AV56+AW56*AY56+AZ56*BB56+BC56*BE56)/100-CC56*0.01</f>
        <v>350</v>
      </c>
      <c r="CC56" s="28" t="n">
        <f aca="false">BY56-45000</f>
        <v>0</v>
      </c>
      <c r="CE56" s="28" t="n">
        <f aca="false">SUM(BJ56,BN56)</f>
        <v>0</v>
      </c>
      <c r="CF56" s="50" t="n">
        <f aca="false">SUM(BK56,BO56)</f>
        <v>0</v>
      </c>
      <c r="CG56" s="50" t="n">
        <f aca="false">SUM(BL56,BP56)</f>
        <v>0</v>
      </c>
    </row>
    <row r="57" customFormat="false" ht="11.25" hidden="false" customHeight="false" outlineLevel="0" collapsed="false">
      <c r="A57" s="1" t="n">
        <v>2</v>
      </c>
      <c r="C57" s="24" t="n">
        <f aca="false">C15</f>
        <v>20000</v>
      </c>
      <c r="D57" s="25" t="n">
        <v>0.08</v>
      </c>
      <c r="E57" s="48" t="n">
        <v>0.5</v>
      </c>
      <c r="F57" s="24" t="n">
        <f aca="false">F15</f>
        <v>0</v>
      </c>
      <c r="G57" s="25" t="n">
        <v>0.1</v>
      </c>
      <c r="H57" s="48" t="n">
        <v>1</v>
      </c>
      <c r="I57" s="24" t="n">
        <f aca="false">I15</f>
        <v>0</v>
      </c>
      <c r="J57" s="25" t="n">
        <v>0.1</v>
      </c>
      <c r="K57" s="48" t="n">
        <v>1</v>
      </c>
      <c r="L57" s="24" t="n">
        <f aca="false">L15</f>
        <v>0</v>
      </c>
      <c r="M57" s="25" t="n">
        <v>0.1</v>
      </c>
      <c r="N57" s="48" t="n">
        <v>1</v>
      </c>
      <c r="O57" s="24" t="n">
        <f aca="false">O15</f>
        <v>0</v>
      </c>
      <c r="P57" s="25" t="n">
        <v>0.1</v>
      </c>
      <c r="Q57" s="48" t="n">
        <v>1</v>
      </c>
      <c r="R57" s="24" t="n">
        <f aca="false">R15</f>
        <v>0</v>
      </c>
      <c r="S57" s="25" t="n">
        <v>0.1</v>
      </c>
      <c r="T57" s="48" t="n">
        <v>1</v>
      </c>
      <c r="V57" s="24" t="n">
        <f aca="false">V15</f>
        <v>0</v>
      </c>
      <c r="W57" s="25" t="n">
        <v>0.1</v>
      </c>
      <c r="X57" s="48" t="n">
        <v>1</v>
      </c>
      <c r="Y57" s="48" t="n">
        <v>0</v>
      </c>
      <c r="Z57" s="26" t="n">
        <v>0.08</v>
      </c>
      <c r="AA57" s="48" t="n">
        <v>0.5</v>
      </c>
      <c r="AB57" s="24" t="n">
        <f aca="false">AB15</f>
        <v>0</v>
      </c>
      <c r="AC57" s="48" t="n">
        <v>0.1</v>
      </c>
      <c r="AD57" s="48" t="n">
        <v>1</v>
      </c>
      <c r="AE57" s="24" t="n">
        <f aca="false">AE15</f>
        <v>15000</v>
      </c>
      <c r="AF57" s="25" t="n">
        <v>0.1</v>
      </c>
      <c r="AG57" s="48" t="n">
        <v>1</v>
      </c>
      <c r="AH57" s="24" t="n">
        <f aca="false">AH15</f>
        <v>1700</v>
      </c>
      <c r="AI57" s="25" t="n">
        <v>0.1</v>
      </c>
      <c r="AJ57" s="48" t="n">
        <v>1</v>
      </c>
      <c r="AK57" s="24" t="n">
        <f aca="false">AK15</f>
        <v>0</v>
      </c>
      <c r="AL57" s="25" t="n">
        <v>0.1</v>
      </c>
      <c r="AM57" s="48" t="n">
        <v>1</v>
      </c>
      <c r="AN57" s="24" t="n">
        <f aca="false">AN15</f>
        <v>0</v>
      </c>
      <c r="AO57" s="25" t="n">
        <v>0.1</v>
      </c>
      <c r="AP57" s="48" t="n">
        <v>1</v>
      </c>
      <c r="AQ57" s="24" t="n">
        <f aca="false">AQ15</f>
        <v>0</v>
      </c>
      <c r="AR57" s="25" t="n">
        <v>0.1</v>
      </c>
      <c r="AS57" s="48" t="n">
        <v>1</v>
      </c>
      <c r="AT57" s="24" t="n">
        <f aca="false">AT15</f>
        <v>0</v>
      </c>
      <c r="AU57" s="25" t="n">
        <v>0.1</v>
      </c>
      <c r="AV57" s="48" t="n">
        <v>1</v>
      </c>
      <c r="AW57" s="24" t="n">
        <f aca="false">AW15</f>
        <v>0</v>
      </c>
      <c r="AX57" s="25" t="n">
        <v>0.1</v>
      </c>
      <c r="AY57" s="48" t="n">
        <v>1</v>
      </c>
      <c r="AZ57" s="24" t="n">
        <f aca="false">AZ15</f>
        <v>8300</v>
      </c>
      <c r="BA57" s="25" t="n">
        <v>0.1</v>
      </c>
      <c r="BB57" s="48" t="n">
        <v>1</v>
      </c>
      <c r="BC57" s="24" t="n">
        <f aca="false">BC15</f>
        <v>0</v>
      </c>
      <c r="BD57" s="25" t="n">
        <v>0.1</v>
      </c>
      <c r="BE57" s="48" t="n">
        <v>1</v>
      </c>
      <c r="BF57" s="26"/>
      <c r="BG57" s="26"/>
      <c r="BH57" s="27"/>
      <c r="BJ57" s="24" t="n">
        <f aca="false">BJ15</f>
        <v>0</v>
      </c>
      <c r="BK57" s="25" t="n">
        <v>0</v>
      </c>
      <c r="BL57" s="25"/>
      <c r="BM57" s="2"/>
      <c r="BN57" s="24" t="n">
        <f aca="false">BN15</f>
        <v>0</v>
      </c>
      <c r="BO57" s="25" t="n">
        <v>0</v>
      </c>
      <c r="BP57" s="25"/>
      <c r="BR57" s="28" t="n">
        <f aca="false">SUM(C57,F57,I57,L57,O57,R57,V57,Y57,AB57,AE57,AH57,AK57,AN57,AQ57,AT57,AW57,AZ57,BC57,BJ57,BN57)</f>
        <v>45000</v>
      </c>
      <c r="BS57" s="29" t="n">
        <f aca="false">C57*D57+F57*G57+I57*J57+L57*M57+O57*P57+R57*S57+V57*W57+Y57*Z57+AB57*AC57+AE57*AF57+AH57*AI57+AK57*AL57+AN57*AO57+AQ57*AR57+AT57*AU57+AW57*AX57+AZ57*BA57+BC57*BD57+BJ57*BK57+BN57*BO57</f>
        <v>4100</v>
      </c>
      <c r="BY57" s="28" t="n">
        <f aca="false">SUM(C57,F57,I57,L57,O57,R57,V57,Y57,AB57,AE57,AH57,AK57,AN57,AQ57,AT57,AW57,AZ57,BC57)</f>
        <v>45000</v>
      </c>
      <c r="BZ57" s="2" t="n">
        <f aca="false">C57*D57+F57*G57+I57*J57+L57*M57+O57*P57+R57*S57+V57*W57+Y57*Z57+AB57*AC57+AE57*AF57+AH57*AI57+AK57*AL57+AN57*AO57+AQ57*AR57+AT57*AU57+AW57*AX57+AZ57*BA57+BC57*BD57</f>
        <v>4100</v>
      </c>
      <c r="CB57" s="49" t="n">
        <f aca="false">(C57*E57+F57*H57+I57*K57+L57*N57+O57*Q57+R57*T57+V57*X57+Y57*AA57+AB57*AD57+AE57*AG57+AH57*AJ57+AK57*AM57+AN57*AP57+AQ57*AS57+AT57*AV57+AW57*AY57+AZ57*BB57+BC57*BE57)/100-CC57*0.01</f>
        <v>350</v>
      </c>
      <c r="CC57" s="28" t="n">
        <f aca="false">BY57-45000</f>
        <v>0</v>
      </c>
      <c r="CE57" s="28" t="n">
        <f aca="false">SUM(BJ57,BN57)</f>
        <v>0</v>
      </c>
      <c r="CF57" s="50" t="n">
        <f aca="false">SUM(BK57,BO57)</f>
        <v>0</v>
      </c>
      <c r="CG57" s="50" t="n">
        <f aca="false">SUM(BL57,BP57)</f>
        <v>0</v>
      </c>
    </row>
    <row r="58" customFormat="false" ht="11.25" hidden="false" customHeight="false" outlineLevel="0" collapsed="false">
      <c r="A58" s="1" t="n">
        <v>3</v>
      </c>
      <c r="C58" s="24" t="n">
        <f aca="false">C16</f>
        <v>20000</v>
      </c>
      <c r="D58" s="25" t="n">
        <v>0.08</v>
      </c>
      <c r="E58" s="48" t="n">
        <v>0.5</v>
      </c>
      <c r="F58" s="24" t="n">
        <f aca="false">F16</f>
        <v>0</v>
      </c>
      <c r="G58" s="25" t="n">
        <v>0.1</v>
      </c>
      <c r="H58" s="48" t="n">
        <v>1</v>
      </c>
      <c r="I58" s="24" t="n">
        <f aca="false">I16</f>
        <v>0</v>
      </c>
      <c r="J58" s="25" t="n">
        <v>0.1</v>
      </c>
      <c r="K58" s="48" t="n">
        <v>1</v>
      </c>
      <c r="L58" s="24" t="n">
        <f aca="false">L16</f>
        <v>0</v>
      </c>
      <c r="M58" s="25" t="n">
        <v>0.1</v>
      </c>
      <c r="N58" s="48" t="n">
        <v>1</v>
      </c>
      <c r="O58" s="24" t="n">
        <f aca="false">O16</f>
        <v>0</v>
      </c>
      <c r="P58" s="25" t="n">
        <v>0.1</v>
      </c>
      <c r="Q58" s="48" t="n">
        <v>1</v>
      </c>
      <c r="R58" s="24" t="n">
        <f aca="false">R16</f>
        <v>0</v>
      </c>
      <c r="S58" s="25" t="n">
        <v>0.1</v>
      </c>
      <c r="T58" s="48" t="n">
        <v>1</v>
      </c>
      <c r="V58" s="24" t="n">
        <f aca="false">V16</f>
        <v>0</v>
      </c>
      <c r="W58" s="25" t="n">
        <v>0.1</v>
      </c>
      <c r="X58" s="48" t="n">
        <v>1</v>
      </c>
      <c r="Y58" s="48" t="n">
        <v>0</v>
      </c>
      <c r="Z58" s="26" t="n">
        <v>0.08</v>
      </c>
      <c r="AA58" s="48" t="n">
        <v>0.5</v>
      </c>
      <c r="AB58" s="24" t="n">
        <f aca="false">AB16</f>
        <v>0</v>
      </c>
      <c r="AC58" s="48" t="n">
        <v>0.1</v>
      </c>
      <c r="AD58" s="48" t="n">
        <v>1</v>
      </c>
      <c r="AE58" s="24" t="n">
        <f aca="false">AE16</f>
        <v>15000</v>
      </c>
      <c r="AF58" s="25" t="n">
        <v>0.1</v>
      </c>
      <c r="AG58" s="48" t="n">
        <v>1</v>
      </c>
      <c r="AH58" s="24" t="n">
        <f aca="false">AH16</f>
        <v>1700</v>
      </c>
      <c r="AI58" s="25" t="n">
        <v>0.1</v>
      </c>
      <c r="AJ58" s="48" t="n">
        <v>1</v>
      </c>
      <c r="AK58" s="24" t="n">
        <f aca="false">AK16</f>
        <v>0</v>
      </c>
      <c r="AL58" s="25" t="n">
        <v>0.1</v>
      </c>
      <c r="AM58" s="48" t="n">
        <v>1</v>
      </c>
      <c r="AN58" s="24" t="n">
        <f aca="false">AN16</f>
        <v>0</v>
      </c>
      <c r="AO58" s="25" t="n">
        <v>0.1</v>
      </c>
      <c r="AP58" s="48" t="n">
        <v>1</v>
      </c>
      <c r="AQ58" s="24" t="n">
        <f aca="false">AQ16</f>
        <v>0</v>
      </c>
      <c r="AR58" s="25" t="n">
        <v>0.1</v>
      </c>
      <c r="AS58" s="48" t="n">
        <v>1</v>
      </c>
      <c r="AT58" s="24" t="n">
        <f aca="false">AT16</f>
        <v>0</v>
      </c>
      <c r="AU58" s="25" t="n">
        <v>0.1</v>
      </c>
      <c r="AV58" s="48" t="n">
        <v>1</v>
      </c>
      <c r="AW58" s="24" t="n">
        <f aca="false">AW16</f>
        <v>0</v>
      </c>
      <c r="AX58" s="25" t="n">
        <v>0.1</v>
      </c>
      <c r="AY58" s="48" t="n">
        <v>1</v>
      </c>
      <c r="AZ58" s="24" t="n">
        <f aca="false">AZ16</f>
        <v>8300</v>
      </c>
      <c r="BA58" s="25" t="n">
        <v>0.1</v>
      </c>
      <c r="BB58" s="48" t="n">
        <v>1</v>
      </c>
      <c r="BC58" s="24" t="n">
        <f aca="false">BC16</f>
        <v>0</v>
      </c>
      <c r="BD58" s="25" t="n">
        <v>0.1</v>
      </c>
      <c r="BE58" s="48" t="n">
        <v>1</v>
      </c>
      <c r="BF58" s="26"/>
      <c r="BG58" s="26"/>
      <c r="BH58" s="27"/>
      <c r="BJ58" s="24" t="n">
        <f aca="false">BJ16</f>
        <v>0</v>
      </c>
      <c r="BK58" s="25" t="n">
        <v>0</v>
      </c>
      <c r="BL58" s="25"/>
      <c r="BM58" s="2"/>
      <c r="BN58" s="24" t="n">
        <f aca="false">BN16</f>
        <v>0</v>
      </c>
      <c r="BO58" s="25" t="n">
        <v>0</v>
      </c>
      <c r="BP58" s="25"/>
      <c r="BR58" s="28" t="n">
        <f aca="false">SUM(C58,F58,I58,L58,O58,R58,V58,Y58,AB58,AE58,AH58,AK58,AN58,AQ58,AT58,AW58,AZ58,BC58,BJ58,BN58)</f>
        <v>45000</v>
      </c>
      <c r="BS58" s="29" t="n">
        <f aca="false">C58*D58+F58*G58+I58*J58+L58*M58+O58*P58+R58*S58+V58*W58+Y58*Z58+AB58*AC58+AE58*AF58+AH58*AI58+AK58*AL58+AN58*AO58+AQ58*AR58+AT58*AU58+AW58*AX58+AZ58*BA58+BC58*BD58+BJ58*BK58+BN58*BO58</f>
        <v>4100</v>
      </c>
      <c r="BY58" s="28" t="n">
        <f aca="false">SUM(C58,F58,I58,L58,O58,R58,V58,Y58,AB58,AE58,AH58,AK58,AN58,AQ58,AT58,AW58,AZ58,BC58)</f>
        <v>45000</v>
      </c>
      <c r="BZ58" s="2" t="n">
        <f aca="false">C58*D58+F58*G58+I58*J58+L58*M58+O58*P58+R58*S58+V58*W58+Y58*Z58+AB58*AC58+AE58*AF58+AH58*AI58+AK58*AL58+AN58*AO58+AQ58*AR58+AT58*AU58+AW58*AX58+AZ58*BA58+BC58*BD58</f>
        <v>4100</v>
      </c>
      <c r="CB58" s="49" t="n">
        <f aca="false">(C58*E58+F58*H58+I58*K58+L58*N58+O58*Q58+R58*T58+V58*X58+Y58*AA58+AB58*AD58+AE58*AG58+AH58*AJ58+AK58*AM58+AN58*AP58+AQ58*AS58+AT58*AV58+AW58*AY58+AZ58*BB58+BC58*BE58)/100-CC58*0.01</f>
        <v>350</v>
      </c>
      <c r="CC58" s="28" t="n">
        <f aca="false">BY58-45000</f>
        <v>0</v>
      </c>
      <c r="CE58" s="28" t="n">
        <f aca="false">SUM(BJ58,BN58)</f>
        <v>0</v>
      </c>
      <c r="CF58" s="50" t="n">
        <f aca="false">SUM(BK58,BO58)</f>
        <v>0</v>
      </c>
      <c r="CG58" s="50" t="n">
        <f aca="false">SUM(BL58,BP58)</f>
        <v>0</v>
      </c>
    </row>
    <row r="59" customFormat="false" ht="11.25" hidden="false" customHeight="false" outlineLevel="0" collapsed="false">
      <c r="A59" s="1" t="n">
        <v>4</v>
      </c>
      <c r="C59" s="24" t="n">
        <f aca="false">C17</f>
        <v>20000</v>
      </c>
      <c r="D59" s="25" t="n">
        <v>0.08</v>
      </c>
      <c r="E59" s="48" t="n">
        <v>0.5</v>
      </c>
      <c r="F59" s="24" t="n">
        <f aca="false">F17</f>
        <v>0</v>
      </c>
      <c r="G59" s="25" t="n">
        <v>0.1</v>
      </c>
      <c r="H59" s="48" t="n">
        <v>1</v>
      </c>
      <c r="I59" s="24" t="n">
        <f aca="false">I17</f>
        <v>0</v>
      </c>
      <c r="J59" s="25" t="n">
        <v>0.1</v>
      </c>
      <c r="K59" s="48" t="n">
        <v>1</v>
      </c>
      <c r="L59" s="24" t="n">
        <f aca="false">L17</f>
        <v>0</v>
      </c>
      <c r="M59" s="25" t="n">
        <v>0.1</v>
      </c>
      <c r="N59" s="48" t="n">
        <v>1</v>
      </c>
      <c r="O59" s="24" t="n">
        <f aca="false">O17</f>
        <v>0</v>
      </c>
      <c r="P59" s="25" t="n">
        <v>0.1</v>
      </c>
      <c r="Q59" s="48" t="n">
        <v>1</v>
      </c>
      <c r="R59" s="24" t="n">
        <f aca="false">R17</f>
        <v>0</v>
      </c>
      <c r="S59" s="25" t="n">
        <v>0.1</v>
      </c>
      <c r="T59" s="48" t="n">
        <v>1</v>
      </c>
      <c r="V59" s="24" t="n">
        <f aca="false">V17</f>
        <v>0</v>
      </c>
      <c r="W59" s="25" t="n">
        <v>0.1</v>
      </c>
      <c r="X59" s="48" t="n">
        <v>1</v>
      </c>
      <c r="Y59" s="48" t="n">
        <v>0</v>
      </c>
      <c r="Z59" s="26" t="n">
        <v>0.08</v>
      </c>
      <c r="AA59" s="48" t="n">
        <v>0.5</v>
      </c>
      <c r="AB59" s="24" t="n">
        <f aca="false">AB17</f>
        <v>0</v>
      </c>
      <c r="AC59" s="48" t="n">
        <v>0.1</v>
      </c>
      <c r="AD59" s="48" t="n">
        <v>1</v>
      </c>
      <c r="AE59" s="24" t="n">
        <f aca="false">AE17</f>
        <v>15000</v>
      </c>
      <c r="AF59" s="25" t="n">
        <v>0.1</v>
      </c>
      <c r="AG59" s="48" t="n">
        <v>1</v>
      </c>
      <c r="AH59" s="24" t="n">
        <f aca="false">AH17</f>
        <v>1700</v>
      </c>
      <c r="AI59" s="25" t="n">
        <v>0.1</v>
      </c>
      <c r="AJ59" s="48" t="n">
        <v>1</v>
      </c>
      <c r="AK59" s="24" t="n">
        <f aca="false">AK17</f>
        <v>0</v>
      </c>
      <c r="AL59" s="25" t="n">
        <v>0.1</v>
      </c>
      <c r="AM59" s="48" t="n">
        <v>1</v>
      </c>
      <c r="AN59" s="24" t="n">
        <f aca="false">AN17</f>
        <v>0</v>
      </c>
      <c r="AO59" s="25" t="n">
        <v>0.1</v>
      </c>
      <c r="AP59" s="48" t="n">
        <v>1</v>
      </c>
      <c r="AQ59" s="24" t="n">
        <f aca="false">AQ17</f>
        <v>0</v>
      </c>
      <c r="AR59" s="25" t="n">
        <v>0.1</v>
      </c>
      <c r="AS59" s="48" t="n">
        <v>1</v>
      </c>
      <c r="AT59" s="24" t="n">
        <f aca="false">AT17</f>
        <v>0</v>
      </c>
      <c r="AU59" s="25" t="n">
        <v>0.1</v>
      </c>
      <c r="AV59" s="48" t="n">
        <v>1</v>
      </c>
      <c r="AW59" s="24" t="n">
        <f aca="false">AW17</f>
        <v>0</v>
      </c>
      <c r="AX59" s="25" t="n">
        <v>0.1</v>
      </c>
      <c r="AY59" s="48" t="n">
        <v>1</v>
      </c>
      <c r="AZ59" s="24" t="n">
        <f aca="false">AZ17</f>
        <v>8300</v>
      </c>
      <c r="BA59" s="25" t="n">
        <v>0.1</v>
      </c>
      <c r="BB59" s="48" t="n">
        <v>1</v>
      </c>
      <c r="BC59" s="24" t="n">
        <f aca="false">BC17</f>
        <v>0</v>
      </c>
      <c r="BD59" s="25" t="n">
        <v>0.1</v>
      </c>
      <c r="BE59" s="48" t="n">
        <v>1</v>
      </c>
      <c r="BF59" s="26"/>
      <c r="BG59" s="26"/>
      <c r="BH59" s="27"/>
      <c r="BJ59" s="24" t="n">
        <f aca="false">BJ17</f>
        <v>0</v>
      </c>
      <c r="BK59" s="25" t="n">
        <v>0</v>
      </c>
      <c r="BL59" s="25"/>
      <c r="BM59" s="2"/>
      <c r="BN59" s="24" t="n">
        <f aca="false">BN17</f>
        <v>0</v>
      </c>
      <c r="BO59" s="25" t="n">
        <v>0</v>
      </c>
      <c r="BP59" s="25"/>
      <c r="BR59" s="28" t="n">
        <f aca="false">SUM(C59,F59,I59,L59,O59,R59,V59,Y59,AB59,AE59,AH59,AK59,AN59,AQ59,AT59,AW59,AZ59,BC59,BJ59,BN59)</f>
        <v>45000</v>
      </c>
      <c r="BS59" s="29" t="n">
        <f aca="false">C59*D59+F59*G59+I59*J59+L59*M59+O59*P59+R59*S59+V59*W59+Y59*Z59+AB59*AC59+AE59*AF59+AH59*AI59+AK59*AL59+AN59*AO59+AQ59*AR59+AT59*AU59+AW59*AX59+AZ59*BA59+BC59*BD59+BJ59*BK59+BN59*BO59</f>
        <v>4100</v>
      </c>
      <c r="BY59" s="28" t="n">
        <f aca="false">SUM(C59,F59,I59,L59,O59,R59,V59,Y59,AB59,AE59,AH59,AK59,AN59,AQ59,AT59,AW59,AZ59,BC59)</f>
        <v>45000</v>
      </c>
      <c r="BZ59" s="2" t="n">
        <f aca="false">C59*D59+F59*G59+I59*J59+L59*M59+O59*P59+R59*S59+V59*W59+Y59*Z59+AB59*AC59+AE59*AF59+AH59*AI59+AK59*AL59+AN59*AO59+AQ59*AR59+AT59*AU59+AW59*AX59+AZ59*BA59+BC59*BD59</f>
        <v>4100</v>
      </c>
      <c r="CB59" s="49" t="n">
        <f aca="false">(C59*E59+F59*H59+I59*K59+L59*N59+O59*Q59+R59*T59+V59*X59+Y59*AA59+AB59*AD59+AE59*AG59+AH59*AJ59+AK59*AM59+AN59*AP59+AQ59*AS59+AT59*AV59+AW59*AY59+AZ59*BB59+BC59*BE59)/100-CC59*0.01</f>
        <v>350</v>
      </c>
      <c r="CC59" s="28" t="n">
        <f aca="false">BY59-45000</f>
        <v>0</v>
      </c>
      <c r="CE59" s="28" t="n">
        <f aca="false">SUM(BJ59,BN59)</f>
        <v>0</v>
      </c>
      <c r="CF59" s="50" t="n">
        <f aca="false">SUM(BK59,BO59)</f>
        <v>0</v>
      </c>
      <c r="CG59" s="50" t="n">
        <f aca="false">SUM(BL59,BP59)</f>
        <v>0</v>
      </c>
    </row>
    <row r="60" customFormat="false" ht="11.25" hidden="false" customHeight="false" outlineLevel="0" collapsed="false">
      <c r="A60" s="1" t="n">
        <v>5</v>
      </c>
      <c r="C60" s="24" t="n">
        <f aca="false">C18</f>
        <v>20000</v>
      </c>
      <c r="D60" s="25" t="n">
        <v>0.08</v>
      </c>
      <c r="E60" s="48" t="n">
        <v>0.5</v>
      </c>
      <c r="F60" s="24" t="n">
        <f aca="false">F18</f>
        <v>0</v>
      </c>
      <c r="G60" s="25" t="n">
        <v>0.1</v>
      </c>
      <c r="H60" s="48" t="n">
        <v>1</v>
      </c>
      <c r="I60" s="24" t="n">
        <f aca="false">I18</f>
        <v>0</v>
      </c>
      <c r="J60" s="25" t="n">
        <v>0.1</v>
      </c>
      <c r="K60" s="48" t="n">
        <v>1</v>
      </c>
      <c r="L60" s="24" t="n">
        <f aca="false">L18</f>
        <v>0</v>
      </c>
      <c r="M60" s="25" t="n">
        <v>0.1</v>
      </c>
      <c r="N60" s="48" t="n">
        <v>1</v>
      </c>
      <c r="O60" s="24" t="n">
        <f aca="false">O18</f>
        <v>0</v>
      </c>
      <c r="P60" s="25" t="n">
        <v>0.1</v>
      </c>
      <c r="Q60" s="48" t="n">
        <v>1</v>
      </c>
      <c r="R60" s="24" t="n">
        <f aca="false">R18</f>
        <v>0</v>
      </c>
      <c r="S60" s="25" t="n">
        <v>0.1</v>
      </c>
      <c r="T60" s="48" t="n">
        <v>1</v>
      </c>
      <c r="V60" s="24" t="n">
        <f aca="false">V18</f>
        <v>0</v>
      </c>
      <c r="W60" s="25" t="n">
        <v>0.1</v>
      </c>
      <c r="X60" s="48" t="n">
        <v>1</v>
      </c>
      <c r="Y60" s="48" t="n">
        <v>0</v>
      </c>
      <c r="Z60" s="26" t="n">
        <v>0.08</v>
      </c>
      <c r="AA60" s="48" t="n">
        <v>0.5</v>
      </c>
      <c r="AB60" s="24" t="n">
        <f aca="false">AB18</f>
        <v>0</v>
      </c>
      <c r="AC60" s="48" t="n">
        <v>0.1</v>
      </c>
      <c r="AD60" s="48" t="n">
        <v>1</v>
      </c>
      <c r="AE60" s="24" t="n">
        <f aca="false">AE18</f>
        <v>15000</v>
      </c>
      <c r="AF60" s="25" t="n">
        <v>0.1</v>
      </c>
      <c r="AG60" s="48" t="n">
        <v>1</v>
      </c>
      <c r="AH60" s="24" t="n">
        <f aca="false">AH18</f>
        <v>1700</v>
      </c>
      <c r="AI60" s="25" t="n">
        <v>0.1</v>
      </c>
      <c r="AJ60" s="48" t="n">
        <v>1</v>
      </c>
      <c r="AK60" s="24" t="n">
        <f aca="false">AK18</f>
        <v>0</v>
      </c>
      <c r="AL60" s="25" t="n">
        <v>0.1</v>
      </c>
      <c r="AM60" s="48" t="n">
        <v>1</v>
      </c>
      <c r="AN60" s="24" t="n">
        <f aca="false">AN18</f>
        <v>0</v>
      </c>
      <c r="AO60" s="25" t="n">
        <v>0.1</v>
      </c>
      <c r="AP60" s="48" t="n">
        <v>1</v>
      </c>
      <c r="AQ60" s="24" t="n">
        <f aca="false">AQ18</f>
        <v>0</v>
      </c>
      <c r="AR60" s="25" t="n">
        <v>0.1</v>
      </c>
      <c r="AS60" s="48" t="n">
        <v>1</v>
      </c>
      <c r="AT60" s="24" t="n">
        <f aca="false">AT18</f>
        <v>0</v>
      </c>
      <c r="AU60" s="25" t="n">
        <v>0.1</v>
      </c>
      <c r="AV60" s="48" t="n">
        <v>1</v>
      </c>
      <c r="AW60" s="24" t="n">
        <f aca="false">AW18</f>
        <v>0</v>
      </c>
      <c r="AX60" s="25" t="n">
        <v>0.1</v>
      </c>
      <c r="AY60" s="48" t="n">
        <v>1</v>
      </c>
      <c r="AZ60" s="24" t="n">
        <f aca="false">AZ18</f>
        <v>8300</v>
      </c>
      <c r="BA60" s="25" t="n">
        <v>0.1</v>
      </c>
      <c r="BB60" s="48" t="n">
        <v>1</v>
      </c>
      <c r="BC60" s="24" t="n">
        <f aca="false">BC18</f>
        <v>0</v>
      </c>
      <c r="BD60" s="25" t="n">
        <v>0.1</v>
      </c>
      <c r="BE60" s="48" t="n">
        <v>1</v>
      </c>
      <c r="BF60" s="26"/>
      <c r="BG60" s="26"/>
      <c r="BH60" s="27"/>
      <c r="BJ60" s="24" t="n">
        <f aca="false">BJ18</f>
        <v>0</v>
      </c>
      <c r="BK60" s="25" t="n">
        <v>0</v>
      </c>
      <c r="BL60" s="25"/>
      <c r="BM60" s="2"/>
      <c r="BN60" s="24" t="n">
        <f aca="false">BN18</f>
        <v>0</v>
      </c>
      <c r="BO60" s="25" t="n">
        <v>0</v>
      </c>
      <c r="BP60" s="25"/>
      <c r="BR60" s="28" t="n">
        <f aca="false">SUM(C60,F60,I60,L60,O60,R60,V60,Y60,AB60,AE60,AH60,AK60,AN60,AQ60,AT60,AW60,AZ60,BC60,BJ60,BN60)</f>
        <v>45000</v>
      </c>
      <c r="BS60" s="29" t="n">
        <f aca="false">C60*D60+F60*G60+I60*J60+L60*M60+O60*P60+R60*S60+V60*W60+Y60*Z60+AB60*AC60+AE60*AF60+AH60*AI60+AK60*AL60+AN60*AO60+AQ60*AR60+AT60*AU60+AW60*AX60+AZ60*BA60+BC60*BD60+BJ60*BK60+BN60*BO60</f>
        <v>4100</v>
      </c>
      <c r="BY60" s="28" t="n">
        <f aca="false">SUM(C60,F60,I60,L60,O60,R60,V60,Y60,AB60,AE60,AH60,AK60,AN60,AQ60,AT60,AW60,AZ60,BC60)</f>
        <v>45000</v>
      </c>
      <c r="BZ60" s="2" t="n">
        <f aca="false">C60*D60+F60*G60+I60*J60+L60*M60+O60*P60+R60*S60+V60*W60+Y60*Z60+AB60*AC60+AE60*AF60+AH60*AI60+AK60*AL60+AN60*AO60+AQ60*AR60+AT60*AU60+AW60*AX60+AZ60*BA60+BC60*BD60</f>
        <v>4100</v>
      </c>
      <c r="CB60" s="49" t="n">
        <f aca="false">(C60*E60+F60*H60+I60*K60+L60*N60+O60*Q60+R60*T60+V60*X60+Y60*AA60+AB60*AD60+AE60*AG60+AH60*AJ60+AK60*AM60+AN60*AP60+AQ60*AS60+AT60*AV60+AW60*AY60+AZ60*BB60+BC60*BE60)/100-CC60*0.01</f>
        <v>350</v>
      </c>
      <c r="CC60" s="28" t="n">
        <f aca="false">BY60-45000</f>
        <v>0</v>
      </c>
      <c r="CE60" s="28" t="n">
        <f aca="false">SUM(BJ60,BN60)</f>
        <v>0</v>
      </c>
      <c r="CF60" s="50" t="n">
        <f aca="false">SUM(BK60,BO60)</f>
        <v>0</v>
      </c>
      <c r="CG60" s="50" t="n">
        <f aca="false">SUM(BL60,BP60)</f>
        <v>0</v>
      </c>
    </row>
    <row r="61" customFormat="false" ht="11.25" hidden="false" customHeight="false" outlineLevel="0" collapsed="false">
      <c r="A61" s="1" t="n">
        <v>6</v>
      </c>
      <c r="C61" s="24" t="n">
        <f aca="false">C19</f>
        <v>20000</v>
      </c>
      <c r="D61" s="25" t="n">
        <v>0.08</v>
      </c>
      <c r="E61" s="48" t="n">
        <v>0.5</v>
      </c>
      <c r="F61" s="24" t="n">
        <f aca="false">F19</f>
        <v>0</v>
      </c>
      <c r="G61" s="25" t="n">
        <v>0.1</v>
      </c>
      <c r="H61" s="48" t="n">
        <v>1</v>
      </c>
      <c r="I61" s="24" t="n">
        <f aca="false">I19</f>
        <v>0</v>
      </c>
      <c r="J61" s="25" t="n">
        <v>0.1</v>
      </c>
      <c r="K61" s="48" t="n">
        <v>1</v>
      </c>
      <c r="L61" s="24" t="n">
        <f aca="false">L19</f>
        <v>0</v>
      </c>
      <c r="M61" s="25" t="n">
        <v>0.1</v>
      </c>
      <c r="N61" s="48" t="n">
        <v>1</v>
      </c>
      <c r="O61" s="24" t="n">
        <f aca="false">O19</f>
        <v>0</v>
      </c>
      <c r="P61" s="25" t="n">
        <v>0.1</v>
      </c>
      <c r="Q61" s="48" t="n">
        <v>1</v>
      </c>
      <c r="R61" s="24" t="n">
        <f aca="false">R19</f>
        <v>0</v>
      </c>
      <c r="S61" s="25" t="n">
        <v>0.1</v>
      </c>
      <c r="T61" s="48" t="n">
        <v>1</v>
      </c>
      <c r="V61" s="24" t="n">
        <f aca="false">V19</f>
        <v>0</v>
      </c>
      <c r="W61" s="25" t="n">
        <v>0.1</v>
      </c>
      <c r="X61" s="48" t="n">
        <v>1</v>
      </c>
      <c r="Y61" s="48" t="n">
        <v>0</v>
      </c>
      <c r="Z61" s="26" t="n">
        <v>0.08</v>
      </c>
      <c r="AA61" s="48" t="n">
        <v>0.5</v>
      </c>
      <c r="AB61" s="24" t="n">
        <f aca="false">AB19</f>
        <v>0</v>
      </c>
      <c r="AC61" s="48" t="n">
        <v>0.1</v>
      </c>
      <c r="AD61" s="48" t="n">
        <v>1</v>
      </c>
      <c r="AE61" s="24" t="n">
        <f aca="false">AE19</f>
        <v>15000</v>
      </c>
      <c r="AF61" s="25" t="n">
        <v>0.1</v>
      </c>
      <c r="AG61" s="48" t="n">
        <v>1</v>
      </c>
      <c r="AH61" s="24" t="n">
        <f aca="false">AH19</f>
        <v>1700</v>
      </c>
      <c r="AI61" s="25" t="n">
        <v>0.1</v>
      </c>
      <c r="AJ61" s="48" t="n">
        <v>1</v>
      </c>
      <c r="AK61" s="24" t="n">
        <f aca="false">AK19</f>
        <v>0</v>
      </c>
      <c r="AL61" s="25" t="n">
        <v>0.1</v>
      </c>
      <c r="AM61" s="48" t="n">
        <v>1</v>
      </c>
      <c r="AN61" s="24" t="n">
        <f aca="false">AN19</f>
        <v>0</v>
      </c>
      <c r="AO61" s="25" t="n">
        <v>0.1</v>
      </c>
      <c r="AP61" s="48" t="n">
        <v>1</v>
      </c>
      <c r="AQ61" s="24" t="n">
        <f aca="false">AQ19</f>
        <v>0</v>
      </c>
      <c r="AR61" s="25" t="n">
        <v>0.1</v>
      </c>
      <c r="AS61" s="48" t="n">
        <v>1</v>
      </c>
      <c r="AT61" s="24" t="n">
        <f aca="false">AT19</f>
        <v>0</v>
      </c>
      <c r="AU61" s="25" t="n">
        <v>0.1</v>
      </c>
      <c r="AV61" s="48" t="n">
        <v>1</v>
      </c>
      <c r="AW61" s="24" t="n">
        <f aca="false">AW19</f>
        <v>0</v>
      </c>
      <c r="AX61" s="25" t="n">
        <v>0.1</v>
      </c>
      <c r="AY61" s="48" t="n">
        <v>1</v>
      </c>
      <c r="AZ61" s="24" t="n">
        <f aca="false">AZ19</f>
        <v>8300</v>
      </c>
      <c r="BA61" s="25" t="n">
        <v>0.1</v>
      </c>
      <c r="BB61" s="48" t="n">
        <v>1</v>
      </c>
      <c r="BC61" s="24" t="n">
        <f aca="false">BC19</f>
        <v>0</v>
      </c>
      <c r="BD61" s="25" t="n">
        <v>0.1</v>
      </c>
      <c r="BE61" s="48" t="n">
        <v>1</v>
      </c>
      <c r="BF61" s="26"/>
      <c r="BG61" s="26"/>
      <c r="BH61" s="27"/>
      <c r="BJ61" s="24" t="n">
        <f aca="false">BJ19</f>
        <v>0</v>
      </c>
      <c r="BK61" s="25" t="n">
        <v>0</v>
      </c>
      <c r="BL61" s="25"/>
      <c r="BM61" s="2"/>
      <c r="BN61" s="24" t="n">
        <f aca="false">BN19</f>
        <v>0</v>
      </c>
      <c r="BO61" s="25" t="n">
        <v>0</v>
      </c>
      <c r="BP61" s="25"/>
      <c r="BR61" s="28" t="n">
        <f aca="false">SUM(C61,F61,I61,L61,O61,R61,V61,Y61,AB61,AE61,AH61,AK61,AN61,AQ61,AT61,AW61,AZ61,BC61,BJ61,BN61)</f>
        <v>45000</v>
      </c>
      <c r="BS61" s="29" t="n">
        <f aca="false">C61*D61+F61*G61+I61*J61+L61*M61+O61*P61+R61*S61+V61*W61+Y61*Z61+AB61*AC61+AE61*AF61+AH61*AI61+AK61*AL61+AN61*AO61+AQ61*AR61+AT61*AU61+AW61*AX61+AZ61*BA61+BC61*BD61+BJ61*BK61+BN61*BO61</f>
        <v>4100</v>
      </c>
      <c r="BY61" s="28" t="n">
        <f aca="false">SUM(C61,F61,I61,L61,O61,R61,V61,Y61,AB61,AE61,AH61,AK61,AN61,AQ61,AT61,AW61,AZ61,BC61)</f>
        <v>45000</v>
      </c>
      <c r="BZ61" s="2" t="n">
        <f aca="false">C61*D61+F61*G61+I61*J61+L61*M61+O61*P61+R61*S61+V61*W61+Y61*Z61+AB61*AC61+AE61*AF61+AH61*AI61+AK61*AL61+AN61*AO61+AQ61*AR61+AT61*AU61+AW61*AX61+AZ61*BA61+BC61*BD61</f>
        <v>4100</v>
      </c>
      <c r="CB61" s="49" t="n">
        <f aca="false">(C61*E61+F61*H61+I61*K61+L61*N61+O61*Q61+R61*T61+V61*X61+Y61*AA61+AB61*AD61+AE61*AG61+AH61*AJ61+AK61*AM61+AN61*AP61+AQ61*AS61+AT61*AV61+AW61*AY61+AZ61*BB61+BC61*BE61)/100-CC61*0.01</f>
        <v>350</v>
      </c>
      <c r="CC61" s="28" t="n">
        <f aca="false">BY61-45000</f>
        <v>0</v>
      </c>
      <c r="CE61" s="28" t="n">
        <f aca="false">SUM(BJ61,BN61)</f>
        <v>0</v>
      </c>
      <c r="CF61" s="50" t="n">
        <f aca="false">SUM(BK61,BO61)</f>
        <v>0</v>
      </c>
      <c r="CG61" s="50" t="n">
        <f aca="false">SUM(BL61,BP61)</f>
        <v>0</v>
      </c>
    </row>
    <row r="62" customFormat="false" ht="11.25" hidden="false" customHeight="false" outlineLevel="0" collapsed="false">
      <c r="A62" s="1" t="n">
        <v>7</v>
      </c>
      <c r="C62" s="24" t="n">
        <f aca="false">C20</f>
        <v>20000</v>
      </c>
      <c r="D62" s="25" t="n">
        <v>0.08</v>
      </c>
      <c r="E62" s="48" t="n">
        <v>0.5</v>
      </c>
      <c r="F62" s="24" t="n">
        <f aca="false">F20</f>
        <v>0</v>
      </c>
      <c r="G62" s="25" t="n">
        <v>0.1</v>
      </c>
      <c r="H62" s="48" t="n">
        <v>1</v>
      </c>
      <c r="I62" s="24" t="n">
        <f aca="false">I20</f>
        <v>0</v>
      </c>
      <c r="J62" s="25" t="n">
        <v>0.1</v>
      </c>
      <c r="K62" s="48" t="n">
        <v>1</v>
      </c>
      <c r="L62" s="24" t="n">
        <f aca="false">L20</f>
        <v>0</v>
      </c>
      <c r="M62" s="25" t="n">
        <v>0.1</v>
      </c>
      <c r="N62" s="48" t="n">
        <v>1</v>
      </c>
      <c r="O62" s="24" t="n">
        <f aca="false">O20</f>
        <v>0</v>
      </c>
      <c r="P62" s="25" t="n">
        <v>0.1</v>
      </c>
      <c r="Q62" s="48" t="n">
        <v>1</v>
      </c>
      <c r="R62" s="24" t="n">
        <f aca="false">R20</f>
        <v>0</v>
      </c>
      <c r="S62" s="25" t="n">
        <v>0.1</v>
      </c>
      <c r="T62" s="48" t="n">
        <v>1</v>
      </c>
      <c r="V62" s="24" t="n">
        <f aca="false">V20</f>
        <v>0</v>
      </c>
      <c r="W62" s="25" t="n">
        <v>0.1</v>
      </c>
      <c r="X62" s="48" t="n">
        <v>1</v>
      </c>
      <c r="Y62" s="48" t="n">
        <v>0</v>
      </c>
      <c r="Z62" s="26" t="n">
        <v>0.08</v>
      </c>
      <c r="AA62" s="48" t="n">
        <v>0.5</v>
      </c>
      <c r="AB62" s="24" t="n">
        <f aca="false">AB20</f>
        <v>0</v>
      </c>
      <c r="AC62" s="48" t="n">
        <v>0.1</v>
      </c>
      <c r="AD62" s="48" t="n">
        <v>1</v>
      </c>
      <c r="AE62" s="24" t="n">
        <f aca="false">AE20</f>
        <v>15000</v>
      </c>
      <c r="AF62" s="25" t="n">
        <v>0.1</v>
      </c>
      <c r="AG62" s="48" t="n">
        <v>1</v>
      </c>
      <c r="AH62" s="24" t="n">
        <f aca="false">AH20</f>
        <v>1700</v>
      </c>
      <c r="AI62" s="25" t="n">
        <v>0.1</v>
      </c>
      <c r="AJ62" s="48" t="n">
        <v>1</v>
      </c>
      <c r="AK62" s="24" t="n">
        <f aca="false">AK20</f>
        <v>0</v>
      </c>
      <c r="AL62" s="25" t="n">
        <v>0.1</v>
      </c>
      <c r="AM62" s="48" t="n">
        <v>1</v>
      </c>
      <c r="AN62" s="24" t="n">
        <f aca="false">AN20</f>
        <v>0</v>
      </c>
      <c r="AO62" s="25" t="n">
        <v>0.1</v>
      </c>
      <c r="AP62" s="48" t="n">
        <v>1</v>
      </c>
      <c r="AQ62" s="24" t="n">
        <f aca="false">AQ20</f>
        <v>0</v>
      </c>
      <c r="AR62" s="25" t="n">
        <v>0.1</v>
      </c>
      <c r="AS62" s="48" t="n">
        <v>1</v>
      </c>
      <c r="AT62" s="24" t="n">
        <f aca="false">AT20</f>
        <v>0</v>
      </c>
      <c r="AU62" s="25" t="n">
        <v>0.1</v>
      </c>
      <c r="AV62" s="48" t="n">
        <v>1</v>
      </c>
      <c r="AW62" s="24" t="n">
        <f aca="false">AW20</f>
        <v>0</v>
      </c>
      <c r="AX62" s="25" t="n">
        <v>0.1</v>
      </c>
      <c r="AY62" s="48" t="n">
        <v>1</v>
      </c>
      <c r="AZ62" s="24" t="n">
        <f aca="false">AZ20</f>
        <v>8300</v>
      </c>
      <c r="BA62" s="25" t="n">
        <v>0.1</v>
      </c>
      <c r="BB62" s="48" t="n">
        <v>1</v>
      </c>
      <c r="BC62" s="24" t="n">
        <f aca="false">BC20</f>
        <v>0</v>
      </c>
      <c r="BD62" s="25" t="n">
        <v>0.1</v>
      </c>
      <c r="BE62" s="48" t="n">
        <v>1</v>
      </c>
      <c r="BF62" s="26"/>
      <c r="BG62" s="26"/>
      <c r="BH62" s="27"/>
      <c r="BJ62" s="24" t="n">
        <f aca="false">BJ20</f>
        <v>0</v>
      </c>
      <c r="BK62" s="25" t="n">
        <v>0</v>
      </c>
      <c r="BL62" s="25"/>
      <c r="BM62" s="2"/>
      <c r="BN62" s="24" t="n">
        <f aca="false">BN20</f>
        <v>0</v>
      </c>
      <c r="BO62" s="25" t="n">
        <v>0</v>
      </c>
      <c r="BP62" s="25"/>
      <c r="BR62" s="28" t="n">
        <f aca="false">SUM(C62,F62,I62,L62,O62,R62,V62,Y62,AB62,AE62,AH62,AK62,AN62,AQ62,AT62,AW62,AZ62,BC62,BJ62,BN62)</f>
        <v>45000</v>
      </c>
      <c r="BS62" s="29" t="n">
        <f aca="false">C62*D62+F62*G62+I62*J62+L62*M62+O62*P62+R62*S62+V62*W62+Y62*Z62+AB62*AC62+AE62*AF62+AH62*AI62+AK62*AL62+AN62*AO62+AQ62*AR62+AT62*AU62+AW62*AX62+AZ62*BA62+BC62*BD62+BJ62*BK62+BN62*BO62</f>
        <v>4100</v>
      </c>
      <c r="BY62" s="28" t="n">
        <f aca="false">SUM(C62,F62,I62,L62,O62,R62,V62,Y62,AB62,AE62,AH62,AK62,AN62,AQ62,AT62,AW62,AZ62,BC62)</f>
        <v>45000</v>
      </c>
      <c r="BZ62" s="2" t="n">
        <f aca="false">C62*D62+F62*G62+I62*J62+L62*M62+O62*P62+R62*S62+V62*W62+Y62*Z62+AB62*AC62+AE62*AF62+AH62*AI62+AK62*AL62+AN62*AO62+AQ62*AR62+AT62*AU62+AW62*AX62+AZ62*BA62+BC62*BD62</f>
        <v>4100</v>
      </c>
      <c r="CB62" s="49" t="n">
        <f aca="false">(C62*E62+F62*H62+I62*K62+L62*N62+O62*Q62+R62*T62+V62*X62+Y62*AA62+AB62*AD62+AE62*AG62+AH62*AJ62+AK62*AM62+AN62*AP62+AQ62*AS62+AT62*AV62+AW62*AY62+AZ62*BB62+BC62*BE62)/100-CC62*0.01</f>
        <v>350</v>
      </c>
      <c r="CC62" s="28" t="n">
        <f aca="false">BY62-45000</f>
        <v>0</v>
      </c>
      <c r="CE62" s="28" t="n">
        <f aca="false">SUM(BJ62,BN62)</f>
        <v>0</v>
      </c>
      <c r="CF62" s="50" t="n">
        <f aca="false">SUM(BK62,BO62)</f>
        <v>0</v>
      </c>
      <c r="CG62" s="50" t="n">
        <f aca="false">SUM(BL62,BP62)</f>
        <v>0</v>
      </c>
    </row>
    <row r="63" customFormat="false" ht="11.25" hidden="false" customHeight="false" outlineLevel="0" collapsed="false">
      <c r="A63" s="1" t="n">
        <v>8</v>
      </c>
      <c r="C63" s="24" t="n">
        <f aca="false">C21</f>
        <v>20000</v>
      </c>
      <c r="D63" s="25" t="n">
        <v>0.08</v>
      </c>
      <c r="E63" s="48" t="n">
        <v>0.5</v>
      </c>
      <c r="F63" s="24" t="n">
        <f aca="false">F21</f>
        <v>0</v>
      </c>
      <c r="G63" s="25" t="n">
        <v>0.1</v>
      </c>
      <c r="H63" s="48" t="n">
        <v>1</v>
      </c>
      <c r="I63" s="24" t="n">
        <f aca="false">I21</f>
        <v>0</v>
      </c>
      <c r="J63" s="25" t="n">
        <v>0.1</v>
      </c>
      <c r="K63" s="48" t="n">
        <v>1</v>
      </c>
      <c r="L63" s="24" t="n">
        <f aca="false">L21</f>
        <v>0</v>
      </c>
      <c r="M63" s="25" t="n">
        <v>0.1</v>
      </c>
      <c r="N63" s="48" t="n">
        <v>1</v>
      </c>
      <c r="O63" s="24" t="n">
        <f aca="false">O21</f>
        <v>0</v>
      </c>
      <c r="P63" s="25" t="n">
        <v>0.1</v>
      </c>
      <c r="Q63" s="48" t="n">
        <v>1</v>
      </c>
      <c r="R63" s="24" t="n">
        <f aca="false">R21</f>
        <v>0</v>
      </c>
      <c r="S63" s="25" t="n">
        <v>0.1</v>
      </c>
      <c r="T63" s="48" t="n">
        <v>1</v>
      </c>
      <c r="V63" s="24" t="n">
        <f aca="false">V21</f>
        <v>0</v>
      </c>
      <c r="W63" s="25" t="n">
        <v>0.1</v>
      </c>
      <c r="X63" s="48" t="n">
        <v>1</v>
      </c>
      <c r="Y63" s="48" t="n">
        <v>0</v>
      </c>
      <c r="Z63" s="26" t="n">
        <v>0.08</v>
      </c>
      <c r="AA63" s="48" t="n">
        <v>0.5</v>
      </c>
      <c r="AB63" s="24" t="n">
        <f aca="false">AB21</f>
        <v>0</v>
      </c>
      <c r="AC63" s="48" t="n">
        <v>0.1</v>
      </c>
      <c r="AD63" s="48" t="n">
        <v>1</v>
      </c>
      <c r="AE63" s="24" t="n">
        <f aca="false">AE21</f>
        <v>15000</v>
      </c>
      <c r="AF63" s="25" t="n">
        <v>0.1</v>
      </c>
      <c r="AG63" s="48" t="n">
        <v>1</v>
      </c>
      <c r="AH63" s="24" t="n">
        <f aca="false">AH21</f>
        <v>1700</v>
      </c>
      <c r="AI63" s="25" t="n">
        <v>0.1</v>
      </c>
      <c r="AJ63" s="48" t="n">
        <v>1</v>
      </c>
      <c r="AK63" s="24" t="n">
        <f aca="false">AK21</f>
        <v>0</v>
      </c>
      <c r="AL63" s="25" t="n">
        <v>0.1</v>
      </c>
      <c r="AM63" s="48" t="n">
        <v>1</v>
      </c>
      <c r="AN63" s="24" t="n">
        <f aca="false">AN21</f>
        <v>0</v>
      </c>
      <c r="AO63" s="25" t="n">
        <v>0.1</v>
      </c>
      <c r="AP63" s="48" t="n">
        <v>1</v>
      </c>
      <c r="AQ63" s="24" t="n">
        <f aca="false">AQ21</f>
        <v>0</v>
      </c>
      <c r="AR63" s="25" t="n">
        <v>0.1</v>
      </c>
      <c r="AS63" s="48" t="n">
        <v>1</v>
      </c>
      <c r="AT63" s="24" t="n">
        <f aca="false">AT21</f>
        <v>0</v>
      </c>
      <c r="AU63" s="25" t="n">
        <v>0.1</v>
      </c>
      <c r="AV63" s="48" t="n">
        <v>1</v>
      </c>
      <c r="AW63" s="24" t="n">
        <f aca="false">AW21</f>
        <v>0</v>
      </c>
      <c r="AX63" s="25" t="n">
        <v>0.1</v>
      </c>
      <c r="AY63" s="48" t="n">
        <v>1</v>
      </c>
      <c r="AZ63" s="24" t="n">
        <f aca="false">AZ21</f>
        <v>8300</v>
      </c>
      <c r="BA63" s="25" t="n">
        <v>0.1</v>
      </c>
      <c r="BB63" s="48" t="n">
        <v>1</v>
      </c>
      <c r="BC63" s="24" t="n">
        <f aca="false">BC21</f>
        <v>0</v>
      </c>
      <c r="BD63" s="25" t="n">
        <v>0.1</v>
      </c>
      <c r="BE63" s="48" t="n">
        <v>1</v>
      </c>
      <c r="BF63" s="26"/>
      <c r="BG63" s="26"/>
      <c r="BH63" s="27"/>
      <c r="BJ63" s="24" t="n">
        <f aca="false">BJ21</f>
        <v>0</v>
      </c>
      <c r="BK63" s="25" t="n">
        <v>0</v>
      </c>
      <c r="BL63" s="25"/>
      <c r="BM63" s="2"/>
      <c r="BN63" s="24" t="n">
        <f aca="false">BN21</f>
        <v>0</v>
      </c>
      <c r="BO63" s="25" t="n">
        <v>0</v>
      </c>
      <c r="BP63" s="25"/>
      <c r="BR63" s="28" t="n">
        <f aca="false">SUM(C63,F63,I63,L63,O63,R63,V63,Y63,AB63,AE63,AH63,AK63,AN63,AQ63,AT63,AW63,AZ63,BC63,BJ63,BN63)</f>
        <v>45000</v>
      </c>
      <c r="BS63" s="29" t="n">
        <f aca="false">C63*D63+F63*G63+I63*J63+L63*M63+O63*P63+R63*S63+V63*W63+Y63*Z63+AB63*AC63+AE63*AF63+AH63*AI63+AK63*AL63+AN63*AO63+AQ63*AR63+AT63*AU63+AW63*AX63+AZ63*BA63+BC63*BD63+BJ63*BK63+BN63*BO63</f>
        <v>4100</v>
      </c>
      <c r="BY63" s="28" t="n">
        <f aca="false">SUM(C63,F63,I63,L63,O63,R63,V63,Y63,AB63,AE63,AH63,AK63,AN63,AQ63,AT63,AW63,AZ63,BC63)</f>
        <v>45000</v>
      </c>
      <c r="BZ63" s="2" t="n">
        <f aca="false">C63*D63+F63*G63+I63*J63+L63*M63+O63*P63+R63*S63+V63*W63+Y63*Z63+AB63*AC63+AE63*AF63+AH63*AI63+AK63*AL63+AN63*AO63+AQ63*AR63+AT63*AU63+AW63*AX63+AZ63*BA63+BC63*BD63</f>
        <v>4100</v>
      </c>
      <c r="CB63" s="49" t="n">
        <f aca="false">(C63*E63+F63*H63+I63*K63+L63*N63+O63*Q63+R63*T63+V63*X63+Y63*AA63+AB63*AD63+AE63*AG63+AH63*AJ63+AK63*AM63+AN63*AP63+AQ63*AS63+AT63*AV63+AW63*AY63+AZ63*BB63+BC63*BE63)/100-CC63*0.01</f>
        <v>350</v>
      </c>
      <c r="CC63" s="28" t="n">
        <f aca="false">BY63-45000</f>
        <v>0</v>
      </c>
      <c r="CE63" s="28" t="n">
        <f aca="false">SUM(BJ63,BN63)</f>
        <v>0</v>
      </c>
      <c r="CF63" s="50" t="n">
        <f aca="false">SUM(BK63,BO63)</f>
        <v>0</v>
      </c>
      <c r="CG63" s="50" t="n">
        <f aca="false">SUM(BL63,BP63)</f>
        <v>0</v>
      </c>
    </row>
    <row r="64" customFormat="false" ht="11.25" hidden="false" customHeight="false" outlineLevel="0" collapsed="false">
      <c r="A64" s="1" t="n">
        <v>9</v>
      </c>
      <c r="C64" s="24" t="n">
        <f aca="false">C22</f>
        <v>20000</v>
      </c>
      <c r="D64" s="25" t="n">
        <v>0.08</v>
      </c>
      <c r="E64" s="48" t="n">
        <v>0.5</v>
      </c>
      <c r="F64" s="24" t="n">
        <f aca="false">F22</f>
        <v>0</v>
      </c>
      <c r="G64" s="25" t="n">
        <v>0.1</v>
      </c>
      <c r="H64" s="48" t="n">
        <v>1</v>
      </c>
      <c r="I64" s="24" t="n">
        <f aca="false">I22</f>
        <v>0</v>
      </c>
      <c r="J64" s="25" t="n">
        <v>0.1</v>
      </c>
      <c r="K64" s="48" t="n">
        <v>1</v>
      </c>
      <c r="L64" s="24" t="n">
        <f aca="false">L22</f>
        <v>0</v>
      </c>
      <c r="M64" s="25" t="n">
        <v>0.1</v>
      </c>
      <c r="N64" s="48" t="n">
        <v>1</v>
      </c>
      <c r="O64" s="24" t="n">
        <f aca="false">O22</f>
        <v>0</v>
      </c>
      <c r="P64" s="25" t="n">
        <v>0.1</v>
      </c>
      <c r="Q64" s="48" t="n">
        <v>1</v>
      </c>
      <c r="R64" s="24" t="n">
        <f aca="false">R22</f>
        <v>0</v>
      </c>
      <c r="S64" s="25" t="n">
        <v>0.1</v>
      </c>
      <c r="T64" s="48" t="n">
        <v>1</v>
      </c>
      <c r="V64" s="24" t="n">
        <f aca="false">V22</f>
        <v>0</v>
      </c>
      <c r="W64" s="25" t="n">
        <v>0.1</v>
      </c>
      <c r="X64" s="48" t="n">
        <v>1</v>
      </c>
      <c r="Y64" s="48" t="n">
        <v>0</v>
      </c>
      <c r="Z64" s="26" t="n">
        <v>0.08</v>
      </c>
      <c r="AA64" s="48" t="n">
        <v>0.5</v>
      </c>
      <c r="AB64" s="24" t="n">
        <f aca="false">AB22</f>
        <v>0</v>
      </c>
      <c r="AC64" s="48" t="n">
        <v>0.1</v>
      </c>
      <c r="AD64" s="48" t="n">
        <v>1</v>
      </c>
      <c r="AE64" s="24" t="n">
        <f aca="false">AE22</f>
        <v>15000</v>
      </c>
      <c r="AF64" s="25" t="n">
        <v>0.1</v>
      </c>
      <c r="AG64" s="48" t="n">
        <v>1</v>
      </c>
      <c r="AH64" s="24" t="n">
        <f aca="false">AH22</f>
        <v>1700</v>
      </c>
      <c r="AI64" s="25" t="n">
        <v>0.1</v>
      </c>
      <c r="AJ64" s="48" t="n">
        <v>1</v>
      </c>
      <c r="AK64" s="24" t="n">
        <f aca="false">AK22</f>
        <v>0</v>
      </c>
      <c r="AL64" s="25" t="n">
        <v>0.1</v>
      </c>
      <c r="AM64" s="48" t="n">
        <v>1</v>
      </c>
      <c r="AN64" s="24" t="n">
        <f aca="false">AN22</f>
        <v>0</v>
      </c>
      <c r="AO64" s="25" t="n">
        <v>0.1</v>
      </c>
      <c r="AP64" s="48" t="n">
        <v>1</v>
      </c>
      <c r="AQ64" s="24" t="n">
        <f aca="false">AQ22</f>
        <v>0</v>
      </c>
      <c r="AR64" s="25" t="n">
        <v>0.1</v>
      </c>
      <c r="AS64" s="48" t="n">
        <v>1</v>
      </c>
      <c r="AT64" s="24" t="n">
        <f aca="false">AT22</f>
        <v>0</v>
      </c>
      <c r="AU64" s="25" t="n">
        <v>0.1</v>
      </c>
      <c r="AV64" s="48" t="n">
        <v>1</v>
      </c>
      <c r="AW64" s="24" t="n">
        <f aca="false">AW22</f>
        <v>0</v>
      </c>
      <c r="AX64" s="25" t="n">
        <v>0.1</v>
      </c>
      <c r="AY64" s="48" t="n">
        <v>1</v>
      </c>
      <c r="AZ64" s="24" t="n">
        <f aca="false">AZ22</f>
        <v>8300</v>
      </c>
      <c r="BA64" s="25" t="n">
        <v>0.1</v>
      </c>
      <c r="BB64" s="48" t="n">
        <v>1</v>
      </c>
      <c r="BC64" s="24" t="n">
        <f aca="false">BC22</f>
        <v>0</v>
      </c>
      <c r="BD64" s="25" t="n">
        <v>0.1</v>
      </c>
      <c r="BE64" s="48" t="n">
        <v>1</v>
      </c>
      <c r="BF64" s="26"/>
      <c r="BG64" s="26"/>
      <c r="BH64" s="27"/>
      <c r="BJ64" s="24" t="n">
        <f aca="false">BJ22</f>
        <v>0</v>
      </c>
      <c r="BK64" s="25" t="n">
        <v>0</v>
      </c>
      <c r="BL64" s="25"/>
      <c r="BM64" s="2"/>
      <c r="BN64" s="24" t="n">
        <f aca="false">BN22</f>
        <v>0</v>
      </c>
      <c r="BO64" s="25" t="n">
        <v>0</v>
      </c>
      <c r="BP64" s="25"/>
      <c r="BR64" s="28" t="n">
        <f aca="false">SUM(C64,F64,I64,L64,O64,R64,V64,Y64,AB64,AE64,AH64,AK64,AN64,AQ64,AT64,AW64,AZ64,BC64,BJ64,BN64)</f>
        <v>45000</v>
      </c>
      <c r="BS64" s="29" t="n">
        <f aca="false">C64*D64+F64*G64+I64*J64+L64*M64+O64*P64+R64*S64+V64*W64+Y64*Z64+AB64*AC64+AE64*AF64+AH64*AI64+AK64*AL64+AN64*AO64+AQ64*AR64+AT64*AU64+AW64*AX64+AZ64*BA64+BC64*BD64+BJ64*BK64+BN64*BO64</f>
        <v>4100</v>
      </c>
      <c r="BY64" s="28" t="n">
        <f aca="false">SUM(C64,F64,I64,L64,O64,R64,V64,Y64,AB64,AE64,AH64,AK64,AN64,AQ64,AT64,AW64,AZ64,BC64)</f>
        <v>45000</v>
      </c>
      <c r="BZ64" s="2" t="n">
        <f aca="false">C64*D64+F64*G64+I64*J64+L64*M64+O64*P64+R64*S64+V64*W64+Y64*Z64+AB64*AC64+AE64*AF64+AH64*AI64+AK64*AL64+AN64*AO64+AQ64*AR64+AT64*AU64+AW64*AX64+AZ64*BA64+BC64*BD64</f>
        <v>4100</v>
      </c>
      <c r="CB64" s="49" t="n">
        <f aca="false">(C64*E64+F64*H64+I64*K64+L64*N64+O64*Q64+R64*T64+V64*X64+Y64*AA64+AB64*AD64+AE64*AG64+AH64*AJ64+AK64*AM64+AN64*AP64+AQ64*AS64+AT64*AV64+AW64*AY64+AZ64*BB64+BC64*BE64)/100-CC64*0.01</f>
        <v>350</v>
      </c>
      <c r="CC64" s="28" t="n">
        <f aca="false">BY64-45000</f>
        <v>0</v>
      </c>
      <c r="CE64" s="28" t="n">
        <f aca="false">SUM(BJ64,BN64)</f>
        <v>0</v>
      </c>
      <c r="CF64" s="50" t="n">
        <f aca="false">SUM(BK64,BO64)</f>
        <v>0</v>
      </c>
      <c r="CG64" s="50" t="n">
        <f aca="false">SUM(BL64,BP64)</f>
        <v>0</v>
      </c>
    </row>
    <row r="65" customFormat="false" ht="11.25" hidden="false" customHeight="false" outlineLevel="0" collapsed="false">
      <c r="A65" s="1" t="n">
        <v>10</v>
      </c>
      <c r="C65" s="24" t="n">
        <f aca="false">C23</f>
        <v>20000</v>
      </c>
      <c r="D65" s="25" t="n">
        <v>0.08</v>
      </c>
      <c r="E65" s="48" t="n">
        <v>0.5</v>
      </c>
      <c r="F65" s="24" t="n">
        <f aca="false">F23</f>
        <v>0</v>
      </c>
      <c r="G65" s="25" t="n">
        <v>0.1</v>
      </c>
      <c r="H65" s="48" t="n">
        <v>1</v>
      </c>
      <c r="I65" s="24" t="n">
        <f aca="false">I23</f>
        <v>0</v>
      </c>
      <c r="J65" s="25" t="n">
        <v>0.1</v>
      </c>
      <c r="K65" s="48" t="n">
        <v>1</v>
      </c>
      <c r="L65" s="24" t="n">
        <f aca="false">L23</f>
        <v>0</v>
      </c>
      <c r="M65" s="25" t="n">
        <v>0.1</v>
      </c>
      <c r="N65" s="48" t="n">
        <v>1</v>
      </c>
      <c r="O65" s="24" t="n">
        <f aca="false">O23</f>
        <v>0</v>
      </c>
      <c r="P65" s="25" t="n">
        <v>0.1</v>
      </c>
      <c r="Q65" s="48" t="n">
        <v>1</v>
      </c>
      <c r="R65" s="24" t="n">
        <f aca="false">R23</f>
        <v>0</v>
      </c>
      <c r="S65" s="25" t="n">
        <v>0.1</v>
      </c>
      <c r="T65" s="48" t="n">
        <v>1</v>
      </c>
      <c r="V65" s="24" t="n">
        <f aca="false">V23</f>
        <v>0</v>
      </c>
      <c r="W65" s="25" t="n">
        <v>0.1</v>
      </c>
      <c r="X65" s="48" t="n">
        <v>1</v>
      </c>
      <c r="Y65" s="48" t="n">
        <v>0</v>
      </c>
      <c r="Z65" s="26" t="n">
        <v>0.08</v>
      </c>
      <c r="AA65" s="48" t="n">
        <v>0.5</v>
      </c>
      <c r="AB65" s="24" t="n">
        <f aca="false">AB23</f>
        <v>0</v>
      </c>
      <c r="AC65" s="48" t="n">
        <v>0.1</v>
      </c>
      <c r="AD65" s="48" t="n">
        <v>1</v>
      </c>
      <c r="AE65" s="24" t="n">
        <f aca="false">AE23</f>
        <v>15000</v>
      </c>
      <c r="AF65" s="25" t="n">
        <v>0.1</v>
      </c>
      <c r="AG65" s="48" t="n">
        <v>1</v>
      </c>
      <c r="AH65" s="24" t="n">
        <f aca="false">AH23</f>
        <v>1700</v>
      </c>
      <c r="AI65" s="25" t="n">
        <v>0.1</v>
      </c>
      <c r="AJ65" s="48" t="n">
        <v>1</v>
      </c>
      <c r="AK65" s="24" t="n">
        <f aca="false">AK23</f>
        <v>0</v>
      </c>
      <c r="AL65" s="25" t="n">
        <v>0.1</v>
      </c>
      <c r="AM65" s="48" t="n">
        <v>1</v>
      </c>
      <c r="AN65" s="24" t="n">
        <f aca="false">AN23</f>
        <v>0</v>
      </c>
      <c r="AO65" s="25" t="n">
        <v>0.1</v>
      </c>
      <c r="AP65" s="48" t="n">
        <v>1</v>
      </c>
      <c r="AQ65" s="24" t="n">
        <f aca="false">AQ23</f>
        <v>0</v>
      </c>
      <c r="AR65" s="25" t="n">
        <v>0.1</v>
      </c>
      <c r="AS65" s="48" t="n">
        <v>1</v>
      </c>
      <c r="AT65" s="24" t="n">
        <f aca="false">AT23</f>
        <v>0</v>
      </c>
      <c r="AU65" s="25" t="n">
        <v>0.1</v>
      </c>
      <c r="AV65" s="48" t="n">
        <v>1</v>
      </c>
      <c r="AW65" s="24" t="n">
        <f aca="false">AW23</f>
        <v>0</v>
      </c>
      <c r="AX65" s="25" t="n">
        <v>0.1</v>
      </c>
      <c r="AY65" s="48" t="n">
        <v>1</v>
      </c>
      <c r="AZ65" s="24" t="n">
        <f aca="false">AZ23</f>
        <v>8300</v>
      </c>
      <c r="BA65" s="25" t="n">
        <v>0.1</v>
      </c>
      <c r="BB65" s="48" t="n">
        <v>1</v>
      </c>
      <c r="BC65" s="24" t="n">
        <f aca="false">BC23</f>
        <v>0</v>
      </c>
      <c r="BD65" s="25" t="n">
        <v>0.1</v>
      </c>
      <c r="BE65" s="48" t="n">
        <v>1</v>
      </c>
      <c r="BF65" s="26"/>
      <c r="BG65" s="26"/>
      <c r="BH65" s="27"/>
      <c r="BJ65" s="24" t="n">
        <f aca="false">BJ23</f>
        <v>0</v>
      </c>
      <c r="BK65" s="25" t="n">
        <v>0</v>
      </c>
      <c r="BL65" s="25"/>
      <c r="BM65" s="2"/>
      <c r="BN65" s="24" t="n">
        <f aca="false">BN23</f>
        <v>0</v>
      </c>
      <c r="BO65" s="25" t="n">
        <v>0</v>
      </c>
      <c r="BP65" s="25"/>
      <c r="BR65" s="28" t="n">
        <f aca="false">SUM(C65,F65,I65,L65,O65,R65,V65,Y65,AB65,AE65,AH65,AK65,AN65,AQ65,AT65,AW65,AZ65,BC65,BJ65,BN65)</f>
        <v>45000</v>
      </c>
      <c r="BS65" s="29" t="n">
        <f aca="false">C65*D65+F65*G65+I65*J65+L65*M65+O65*P65+R65*S65+V65*W65+Y65*Z65+AB65*AC65+AE65*AF65+AH65*AI65+AK65*AL65+AN65*AO65+AQ65*AR65+AT65*AU65+AW65*AX65+AZ65*BA65+BC65*BD65+BJ65*BK65+BN65*BO65</f>
        <v>4100</v>
      </c>
      <c r="BY65" s="28" t="n">
        <f aca="false">SUM(C65,F65,I65,L65,O65,R65,V65,Y65,AB65,AE65,AH65,AK65,AN65,AQ65,AT65,AW65,AZ65,BC65)</f>
        <v>45000</v>
      </c>
      <c r="BZ65" s="2" t="n">
        <f aca="false">C65*D65+F65*G65+I65*J65+L65*M65+O65*P65+R65*S65+V65*W65+Y65*Z65+AB65*AC65+AE65*AF65+AH65*AI65+AK65*AL65+AN65*AO65+AQ65*AR65+AT65*AU65+AW65*AX65+AZ65*BA65+BC65*BD65</f>
        <v>4100</v>
      </c>
      <c r="CB65" s="49" t="n">
        <f aca="false">(C65*E65+F65*H65+I65*K65+L65*N65+O65*Q65+R65*T65+V65*X65+Y65*AA65+AB65*AD65+AE65*AG65+AH65*AJ65+AK65*AM65+AN65*AP65+AQ65*AS65+AT65*AV65+AW65*AY65+AZ65*BB65+BC65*BE65)/100-CC65*0.01</f>
        <v>350</v>
      </c>
      <c r="CC65" s="28" t="n">
        <f aca="false">BY65-45000</f>
        <v>0</v>
      </c>
      <c r="CE65" s="28" t="n">
        <f aca="false">SUM(BJ65,BN65)</f>
        <v>0</v>
      </c>
      <c r="CF65" s="50" t="n">
        <f aca="false">SUM(BK65,BO65)</f>
        <v>0</v>
      </c>
      <c r="CG65" s="50" t="n">
        <f aca="false">SUM(BL65,BP65)</f>
        <v>0</v>
      </c>
    </row>
    <row r="66" customFormat="false" ht="11.25" hidden="false" customHeight="false" outlineLevel="0" collapsed="false">
      <c r="A66" s="1" t="n">
        <v>11</v>
      </c>
      <c r="C66" s="24" t="n">
        <f aca="false">C24</f>
        <v>20000</v>
      </c>
      <c r="D66" s="25" t="n">
        <v>0.08</v>
      </c>
      <c r="E66" s="48" t="n">
        <v>0.5</v>
      </c>
      <c r="F66" s="24" t="n">
        <f aca="false">F24</f>
        <v>0</v>
      </c>
      <c r="G66" s="25" t="n">
        <v>0.1</v>
      </c>
      <c r="H66" s="48" t="n">
        <v>1</v>
      </c>
      <c r="I66" s="24" t="n">
        <f aca="false">I24</f>
        <v>0</v>
      </c>
      <c r="J66" s="25" t="n">
        <v>0.1</v>
      </c>
      <c r="K66" s="48" t="n">
        <v>1</v>
      </c>
      <c r="L66" s="24" t="n">
        <f aca="false">L24</f>
        <v>0</v>
      </c>
      <c r="M66" s="25" t="n">
        <v>0.1</v>
      </c>
      <c r="N66" s="48" t="n">
        <v>1</v>
      </c>
      <c r="O66" s="24" t="n">
        <f aca="false">O24</f>
        <v>0</v>
      </c>
      <c r="P66" s="25" t="n">
        <v>0.1</v>
      </c>
      <c r="Q66" s="48" t="n">
        <v>1</v>
      </c>
      <c r="R66" s="24" t="n">
        <f aca="false">R24</f>
        <v>0</v>
      </c>
      <c r="S66" s="25" t="n">
        <v>0.1</v>
      </c>
      <c r="T66" s="48" t="n">
        <v>1</v>
      </c>
      <c r="V66" s="24" t="n">
        <f aca="false">V24</f>
        <v>0</v>
      </c>
      <c r="W66" s="25" t="n">
        <v>0.1</v>
      </c>
      <c r="X66" s="48" t="n">
        <v>1</v>
      </c>
      <c r="Y66" s="48" t="n">
        <v>0</v>
      </c>
      <c r="Z66" s="26" t="n">
        <v>0.08</v>
      </c>
      <c r="AA66" s="48" t="n">
        <v>0.5</v>
      </c>
      <c r="AB66" s="24" t="n">
        <f aca="false">AB24</f>
        <v>0</v>
      </c>
      <c r="AC66" s="48" t="n">
        <v>0.1</v>
      </c>
      <c r="AD66" s="48" t="n">
        <v>1</v>
      </c>
      <c r="AE66" s="24" t="n">
        <f aca="false">AE24</f>
        <v>15000</v>
      </c>
      <c r="AF66" s="25" t="n">
        <v>0.1</v>
      </c>
      <c r="AG66" s="48" t="n">
        <v>1</v>
      </c>
      <c r="AH66" s="24" t="n">
        <f aca="false">AH24</f>
        <v>1700</v>
      </c>
      <c r="AI66" s="25" t="n">
        <v>0.1</v>
      </c>
      <c r="AJ66" s="48" t="n">
        <v>1</v>
      </c>
      <c r="AK66" s="24" t="n">
        <f aca="false">AK24</f>
        <v>0</v>
      </c>
      <c r="AL66" s="25" t="n">
        <v>0.1</v>
      </c>
      <c r="AM66" s="48" t="n">
        <v>1</v>
      </c>
      <c r="AN66" s="24" t="n">
        <f aca="false">AN24</f>
        <v>0</v>
      </c>
      <c r="AO66" s="25" t="n">
        <v>0.1</v>
      </c>
      <c r="AP66" s="48" t="n">
        <v>1</v>
      </c>
      <c r="AQ66" s="24" t="n">
        <f aca="false">AQ24</f>
        <v>0</v>
      </c>
      <c r="AR66" s="25" t="n">
        <v>0.1</v>
      </c>
      <c r="AS66" s="48" t="n">
        <v>1</v>
      </c>
      <c r="AT66" s="24" t="n">
        <f aca="false">AT24</f>
        <v>0</v>
      </c>
      <c r="AU66" s="25" t="n">
        <v>0.1</v>
      </c>
      <c r="AV66" s="48" t="n">
        <v>1</v>
      </c>
      <c r="AW66" s="24" t="n">
        <f aca="false">AW24</f>
        <v>0</v>
      </c>
      <c r="AX66" s="25" t="n">
        <v>0.1</v>
      </c>
      <c r="AY66" s="48" t="n">
        <v>1</v>
      </c>
      <c r="AZ66" s="24" t="n">
        <f aca="false">AZ24</f>
        <v>8300</v>
      </c>
      <c r="BA66" s="25" t="n">
        <v>0.1</v>
      </c>
      <c r="BB66" s="48" t="n">
        <v>1</v>
      </c>
      <c r="BC66" s="24" t="n">
        <f aca="false">BC24</f>
        <v>0</v>
      </c>
      <c r="BD66" s="25" t="n">
        <v>0.1</v>
      </c>
      <c r="BE66" s="48" t="n">
        <v>1</v>
      </c>
      <c r="BF66" s="26"/>
      <c r="BG66" s="26"/>
      <c r="BH66" s="27"/>
      <c r="BJ66" s="24" t="n">
        <f aca="false">BJ24</f>
        <v>0</v>
      </c>
      <c r="BK66" s="25" t="n">
        <v>0</v>
      </c>
      <c r="BL66" s="25"/>
      <c r="BM66" s="2"/>
      <c r="BN66" s="24" t="n">
        <f aca="false">BN24</f>
        <v>0</v>
      </c>
      <c r="BO66" s="25" t="n">
        <v>0</v>
      </c>
      <c r="BP66" s="25"/>
      <c r="BR66" s="28" t="n">
        <f aca="false">SUM(C66,F66,I66,L66,O66,R66,V66,Y66,AB66,AE66,AH66,AK66,AN66,AQ66,AT66,AW66,AZ66,BC66,BJ66,BN66)</f>
        <v>45000</v>
      </c>
      <c r="BS66" s="29" t="n">
        <f aca="false">C66*D66+F66*G66+I66*J66+L66*M66+O66*P66+R66*S66+V66*W66+Y66*Z66+AB66*AC66+AE66*AF66+AH66*AI66+AK66*AL66+AN66*AO66+AQ66*AR66+AT66*AU66+AW66*AX66+AZ66*BA66+BC66*BD66+BJ66*BK66+BN66*BO66</f>
        <v>4100</v>
      </c>
      <c r="BY66" s="28" t="n">
        <f aca="false">SUM(C66,F66,I66,L66,O66,R66,V66,Y66,AB66,AE66,AH66,AK66,AN66,AQ66,AT66,AW66,AZ66,BC66)</f>
        <v>45000</v>
      </c>
      <c r="BZ66" s="2" t="n">
        <f aca="false">C66*D66+F66*G66+I66*J66+L66*M66+O66*P66+R66*S66+V66*W66+Y66*Z66+AB66*AC66+AE66*AF66+AH66*AI66+AK66*AL66+AN66*AO66+AQ66*AR66+AT66*AU66+AW66*AX66+AZ66*BA66+BC66*BD66</f>
        <v>4100</v>
      </c>
      <c r="CB66" s="49" t="n">
        <f aca="false">(C66*E66+F66*H66+I66*K66+L66*N66+O66*Q66+R66*T66+V66*X66+Y66*AA66+AB66*AD66+AE66*AG66+AH66*AJ66+AK66*AM66+AN66*AP66+AQ66*AS66+AT66*AV66+AW66*AY66+AZ66*BB66+BC66*BE66)/100-CC66*0.01</f>
        <v>350</v>
      </c>
      <c r="CC66" s="28" t="n">
        <f aca="false">BY66-45000</f>
        <v>0</v>
      </c>
      <c r="CE66" s="28" t="n">
        <f aca="false">SUM(BJ66,BN66)</f>
        <v>0</v>
      </c>
      <c r="CF66" s="50" t="n">
        <f aca="false">SUM(BK66,BO66)</f>
        <v>0</v>
      </c>
      <c r="CG66" s="50" t="n">
        <f aca="false">SUM(BL66,BP66)</f>
        <v>0</v>
      </c>
    </row>
    <row r="67" customFormat="false" ht="11.25" hidden="false" customHeight="false" outlineLevel="0" collapsed="false">
      <c r="A67" s="1" t="n">
        <v>12</v>
      </c>
      <c r="C67" s="24" t="n">
        <f aca="false">C25</f>
        <v>20000</v>
      </c>
      <c r="D67" s="25" t="n">
        <v>0.08</v>
      </c>
      <c r="E67" s="48" t="n">
        <v>0.5</v>
      </c>
      <c r="F67" s="24" t="n">
        <f aca="false">F25</f>
        <v>0</v>
      </c>
      <c r="G67" s="25" t="n">
        <v>0.1</v>
      </c>
      <c r="H67" s="48" t="n">
        <v>1</v>
      </c>
      <c r="I67" s="24" t="n">
        <f aca="false">I25</f>
        <v>0</v>
      </c>
      <c r="J67" s="25" t="n">
        <v>0.1</v>
      </c>
      <c r="K67" s="48" t="n">
        <v>1</v>
      </c>
      <c r="L67" s="24" t="n">
        <f aca="false">L25</f>
        <v>0</v>
      </c>
      <c r="M67" s="25" t="n">
        <v>0.1</v>
      </c>
      <c r="N67" s="48" t="n">
        <v>1</v>
      </c>
      <c r="O67" s="24" t="n">
        <f aca="false">O25</f>
        <v>0</v>
      </c>
      <c r="P67" s="25" t="n">
        <v>0.1</v>
      </c>
      <c r="Q67" s="48" t="n">
        <v>1</v>
      </c>
      <c r="R67" s="24" t="n">
        <f aca="false">R25</f>
        <v>0</v>
      </c>
      <c r="S67" s="25" t="n">
        <v>0.1</v>
      </c>
      <c r="T67" s="48" t="n">
        <v>1</v>
      </c>
      <c r="V67" s="24" t="n">
        <f aca="false">V25</f>
        <v>15000</v>
      </c>
      <c r="W67" s="25" t="n">
        <v>0.1</v>
      </c>
      <c r="X67" s="48" t="n">
        <v>1</v>
      </c>
      <c r="Y67" s="48" t="n">
        <v>0</v>
      </c>
      <c r="Z67" s="26" t="n">
        <v>0.08</v>
      </c>
      <c r="AA67" s="48" t="n">
        <v>0.5</v>
      </c>
      <c r="AB67" s="24" t="n">
        <f aca="false">AB25</f>
        <v>0</v>
      </c>
      <c r="AC67" s="48" t="n">
        <v>0.1</v>
      </c>
      <c r="AD67" s="48" t="n">
        <v>1</v>
      </c>
      <c r="AE67" s="24" t="n">
        <f aca="false">AE25</f>
        <v>0</v>
      </c>
      <c r="AF67" s="25" t="n">
        <v>0.1</v>
      </c>
      <c r="AG67" s="48" t="n">
        <v>1</v>
      </c>
      <c r="AH67" s="24" t="n">
        <f aca="false">AH25</f>
        <v>1700</v>
      </c>
      <c r="AI67" s="25" t="n">
        <v>0.1</v>
      </c>
      <c r="AJ67" s="48" t="n">
        <v>1</v>
      </c>
      <c r="AK67" s="24" t="n">
        <f aca="false">AK25</f>
        <v>0</v>
      </c>
      <c r="AL67" s="25" t="n">
        <v>0.1</v>
      </c>
      <c r="AM67" s="48" t="n">
        <v>1</v>
      </c>
      <c r="AN67" s="24" t="n">
        <f aca="false">AN25</f>
        <v>0</v>
      </c>
      <c r="AO67" s="25" t="n">
        <v>0.1</v>
      </c>
      <c r="AP67" s="48" t="n">
        <v>1</v>
      </c>
      <c r="AQ67" s="24" t="n">
        <f aca="false">AQ25</f>
        <v>0</v>
      </c>
      <c r="AR67" s="25" t="n">
        <v>0.1</v>
      </c>
      <c r="AS67" s="48" t="n">
        <v>1</v>
      </c>
      <c r="AT67" s="24" t="n">
        <f aca="false">AT25</f>
        <v>0</v>
      </c>
      <c r="AU67" s="25" t="n">
        <v>0.1</v>
      </c>
      <c r="AV67" s="48" t="n">
        <v>1</v>
      </c>
      <c r="AW67" s="24" t="n">
        <f aca="false">AW25</f>
        <v>0</v>
      </c>
      <c r="AX67" s="25" t="n">
        <v>0.1</v>
      </c>
      <c r="AY67" s="48" t="n">
        <v>1</v>
      </c>
      <c r="AZ67" s="24" t="n">
        <f aca="false">AZ25</f>
        <v>8300</v>
      </c>
      <c r="BA67" s="25" t="n">
        <v>0.1</v>
      </c>
      <c r="BB67" s="48" t="n">
        <v>1</v>
      </c>
      <c r="BC67" s="24" t="n">
        <f aca="false">BC25</f>
        <v>0</v>
      </c>
      <c r="BD67" s="25" t="n">
        <v>0.1</v>
      </c>
      <c r="BE67" s="48" t="n">
        <v>1</v>
      </c>
      <c r="BF67" s="26"/>
      <c r="BG67" s="26"/>
      <c r="BH67" s="27"/>
      <c r="BJ67" s="24" t="n">
        <f aca="false">BJ25</f>
        <v>0</v>
      </c>
      <c r="BK67" s="25" t="n">
        <v>0</v>
      </c>
      <c r="BL67" s="25"/>
      <c r="BM67" s="2"/>
      <c r="BN67" s="24" t="n">
        <f aca="false">BN25</f>
        <v>0</v>
      </c>
      <c r="BO67" s="25" t="n">
        <v>0</v>
      </c>
      <c r="BP67" s="25"/>
      <c r="BR67" s="28" t="n">
        <f aca="false">SUM(C67,F67,I67,L67,O67,R67,V67,Y67,AB67,AE67,AH67,AK67,AN67,AQ67,AT67,AW67,AZ67,BC67,BJ67,BN67)</f>
        <v>45000</v>
      </c>
      <c r="BS67" s="29" t="n">
        <f aca="false">C67*D67+F67*G67+I67*J67+L67*M67+O67*P67+R67*S67+V67*W67+Y67*Z67+AB67*AC67+AE67*AF67+AH67*AI67+AK67*AL67+AN67*AO67+AQ67*AR67+AT67*AU67+AW67*AX67+AZ67*BA67+BC67*BD67+BJ67*BK67+BN67*BO67</f>
        <v>4100</v>
      </c>
      <c r="BY67" s="28" t="n">
        <f aca="false">SUM(C67,F67,I67,L67,O67,R67,V67,Y67,AB67,AE67,AH67,AK67,AN67,AQ67,AT67,AW67,AZ67,BC67)</f>
        <v>45000</v>
      </c>
      <c r="BZ67" s="2" t="n">
        <f aca="false">C67*D67+F67*G67+I67*J67+L67*M67+O67*P67+R67*S67+V67*W67+Y67*Z67+AB67*AC67+AE67*AF67+AH67*AI67+AK67*AL67+AN67*AO67+AQ67*AR67+AT67*AU67+AW67*AX67+AZ67*BA67+BC67*BD67</f>
        <v>4100</v>
      </c>
      <c r="CB67" s="49" t="n">
        <f aca="false">(C67*E67+F67*H67+I67*K67+L67*N67+O67*Q67+R67*T67+V67*X67+Y67*AA67+AB67*AD67+AE67*AG67+AH67*AJ67+AK67*AM67+AN67*AP67+AQ67*AS67+AT67*AV67+AW67*AY67+AZ67*BB67+BC67*BE67)/100-CC67*0.01</f>
        <v>350</v>
      </c>
      <c r="CC67" s="28" t="n">
        <f aca="false">BY67-45000</f>
        <v>0</v>
      </c>
      <c r="CE67" s="28" t="n">
        <f aca="false">SUM(BJ67,BN67)</f>
        <v>0</v>
      </c>
      <c r="CF67" s="50" t="n">
        <f aca="false">SUM(BK67,BO67)</f>
        <v>0</v>
      </c>
      <c r="CG67" s="50" t="n">
        <f aca="false">SUM(BL67,BP67)</f>
        <v>0</v>
      </c>
    </row>
    <row r="68" customFormat="false" ht="11.25" hidden="false" customHeight="false" outlineLevel="0" collapsed="false">
      <c r="A68" s="1" t="n">
        <v>13</v>
      </c>
      <c r="C68" s="24" t="n">
        <f aca="false">C26</f>
        <v>20000</v>
      </c>
      <c r="D68" s="25" t="n">
        <v>0.08</v>
      </c>
      <c r="E68" s="48" t="n">
        <v>0.5</v>
      </c>
      <c r="F68" s="24" t="n">
        <f aca="false">F26</f>
        <v>0</v>
      </c>
      <c r="G68" s="25" t="n">
        <v>0.1</v>
      </c>
      <c r="H68" s="48" t="n">
        <v>1</v>
      </c>
      <c r="I68" s="24" t="n">
        <f aca="false">I26</f>
        <v>0</v>
      </c>
      <c r="J68" s="25" t="n">
        <v>0.1</v>
      </c>
      <c r="K68" s="48" t="n">
        <v>1</v>
      </c>
      <c r="L68" s="24" t="n">
        <f aca="false">L26</f>
        <v>0</v>
      </c>
      <c r="M68" s="25" t="n">
        <v>0.1</v>
      </c>
      <c r="N68" s="48" t="n">
        <v>1</v>
      </c>
      <c r="O68" s="24" t="n">
        <f aca="false">O26</f>
        <v>0</v>
      </c>
      <c r="P68" s="25" t="n">
        <v>0.1</v>
      </c>
      <c r="Q68" s="48" t="n">
        <v>1</v>
      </c>
      <c r="R68" s="24" t="n">
        <f aca="false">R26</f>
        <v>0</v>
      </c>
      <c r="S68" s="25" t="n">
        <v>0.1</v>
      </c>
      <c r="T68" s="48" t="n">
        <v>1</v>
      </c>
      <c r="V68" s="24" t="n">
        <f aca="false">V26</f>
        <v>13000</v>
      </c>
      <c r="W68" s="25" t="n">
        <v>0.1</v>
      </c>
      <c r="X68" s="48" t="n">
        <v>1</v>
      </c>
      <c r="Y68" s="48" t="n">
        <v>0</v>
      </c>
      <c r="Z68" s="26" t="n">
        <v>0.08</v>
      </c>
      <c r="AA68" s="48" t="n">
        <v>0.5</v>
      </c>
      <c r="AB68" s="24" t="n">
        <f aca="false">AB26</f>
        <v>0</v>
      </c>
      <c r="AC68" s="48" t="n">
        <v>0.1</v>
      </c>
      <c r="AD68" s="48" t="n">
        <v>1</v>
      </c>
      <c r="AE68" s="24" t="n">
        <f aca="false">AE26</f>
        <v>0</v>
      </c>
      <c r="AF68" s="25" t="n">
        <v>0.1</v>
      </c>
      <c r="AG68" s="48" t="n">
        <v>1</v>
      </c>
      <c r="AH68" s="24" t="n">
        <f aca="false">AH26</f>
        <v>1700</v>
      </c>
      <c r="AI68" s="25" t="n">
        <v>0.1</v>
      </c>
      <c r="AJ68" s="48" t="n">
        <v>1</v>
      </c>
      <c r="AK68" s="24" t="n">
        <f aca="false">AK26</f>
        <v>0</v>
      </c>
      <c r="AL68" s="25" t="n">
        <v>0.1</v>
      </c>
      <c r="AM68" s="48" t="n">
        <v>1</v>
      </c>
      <c r="AN68" s="24" t="n">
        <f aca="false">AN26</f>
        <v>0</v>
      </c>
      <c r="AO68" s="25" t="n">
        <v>0.1</v>
      </c>
      <c r="AP68" s="48" t="n">
        <v>1</v>
      </c>
      <c r="AQ68" s="24" t="n">
        <f aca="false">AQ26</f>
        <v>0</v>
      </c>
      <c r="AR68" s="25" t="n">
        <v>0.1</v>
      </c>
      <c r="AS68" s="48" t="n">
        <v>1</v>
      </c>
      <c r="AT68" s="24" t="n">
        <f aca="false">AT26</f>
        <v>0</v>
      </c>
      <c r="AU68" s="25" t="n">
        <v>0.1</v>
      </c>
      <c r="AV68" s="48" t="n">
        <v>1</v>
      </c>
      <c r="AW68" s="24" t="n">
        <f aca="false">AW26</f>
        <v>0</v>
      </c>
      <c r="AX68" s="25" t="n">
        <v>0.1</v>
      </c>
      <c r="AY68" s="48" t="n">
        <v>1</v>
      </c>
      <c r="AZ68" s="24" t="n">
        <f aca="false">AZ26</f>
        <v>13300</v>
      </c>
      <c r="BA68" s="25" t="n">
        <v>0.1</v>
      </c>
      <c r="BB68" s="48" t="n">
        <v>1</v>
      </c>
      <c r="BC68" s="24" t="n">
        <f aca="false">BC26</f>
        <v>0</v>
      </c>
      <c r="BD68" s="25" t="n">
        <v>0.1</v>
      </c>
      <c r="BE68" s="48" t="n">
        <v>1</v>
      </c>
      <c r="BF68" s="26"/>
      <c r="BG68" s="26"/>
      <c r="BH68" s="27"/>
      <c r="BJ68" s="24" t="n">
        <f aca="false">BJ26</f>
        <v>0</v>
      </c>
      <c r="BK68" s="25" t="n">
        <v>0</v>
      </c>
      <c r="BL68" s="25"/>
      <c r="BM68" s="2"/>
      <c r="BN68" s="24" t="n">
        <f aca="false">BN26</f>
        <v>0</v>
      </c>
      <c r="BO68" s="25" t="n">
        <v>0</v>
      </c>
      <c r="BP68" s="25"/>
      <c r="BR68" s="28" t="n">
        <f aca="false">SUM(C68,F68,I68,L68,O68,R68,V68,Y68,AB68,AE68,AH68,AK68,AN68,AQ68,AT68,AW68,AZ68,BC68,BJ68,BN68)</f>
        <v>48000</v>
      </c>
      <c r="BS68" s="29" t="n">
        <f aca="false">C68*D68+F68*G68+I68*J68+L68*M68+O68*P68+R68*S68+V68*W68+Y68*Z68+AB68*AC68+AE68*AF68+AH68*AI68+AK68*AL68+AN68*AO68+AQ68*AR68+AT68*AU68+AW68*AX68+AZ68*BA68+BC68*BD68+BJ68*BK68+BN68*BO68</f>
        <v>4400</v>
      </c>
      <c r="BY68" s="28" t="n">
        <f aca="false">SUM(C68,F68,I68,L68,O68,R68,V68,Y68,AB68,AE68,AH68,AK68,AN68,AQ68,AT68,AW68,AZ68,BC68)</f>
        <v>48000</v>
      </c>
      <c r="BZ68" s="2" t="n">
        <f aca="false">C68*D68+F68*G68+I68*J68+L68*M68+O68*P68+R68*S68+V68*W68+Y68*Z68+AB68*AC68+AE68*AF68+AH68*AI68+AK68*AL68+AN68*AO68+AQ68*AR68+AT68*AU68+AW68*AX68+AZ68*BA68+BC68*BD68</f>
        <v>4400</v>
      </c>
      <c r="CB68" s="49" t="n">
        <f aca="false">(C68*E68+F68*H68+I68*K68+L68*N68+O68*Q68+R68*T68+V68*X68+Y68*AA68+AB68*AD68+AE68*AG68+AH68*AJ68+AK68*AM68+AN68*AP68+AQ68*AS68+AT68*AV68+AW68*AY68+AZ68*BB68+BC68*BE68)/100-CC68*0.01</f>
        <v>350</v>
      </c>
      <c r="CC68" s="28" t="n">
        <f aca="false">BY68-45000</f>
        <v>3000</v>
      </c>
      <c r="CE68" s="28" t="n">
        <f aca="false">SUM(BJ68,BN68)</f>
        <v>0</v>
      </c>
      <c r="CF68" s="50" t="n">
        <f aca="false">SUM(BK68,BO68)</f>
        <v>0</v>
      </c>
      <c r="CG68" s="50" t="n">
        <f aca="false">SUM(BL68,BP68)</f>
        <v>0</v>
      </c>
    </row>
    <row r="69" customFormat="false" ht="11.25" hidden="false" customHeight="false" outlineLevel="0" collapsed="false">
      <c r="A69" s="1" t="n">
        <v>14</v>
      </c>
      <c r="C69" s="24" t="n">
        <f aca="false">C27</f>
        <v>20000</v>
      </c>
      <c r="D69" s="25" t="n">
        <v>0.08</v>
      </c>
      <c r="E69" s="48" t="n">
        <v>0.5</v>
      </c>
      <c r="F69" s="24" t="n">
        <f aca="false">F27</f>
        <v>0</v>
      </c>
      <c r="G69" s="25" t="n">
        <v>0.1</v>
      </c>
      <c r="H69" s="48" t="n">
        <v>1</v>
      </c>
      <c r="I69" s="24" t="n">
        <f aca="false">I27</f>
        <v>0</v>
      </c>
      <c r="J69" s="25" t="n">
        <v>0.1</v>
      </c>
      <c r="K69" s="48" t="n">
        <v>1</v>
      </c>
      <c r="L69" s="24" t="n">
        <f aca="false">L27</f>
        <v>0</v>
      </c>
      <c r="M69" s="25" t="n">
        <v>0.1</v>
      </c>
      <c r="N69" s="48" t="n">
        <v>1</v>
      </c>
      <c r="O69" s="24" t="n">
        <f aca="false">O27</f>
        <v>0</v>
      </c>
      <c r="P69" s="25" t="n">
        <v>0.1</v>
      </c>
      <c r="Q69" s="48" t="n">
        <v>1</v>
      </c>
      <c r="R69" s="24" t="n">
        <f aca="false">R27</f>
        <v>0</v>
      </c>
      <c r="S69" s="25" t="n">
        <v>0.1</v>
      </c>
      <c r="T69" s="48" t="n">
        <v>1</v>
      </c>
      <c r="V69" s="24" t="n">
        <f aca="false">V27</f>
        <v>13000</v>
      </c>
      <c r="W69" s="25" t="n">
        <v>0.1</v>
      </c>
      <c r="X69" s="48" t="n">
        <v>1</v>
      </c>
      <c r="Y69" s="48" t="n">
        <v>0</v>
      </c>
      <c r="Z69" s="26" t="n">
        <v>0.08</v>
      </c>
      <c r="AA69" s="48" t="n">
        <v>0.5</v>
      </c>
      <c r="AB69" s="24" t="n">
        <f aca="false">AB27</f>
        <v>0</v>
      </c>
      <c r="AC69" s="48" t="n">
        <v>0.1</v>
      </c>
      <c r="AD69" s="48" t="n">
        <v>1</v>
      </c>
      <c r="AE69" s="24" t="n">
        <f aca="false">AE27</f>
        <v>0</v>
      </c>
      <c r="AF69" s="25" t="n">
        <v>0.1</v>
      </c>
      <c r="AG69" s="48" t="n">
        <v>1</v>
      </c>
      <c r="AH69" s="24" t="n">
        <f aca="false">AH27</f>
        <v>1700</v>
      </c>
      <c r="AI69" s="25" t="n">
        <v>0.1</v>
      </c>
      <c r="AJ69" s="48" t="n">
        <v>1</v>
      </c>
      <c r="AK69" s="24" t="n">
        <f aca="false">AK27</f>
        <v>0</v>
      </c>
      <c r="AL69" s="25" t="n">
        <v>0.1</v>
      </c>
      <c r="AM69" s="48" t="n">
        <v>1</v>
      </c>
      <c r="AN69" s="24" t="n">
        <f aca="false">AN27</f>
        <v>0</v>
      </c>
      <c r="AO69" s="25" t="n">
        <v>0.1</v>
      </c>
      <c r="AP69" s="48" t="n">
        <v>1</v>
      </c>
      <c r="AQ69" s="24" t="n">
        <f aca="false">AQ27</f>
        <v>0</v>
      </c>
      <c r="AR69" s="25" t="n">
        <v>0.1</v>
      </c>
      <c r="AS69" s="48" t="n">
        <v>1</v>
      </c>
      <c r="AT69" s="24" t="n">
        <f aca="false">AT27</f>
        <v>0</v>
      </c>
      <c r="AU69" s="25" t="n">
        <v>0.1</v>
      </c>
      <c r="AV69" s="48" t="n">
        <v>1</v>
      </c>
      <c r="AW69" s="24" t="n">
        <f aca="false">AW27</f>
        <v>0</v>
      </c>
      <c r="AX69" s="25" t="n">
        <v>0.1</v>
      </c>
      <c r="AY69" s="48" t="n">
        <v>1</v>
      </c>
      <c r="AZ69" s="24" t="n">
        <f aca="false">AZ27</f>
        <v>13300</v>
      </c>
      <c r="BA69" s="25" t="n">
        <v>0.1</v>
      </c>
      <c r="BB69" s="48" t="n">
        <v>1</v>
      </c>
      <c r="BC69" s="24" t="n">
        <f aca="false">BC27</f>
        <v>0</v>
      </c>
      <c r="BD69" s="25" t="n">
        <v>0.1</v>
      </c>
      <c r="BE69" s="48" t="n">
        <v>1</v>
      </c>
      <c r="BF69" s="26"/>
      <c r="BG69" s="26"/>
      <c r="BH69" s="27"/>
      <c r="BJ69" s="24" t="n">
        <f aca="false">BJ27</f>
        <v>0</v>
      </c>
      <c r="BK69" s="25" t="n">
        <v>0</v>
      </c>
      <c r="BL69" s="25"/>
      <c r="BM69" s="2"/>
      <c r="BN69" s="24" t="n">
        <f aca="false">BN27</f>
        <v>0</v>
      </c>
      <c r="BO69" s="25" t="n">
        <v>0</v>
      </c>
      <c r="BP69" s="25"/>
      <c r="BR69" s="28" t="n">
        <f aca="false">SUM(C69,F69,I69,L69,O69,R69,V69,Y69,AB69,AE69,AH69,AK69,AN69,AQ69,AT69,AW69,AZ69,BC69,BJ69,BN69)</f>
        <v>48000</v>
      </c>
      <c r="BS69" s="29" t="n">
        <f aca="false">C69*D69+F69*G69+I69*J69+L69*M69+O69*P69+R69*S69+V69*W69+Y69*Z69+AB69*AC69+AE69*AF69+AH69*AI69+AK69*AL69+AN69*AO69+AQ69*AR69+AT69*AU69+AW69*AX69+AZ69*BA69+BC69*BD69+BJ69*BK69+BN69*BO69</f>
        <v>4400</v>
      </c>
      <c r="BY69" s="28" t="n">
        <f aca="false">SUM(C69,F69,I69,L69,O69,R69,V69,Y69,AB69,AE69,AH69,AK69,AN69,AQ69,AT69,AW69,AZ69,BC69)</f>
        <v>48000</v>
      </c>
      <c r="BZ69" s="2" t="n">
        <f aca="false">C69*D69+F69*G69+I69*J69+L69*M69+O69*P69+R69*S69+V69*W69+Y69*Z69+AB69*AC69+AE69*AF69+AH69*AI69+AK69*AL69+AN69*AO69+AQ69*AR69+AT69*AU69+AW69*AX69+AZ69*BA69+BC69*BD69</f>
        <v>4400</v>
      </c>
      <c r="CB69" s="49" t="n">
        <f aca="false">(C69*E69+F69*H69+I69*K69+L69*N69+O69*Q69+R69*T69+V69*X69+Y69*AA69+AB69*AD69+AE69*AG69+AH69*AJ69+AK69*AM69+AN69*AP69+AQ69*AS69+AT69*AV69+AW69*AY69+AZ69*BB69+BC69*BE69)/100-CC69*0.01</f>
        <v>350</v>
      </c>
      <c r="CC69" s="28" t="n">
        <f aca="false">BY69-45000</f>
        <v>3000</v>
      </c>
      <c r="CE69" s="28" t="n">
        <f aca="false">SUM(BJ69,BN69)</f>
        <v>0</v>
      </c>
      <c r="CF69" s="50" t="n">
        <f aca="false">SUM(BK69,BO69)</f>
        <v>0</v>
      </c>
      <c r="CG69" s="50" t="n">
        <f aca="false">SUM(BL69,BP69)</f>
        <v>0</v>
      </c>
    </row>
    <row r="70" customFormat="false" ht="11.25" hidden="false" customHeight="false" outlineLevel="0" collapsed="false">
      <c r="A70" s="1" t="n">
        <v>15</v>
      </c>
      <c r="C70" s="24" t="n">
        <f aca="false">C28</f>
        <v>20000</v>
      </c>
      <c r="D70" s="25" t="n">
        <v>0.08</v>
      </c>
      <c r="E70" s="48" t="n">
        <v>0.5</v>
      </c>
      <c r="F70" s="24" t="n">
        <f aca="false">F28</f>
        <v>0</v>
      </c>
      <c r="G70" s="25" t="n">
        <v>0.1</v>
      </c>
      <c r="H70" s="48" t="n">
        <v>1</v>
      </c>
      <c r="I70" s="24" t="n">
        <f aca="false">I28</f>
        <v>0</v>
      </c>
      <c r="J70" s="25" t="n">
        <v>0.1</v>
      </c>
      <c r="K70" s="48" t="n">
        <v>1</v>
      </c>
      <c r="L70" s="24" t="n">
        <f aca="false">L28</f>
        <v>0</v>
      </c>
      <c r="M70" s="25" t="n">
        <v>0.1</v>
      </c>
      <c r="N70" s="48" t="n">
        <v>1</v>
      </c>
      <c r="O70" s="24" t="n">
        <f aca="false">O28</f>
        <v>0</v>
      </c>
      <c r="P70" s="25" t="n">
        <v>0.1</v>
      </c>
      <c r="Q70" s="48" t="n">
        <v>1</v>
      </c>
      <c r="R70" s="24" t="n">
        <f aca="false">R28</f>
        <v>0</v>
      </c>
      <c r="S70" s="25" t="n">
        <v>0.1</v>
      </c>
      <c r="T70" s="48" t="n">
        <v>1</v>
      </c>
      <c r="V70" s="24" t="n">
        <f aca="false">V28</f>
        <v>13000</v>
      </c>
      <c r="W70" s="25" t="n">
        <v>0.1</v>
      </c>
      <c r="X70" s="48" t="n">
        <v>1</v>
      </c>
      <c r="Y70" s="48" t="n">
        <v>0</v>
      </c>
      <c r="Z70" s="26" t="n">
        <v>0.08</v>
      </c>
      <c r="AA70" s="48" t="n">
        <v>0.5</v>
      </c>
      <c r="AB70" s="24" t="n">
        <f aca="false">AB28</f>
        <v>0</v>
      </c>
      <c r="AC70" s="48" t="n">
        <v>0.1</v>
      </c>
      <c r="AD70" s="48" t="n">
        <v>1</v>
      </c>
      <c r="AE70" s="24" t="n">
        <f aca="false">AE28</f>
        <v>0</v>
      </c>
      <c r="AF70" s="25" t="n">
        <v>0.1</v>
      </c>
      <c r="AG70" s="48" t="n">
        <v>1</v>
      </c>
      <c r="AH70" s="24" t="n">
        <f aca="false">AH28</f>
        <v>1700</v>
      </c>
      <c r="AI70" s="25" t="n">
        <v>0.1</v>
      </c>
      <c r="AJ70" s="48" t="n">
        <v>1</v>
      </c>
      <c r="AK70" s="24" t="n">
        <f aca="false">AK28</f>
        <v>0</v>
      </c>
      <c r="AL70" s="25" t="n">
        <v>0.1</v>
      </c>
      <c r="AM70" s="48" t="n">
        <v>1</v>
      </c>
      <c r="AN70" s="24" t="n">
        <f aca="false">AN28</f>
        <v>0</v>
      </c>
      <c r="AO70" s="25" t="n">
        <v>0.1</v>
      </c>
      <c r="AP70" s="48" t="n">
        <v>1</v>
      </c>
      <c r="AQ70" s="24" t="n">
        <f aca="false">AQ28</f>
        <v>0</v>
      </c>
      <c r="AR70" s="25" t="n">
        <v>0.1</v>
      </c>
      <c r="AS70" s="48" t="n">
        <v>1</v>
      </c>
      <c r="AT70" s="24" t="n">
        <f aca="false">AT28</f>
        <v>0</v>
      </c>
      <c r="AU70" s="25" t="n">
        <v>0.1</v>
      </c>
      <c r="AV70" s="48" t="n">
        <v>1</v>
      </c>
      <c r="AW70" s="24" t="n">
        <f aca="false">AW28</f>
        <v>0</v>
      </c>
      <c r="AX70" s="25" t="n">
        <v>0.1</v>
      </c>
      <c r="AY70" s="48" t="n">
        <v>1</v>
      </c>
      <c r="AZ70" s="24" t="n">
        <f aca="false">AZ28</f>
        <v>13300</v>
      </c>
      <c r="BA70" s="25" t="n">
        <v>0.1</v>
      </c>
      <c r="BB70" s="48" t="n">
        <v>1</v>
      </c>
      <c r="BC70" s="24" t="n">
        <f aca="false">BC28</f>
        <v>0</v>
      </c>
      <c r="BD70" s="25" t="n">
        <v>0.1</v>
      </c>
      <c r="BE70" s="48" t="n">
        <v>1</v>
      </c>
      <c r="BF70" s="26"/>
      <c r="BG70" s="26"/>
      <c r="BH70" s="27"/>
      <c r="BJ70" s="24" t="n">
        <f aca="false">BJ28</f>
        <v>0</v>
      </c>
      <c r="BK70" s="25" t="n">
        <v>0</v>
      </c>
      <c r="BL70" s="25"/>
      <c r="BM70" s="2"/>
      <c r="BN70" s="24" t="n">
        <f aca="false">BN28</f>
        <v>0</v>
      </c>
      <c r="BO70" s="25" t="n">
        <v>0</v>
      </c>
      <c r="BP70" s="25"/>
      <c r="BR70" s="28" t="n">
        <f aca="false">SUM(C70,F70,I70,L70,O70,R70,V70,Y70,AB70,AE70,AH70,AK70,AN70,AQ70,AT70,AW70,AZ70,BC70,BJ70,BN70)</f>
        <v>48000</v>
      </c>
      <c r="BS70" s="29" t="n">
        <f aca="false">C70*D70+F70*G70+I70*J70+L70*M70+O70*P70+R70*S70+V70*W70+Y70*Z70+AB70*AC70+AE70*AF70+AH70*AI70+AK70*AL70+AN70*AO70+AQ70*AR70+AT70*AU70+AW70*AX70+AZ70*BA70+BC70*BD70+BJ70*BK70+BN70*BO70</f>
        <v>4400</v>
      </c>
      <c r="BY70" s="28" t="n">
        <f aca="false">SUM(C70,F70,I70,L70,O70,R70,V70,Y70,AB70,AE70,AH70,AK70,AN70,AQ70,AT70,AW70,AZ70,BC70)</f>
        <v>48000</v>
      </c>
      <c r="BZ70" s="2" t="n">
        <f aca="false">C70*D70+F70*G70+I70*J70+L70*M70+O70*P70+R70*S70+V70*W70+Y70*Z70+AB70*AC70+AE70*AF70+AH70*AI70+AK70*AL70+AN70*AO70+AQ70*AR70+AT70*AU70+AW70*AX70+AZ70*BA70+BC70*BD70</f>
        <v>4400</v>
      </c>
      <c r="CB70" s="49" t="n">
        <f aca="false">(C70*E70+F70*H70+I70*K70+L70*N70+O70*Q70+R70*T70+V70*X70+Y70*AA70+AB70*AD70+AE70*AG70+AH70*AJ70+AK70*AM70+AN70*AP70+AQ70*AS70+AT70*AV70+AW70*AY70+AZ70*BB70+BC70*BE70)/100-CC70*0.01</f>
        <v>350</v>
      </c>
      <c r="CC70" s="28" t="n">
        <f aca="false">BY70-45000</f>
        <v>3000</v>
      </c>
      <c r="CE70" s="28" t="n">
        <f aca="false">SUM(BJ70,BN70)</f>
        <v>0</v>
      </c>
      <c r="CF70" s="50" t="n">
        <f aca="false">SUM(BK70,BO70)</f>
        <v>0</v>
      </c>
      <c r="CG70" s="50" t="n">
        <f aca="false">SUM(BL70,BP70)</f>
        <v>0</v>
      </c>
    </row>
    <row r="71" customFormat="false" ht="11.25" hidden="false" customHeight="false" outlineLevel="0" collapsed="false">
      <c r="A71" s="1" t="n">
        <v>16</v>
      </c>
      <c r="C71" s="24" t="n">
        <f aca="false">C29</f>
        <v>20000</v>
      </c>
      <c r="D71" s="25" t="n">
        <v>0.08</v>
      </c>
      <c r="E71" s="48" t="n">
        <v>0.5</v>
      </c>
      <c r="F71" s="24" t="n">
        <f aca="false">F29</f>
        <v>0</v>
      </c>
      <c r="G71" s="25" t="n">
        <v>0.1</v>
      </c>
      <c r="H71" s="48" t="n">
        <v>1</v>
      </c>
      <c r="I71" s="24" t="n">
        <f aca="false">I29</f>
        <v>0</v>
      </c>
      <c r="J71" s="25" t="n">
        <v>0.1</v>
      </c>
      <c r="K71" s="48" t="n">
        <v>1</v>
      </c>
      <c r="L71" s="24" t="n">
        <f aca="false">L29</f>
        <v>0</v>
      </c>
      <c r="M71" s="25" t="n">
        <v>0.1</v>
      </c>
      <c r="N71" s="48" t="n">
        <v>1</v>
      </c>
      <c r="O71" s="24" t="n">
        <f aca="false">O29</f>
        <v>0</v>
      </c>
      <c r="P71" s="25" t="n">
        <v>0.1</v>
      </c>
      <c r="Q71" s="48" t="n">
        <v>1</v>
      </c>
      <c r="R71" s="24" t="n">
        <f aca="false">R29</f>
        <v>0</v>
      </c>
      <c r="S71" s="25" t="n">
        <v>0.1</v>
      </c>
      <c r="T71" s="48" t="n">
        <v>1</v>
      </c>
      <c r="V71" s="24" t="n">
        <f aca="false">V29</f>
        <v>13000</v>
      </c>
      <c r="W71" s="25" t="n">
        <v>0.1</v>
      </c>
      <c r="X71" s="48" t="n">
        <v>1</v>
      </c>
      <c r="Y71" s="48" t="n">
        <v>0</v>
      </c>
      <c r="Z71" s="26" t="n">
        <v>0.08</v>
      </c>
      <c r="AA71" s="48" t="n">
        <v>0.5</v>
      </c>
      <c r="AB71" s="24" t="n">
        <f aca="false">AB29</f>
        <v>0</v>
      </c>
      <c r="AC71" s="48" t="n">
        <v>0.1</v>
      </c>
      <c r="AD71" s="48" t="n">
        <v>1</v>
      </c>
      <c r="AE71" s="24" t="n">
        <f aca="false">AE29</f>
        <v>0</v>
      </c>
      <c r="AF71" s="25" t="n">
        <v>0.1</v>
      </c>
      <c r="AG71" s="48" t="n">
        <v>1</v>
      </c>
      <c r="AH71" s="24" t="n">
        <f aca="false">AH29</f>
        <v>1700</v>
      </c>
      <c r="AI71" s="25" t="n">
        <v>0.1</v>
      </c>
      <c r="AJ71" s="48" t="n">
        <v>1</v>
      </c>
      <c r="AK71" s="24" t="n">
        <f aca="false">AK29</f>
        <v>0</v>
      </c>
      <c r="AL71" s="25" t="n">
        <v>0.1</v>
      </c>
      <c r="AM71" s="48" t="n">
        <v>1</v>
      </c>
      <c r="AN71" s="24" t="n">
        <f aca="false">AN29</f>
        <v>0</v>
      </c>
      <c r="AO71" s="25" t="n">
        <v>0.1</v>
      </c>
      <c r="AP71" s="48" t="n">
        <v>1</v>
      </c>
      <c r="AQ71" s="24" t="n">
        <f aca="false">AQ29</f>
        <v>0</v>
      </c>
      <c r="AR71" s="25" t="n">
        <v>0.1</v>
      </c>
      <c r="AS71" s="48" t="n">
        <v>1</v>
      </c>
      <c r="AT71" s="24" t="n">
        <f aca="false">AT29</f>
        <v>0</v>
      </c>
      <c r="AU71" s="25" t="n">
        <v>0.1</v>
      </c>
      <c r="AV71" s="48" t="n">
        <v>1</v>
      </c>
      <c r="AW71" s="24" t="n">
        <f aca="false">AW29</f>
        <v>0</v>
      </c>
      <c r="AX71" s="25" t="n">
        <v>0.1</v>
      </c>
      <c r="AY71" s="48" t="n">
        <v>1</v>
      </c>
      <c r="AZ71" s="24" t="n">
        <f aca="false">AZ29</f>
        <v>13300</v>
      </c>
      <c r="BA71" s="25" t="n">
        <v>0.1</v>
      </c>
      <c r="BB71" s="48" t="n">
        <v>1</v>
      </c>
      <c r="BC71" s="24" t="n">
        <f aca="false">BC29</f>
        <v>0</v>
      </c>
      <c r="BD71" s="25" t="n">
        <v>0.1</v>
      </c>
      <c r="BE71" s="48" t="n">
        <v>1</v>
      </c>
      <c r="BF71" s="26"/>
      <c r="BG71" s="26"/>
      <c r="BH71" s="27"/>
      <c r="BJ71" s="24" t="n">
        <f aca="false">BJ29</f>
        <v>0</v>
      </c>
      <c r="BK71" s="25" t="n">
        <v>0</v>
      </c>
      <c r="BL71" s="25"/>
      <c r="BM71" s="2"/>
      <c r="BN71" s="24" t="n">
        <f aca="false">BN29</f>
        <v>0</v>
      </c>
      <c r="BO71" s="25" t="n">
        <v>0</v>
      </c>
      <c r="BP71" s="25"/>
      <c r="BR71" s="28" t="n">
        <f aca="false">SUM(C71,F71,I71,L71,O71,R71,V71,Y71,AB71,AE71,AH71,AK71,AN71,AQ71,AT71,AW71,AZ71,BC71,BJ71,BN71)</f>
        <v>48000</v>
      </c>
      <c r="BS71" s="29" t="n">
        <f aca="false">C71*D71+F71*G71+I71*J71+L71*M71+O71*P71+R71*S71+V71*W71+Y71*Z71+AB71*AC71+AE71*AF71+AH71*AI71+AK71*AL71+AN71*AO71+AQ71*AR71+AT71*AU71+AW71*AX71+AZ71*BA71+BC71*BD71+BJ71*BK71+BN71*BO71</f>
        <v>4400</v>
      </c>
      <c r="BY71" s="28" t="n">
        <f aca="false">SUM(C71,F71,I71,L71,O71,R71,V71,Y71,AB71,AE71,AH71,AK71,AN71,AQ71,AT71,AW71,AZ71,BC71)</f>
        <v>48000</v>
      </c>
      <c r="BZ71" s="2" t="n">
        <f aca="false">C71*D71+F71*G71+I71*J71+L71*M71+O71*P71+R71*S71+V71*W71+Y71*Z71+AB71*AC71+AE71*AF71+AH71*AI71+AK71*AL71+AN71*AO71+AQ71*AR71+AT71*AU71+AW71*AX71+AZ71*BA71+BC71*BD71</f>
        <v>4400</v>
      </c>
      <c r="CB71" s="49" t="n">
        <f aca="false">(C71*E71+F71*H71+I71*K71+L71*N71+O71*Q71+R71*T71+V71*X71+Y71*AA71+AB71*AD71+AE71*AG71+AH71*AJ71+AK71*AM71+AN71*AP71+AQ71*AS71+AT71*AV71+AW71*AY71+AZ71*BB71+BC71*BE71)/100-CC71*0.01</f>
        <v>350</v>
      </c>
      <c r="CC71" s="28" t="n">
        <f aca="false">BY71-45000</f>
        <v>3000</v>
      </c>
      <c r="CE71" s="28" t="n">
        <f aca="false">SUM(BJ71,BN71)</f>
        <v>0</v>
      </c>
      <c r="CF71" s="50" t="n">
        <f aca="false">SUM(BK71,BO71)</f>
        <v>0</v>
      </c>
      <c r="CG71" s="50" t="n">
        <f aca="false">SUM(BL71,BP71)</f>
        <v>0</v>
      </c>
    </row>
    <row r="72" customFormat="false" ht="11.25" hidden="false" customHeight="false" outlineLevel="0" collapsed="false">
      <c r="A72" s="1" t="n">
        <v>17</v>
      </c>
      <c r="C72" s="24" t="n">
        <f aca="false">C30</f>
        <v>20000</v>
      </c>
      <c r="D72" s="25" t="n">
        <v>0.08</v>
      </c>
      <c r="E72" s="48" t="n">
        <v>0.5</v>
      </c>
      <c r="F72" s="24" t="n">
        <f aca="false">F30</f>
        <v>0</v>
      </c>
      <c r="G72" s="25" t="n">
        <v>0.1</v>
      </c>
      <c r="H72" s="48" t="n">
        <v>1</v>
      </c>
      <c r="I72" s="24" t="n">
        <f aca="false">I30</f>
        <v>0</v>
      </c>
      <c r="J72" s="25" t="n">
        <v>0.1</v>
      </c>
      <c r="K72" s="48" t="n">
        <v>1</v>
      </c>
      <c r="L72" s="24" t="n">
        <f aca="false">L30</f>
        <v>0</v>
      </c>
      <c r="M72" s="25" t="n">
        <v>0.1</v>
      </c>
      <c r="N72" s="48" t="n">
        <v>1</v>
      </c>
      <c r="O72" s="24" t="n">
        <f aca="false">O30</f>
        <v>0</v>
      </c>
      <c r="P72" s="25" t="n">
        <v>0.1</v>
      </c>
      <c r="Q72" s="48" t="n">
        <v>1</v>
      </c>
      <c r="R72" s="24" t="n">
        <f aca="false">R30</f>
        <v>0</v>
      </c>
      <c r="S72" s="25" t="n">
        <v>0.1</v>
      </c>
      <c r="T72" s="48" t="n">
        <v>1</v>
      </c>
      <c r="V72" s="24" t="n">
        <f aca="false">V30</f>
        <v>15000</v>
      </c>
      <c r="W72" s="25" t="n">
        <v>0.1</v>
      </c>
      <c r="X72" s="48" t="n">
        <v>1</v>
      </c>
      <c r="Y72" s="48" t="n">
        <v>0</v>
      </c>
      <c r="Z72" s="26" t="n">
        <v>0.08</v>
      </c>
      <c r="AA72" s="48" t="n">
        <v>0.5</v>
      </c>
      <c r="AB72" s="24" t="n">
        <f aca="false">AB30</f>
        <v>0</v>
      </c>
      <c r="AC72" s="48" t="n">
        <v>0.1</v>
      </c>
      <c r="AD72" s="48" t="n">
        <v>1</v>
      </c>
      <c r="AE72" s="24" t="n">
        <f aca="false">AE30</f>
        <v>0</v>
      </c>
      <c r="AF72" s="25" t="n">
        <v>0.1</v>
      </c>
      <c r="AG72" s="48" t="n">
        <v>1</v>
      </c>
      <c r="AH72" s="24" t="n">
        <f aca="false">AH30</f>
        <v>1700</v>
      </c>
      <c r="AI72" s="25" t="n">
        <v>0.1</v>
      </c>
      <c r="AJ72" s="48" t="n">
        <v>1</v>
      </c>
      <c r="AK72" s="24" t="n">
        <f aca="false">AK30</f>
        <v>0</v>
      </c>
      <c r="AL72" s="25" t="n">
        <v>0.1</v>
      </c>
      <c r="AM72" s="48" t="n">
        <v>1</v>
      </c>
      <c r="AN72" s="24" t="n">
        <f aca="false">AN30</f>
        <v>0</v>
      </c>
      <c r="AO72" s="25" t="n">
        <v>0.1</v>
      </c>
      <c r="AP72" s="48" t="n">
        <v>1</v>
      </c>
      <c r="AQ72" s="24" t="n">
        <f aca="false">AQ30</f>
        <v>0</v>
      </c>
      <c r="AR72" s="25" t="n">
        <v>0.1</v>
      </c>
      <c r="AS72" s="48" t="n">
        <v>1</v>
      </c>
      <c r="AT72" s="24" t="n">
        <f aca="false">AT30</f>
        <v>0</v>
      </c>
      <c r="AU72" s="25" t="n">
        <v>0.1</v>
      </c>
      <c r="AV72" s="48" t="n">
        <v>1</v>
      </c>
      <c r="AW72" s="24" t="n">
        <f aca="false">AW30</f>
        <v>0</v>
      </c>
      <c r="AX72" s="25" t="n">
        <v>0.1</v>
      </c>
      <c r="AY72" s="48" t="n">
        <v>1</v>
      </c>
      <c r="AZ72" s="24" t="n">
        <f aca="false">AZ30</f>
        <v>8300</v>
      </c>
      <c r="BA72" s="25" t="n">
        <v>0.1</v>
      </c>
      <c r="BB72" s="48" t="n">
        <v>1</v>
      </c>
      <c r="BC72" s="24" t="n">
        <f aca="false">BC30</f>
        <v>0</v>
      </c>
      <c r="BD72" s="25" t="n">
        <v>0.1</v>
      </c>
      <c r="BE72" s="48" t="n">
        <v>1</v>
      </c>
      <c r="BF72" s="26"/>
      <c r="BG72" s="26"/>
      <c r="BH72" s="27"/>
      <c r="BJ72" s="24" t="n">
        <f aca="false">BJ30</f>
        <v>0</v>
      </c>
      <c r="BK72" s="25" t="n">
        <v>0</v>
      </c>
      <c r="BL72" s="25"/>
      <c r="BM72" s="2"/>
      <c r="BN72" s="24" t="n">
        <f aca="false">BN30</f>
        <v>0</v>
      </c>
      <c r="BO72" s="25" t="n">
        <v>0</v>
      </c>
      <c r="BP72" s="25"/>
      <c r="BR72" s="28" t="n">
        <f aca="false">SUM(C72,F72,I72,L72,O72,R72,V72,Y72,AB72,AE72,AH72,AK72,AN72,AQ72,AT72,AW72,AZ72,BC72,BJ72,BN72)</f>
        <v>45000</v>
      </c>
      <c r="BS72" s="29" t="n">
        <f aca="false">C72*D72+F72*G72+I72*J72+L72*M72+O72*P72+R72*S72+V72*W72+Y72*Z72+AB72*AC72+AE72*AF72+AH72*AI72+AK72*AL72+AN72*AO72+AQ72*AR72+AT72*AU72+AW72*AX72+AZ72*BA72+BC72*BD72+BJ72*BK72+BN72*BO72</f>
        <v>4100</v>
      </c>
      <c r="BY72" s="28" t="n">
        <f aca="false">SUM(C72,F72,I72,L72,O72,R72,V72,Y72,AB72,AE72,AH72,AK72,AN72,AQ72,AT72,AW72,AZ72,BC72)</f>
        <v>45000</v>
      </c>
      <c r="BZ72" s="2" t="n">
        <f aca="false">C72*D72+F72*G72+I72*J72+L72*M72+O72*P72+R72*S72+V72*W72+Y72*Z72+AB72*AC72+AE72*AF72+AH72*AI72+AK72*AL72+AN72*AO72+AQ72*AR72+AT72*AU72+AW72*AX72+AZ72*BA72+BC72*BD72</f>
        <v>4100</v>
      </c>
      <c r="CB72" s="49" t="n">
        <f aca="false">(C72*E72+F72*H72+I72*K72+L72*N72+O72*Q72+R72*T72+V72*X72+Y72*AA72+AB72*AD72+AE72*AG72+AH72*AJ72+AK72*AM72+AN72*AP72+AQ72*AS72+AT72*AV72+AW72*AY72+AZ72*BB72+BC72*BE72)/100-CC72*0.01</f>
        <v>350</v>
      </c>
      <c r="CC72" s="28" t="n">
        <f aca="false">BY72-45000</f>
        <v>0</v>
      </c>
      <c r="CE72" s="28" t="n">
        <f aca="false">SUM(BJ72,BN72)</f>
        <v>0</v>
      </c>
      <c r="CF72" s="50" t="n">
        <f aca="false">SUM(BK72,BO72)</f>
        <v>0</v>
      </c>
      <c r="CG72" s="50" t="n">
        <f aca="false">SUM(BL72,BP72)</f>
        <v>0</v>
      </c>
    </row>
    <row r="73" customFormat="false" ht="11.25" hidden="false" customHeight="false" outlineLevel="0" collapsed="false">
      <c r="A73" s="1" t="n">
        <v>18</v>
      </c>
      <c r="C73" s="24" t="n">
        <f aca="false">C31</f>
        <v>20000</v>
      </c>
      <c r="D73" s="25" t="n">
        <v>0.08</v>
      </c>
      <c r="E73" s="48" t="n">
        <v>0.5</v>
      </c>
      <c r="F73" s="24" t="n">
        <f aca="false">F31</f>
        <v>0</v>
      </c>
      <c r="G73" s="25" t="n">
        <v>0.1</v>
      </c>
      <c r="H73" s="48" t="n">
        <v>1</v>
      </c>
      <c r="I73" s="24" t="n">
        <f aca="false">I31</f>
        <v>0</v>
      </c>
      <c r="J73" s="25" t="n">
        <v>0.1</v>
      </c>
      <c r="K73" s="48" t="n">
        <v>1</v>
      </c>
      <c r="L73" s="24" t="n">
        <f aca="false">L31</f>
        <v>0</v>
      </c>
      <c r="M73" s="25" t="n">
        <v>0.1</v>
      </c>
      <c r="N73" s="48" t="n">
        <v>1</v>
      </c>
      <c r="O73" s="24" t="n">
        <f aca="false">O31</f>
        <v>0</v>
      </c>
      <c r="P73" s="25" t="n">
        <v>0.1</v>
      </c>
      <c r="Q73" s="48" t="n">
        <v>1</v>
      </c>
      <c r="R73" s="24" t="n">
        <f aca="false">R31</f>
        <v>0</v>
      </c>
      <c r="S73" s="25" t="n">
        <v>0.1</v>
      </c>
      <c r="T73" s="48" t="n">
        <v>1</v>
      </c>
      <c r="V73" s="24" t="n">
        <f aca="false">V31</f>
        <v>0</v>
      </c>
      <c r="W73" s="25" t="n">
        <v>0.1</v>
      </c>
      <c r="X73" s="48" t="n">
        <v>1</v>
      </c>
      <c r="Y73" s="48" t="n">
        <v>0</v>
      </c>
      <c r="Z73" s="26" t="n">
        <v>0.08</v>
      </c>
      <c r="AA73" s="48" t="n">
        <v>0.5</v>
      </c>
      <c r="AB73" s="24" t="n">
        <f aca="false">AB31</f>
        <v>0</v>
      </c>
      <c r="AC73" s="48" t="n">
        <v>0.1</v>
      </c>
      <c r="AD73" s="48" t="n">
        <v>1</v>
      </c>
      <c r="AE73" s="24" t="n">
        <f aca="false">AE31</f>
        <v>0</v>
      </c>
      <c r="AF73" s="25" t="n">
        <v>0.1</v>
      </c>
      <c r="AG73" s="48" t="n">
        <v>1</v>
      </c>
      <c r="AH73" s="24" t="n">
        <f aca="false">AH31</f>
        <v>1700</v>
      </c>
      <c r="AI73" s="25" t="n">
        <v>0.1</v>
      </c>
      <c r="AJ73" s="48" t="n">
        <v>1</v>
      </c>
      <c r="AK73" s="24" t="n">
        <f aca="false">AK31</f>
        <v>0</v>
      </c>
      <c r="AL73" s="25" t="n">
        <v>0.1</v>
      </c>
      <c r="AM73" s="48" t="n">
        <v>1</v>
      </c>
      <c r="AN73" s="24" t="n">
        <f aca="false">AN31</f>
        <v>0</v>
      </c>
      <c r="AO73" s="25" t="n">
        <v>0.1</v>
      </c>
      <c r="AP73" s="48" t="n">
        <v>1</v>
      </c>
      <c r="AQ73" s="24" t="n">
        <f aca="false">AQ31</f>
        <v>15000</v>
      </c>
      <c r="AR73" s="25" t="n">
        <v>0.1</v>
      </c>
      <c r="AS73" s="48" t="n">
        <v>1</v>
      </c>
      <c r="AT73" s="24" t="n">
        <f aca="false">AT31</f>
        <v>0</v>
      </c>
      <c r="AU73" s="25" t="n">
        <v>0.1</v>
      </c>
      <c r="AV73" s="48" t="n">
        <v>1</v>
      </c>
      <c r="AW73" s="24" t="n">
        <f aca="false">AW31</f>
        <v>0</v>
      </c>
      <c r="AX73" s="25" t="n">
        <v>0.1</v>
      </c>
      <c r="AY73" s="48" t="n">
        <v>1</v>
      </c>
      <c r="AZ73" s="24" t="n">
        <f aca="false">AZ31</f>
        <v>8300</v>
      </c>
      <c r="BA73" s="25" t="n">
        <v>0.1</v>
      </c>
      <c r="BB73" s="48" t="n">
        <v>1</v>
      </c>
      <c r="BC73" s="24" t="n">
        <f aca="false">BC31</f>
        <v>0</v>
      </c>
      <c r="BD73" s="25" t="n">
        <v>0.1</v>
      </c>
      <c r="BE73" s="48" t="n">
        <v>1</v>
      </c>
      <c r="BF73" s="26"/>
      <c r="BG73" s="26"/>
      <c r="BH73" s="27"/>
      <c r="BJ73" s="24" t="n">
        <f aca="false">BJ31</f>
        <v>0</v>
      </c>
      <c r="BK73" s="25" t="n">
        <v>0</v>
      </c>
      <c r="BL73" s="25"/>
      <c r="BM73" s="2"/>
      <c r="BN73" s="24" t="n">
        <f aca="false">BN31</f>
        <v>0</v>
      </c>
      <c r="BO73" s="25" t="n">
        <v>0</v>
      </c>
      <c r="BP73" s="25"/>
      <c r="BR73" s="28" t="n">
        <f aca="false">SUM(C73,F73,I73,L73,O73,R73,V73,Y73,AB73,AE73,AH73,AK73,AN73,AQ73,AT73,AW73,AZ73,BC73,BJ73,BN73)</f>
        <v>45000</v>
      </c>
      <c r="BS73" s="29" t="n">
        <f aca="false">C73*D73+F73*G73+I73*J73+L73*M73+O73*P73+R73*S73+V73*W73+Y73*Z73+AB73*AC73+AE73*AF73+AH73*AI73+AK73*AL73+AN73*AO73+AQ73*AR73+AT73*AU73+AW73*AX73+AZ73*BA73+BC73*BD73+BJ73*BK73+BN73*BO73</f>
        <v>4100</v>
      </c>
      <c r="BY73" s="28" t="n">
        <f aca="false">SUM(C73,F73,I73,L73,O73,R73,V73,Y73,AB73,AE73,AH73,AK73,AN73,AQ73,AT73,AW73,AZ73,BC73)</f>
        <v>45000</v>
      </c>
      <c r="BZ73" s="2" t="n">
        <f aca="false">C73*D73+F73*G73+I73*J73+L73*M73+O73*P73+R73*S73+V73*W73+Y73*Z73+AB73*AC73+AE73*AF73+AH73*AI73+AK73*AL73+AN73*AO73+AQ73*AR73+AT73*AU73+AW73*AX73+AZ73*BA73+BC73*BD73</f>
        <v>4100</v>
      </c>
      <c r="CB73" s="49" t="n">
        <f aca="false">(C73*E73+F73*H73+I73*K73+L73*N73+O73*Q73+R73*T73+V73*X73+Y73*AA73+AB73*AD73+AE73*AG73+AH73*AJ73+AK73*AM73+AN73*AP73+AQ73*AS73+AT73*AV73+AW73*AY73+AZ73*BB73+BC73*BE73)/100-CC73*0.01</f>
        <v>350</v>
      </c>
      <c r="CC73" s="28" t="n">
        <f aca="false">BY73-45000</f>
        <v>0</v>
      </c>
      <c r="CE73" s="28" t="n">
        <f aca="false">SUM(BJ73,BN73)</f>
        <v>0</v>
      </c>
      <c r="CF73" s="50" t="n">
        <f aca="false">SUM(BK73,BO73)</f>
        <v>0</v>
      </c>
      <c r="CG73" s="50" t="n">
        <f aca="false">SUM(BL73,BP73)</f>
        <v>0</v>
      </c>
    </row>
    <row r="74" customFormat="false" ht="11.25" hidden="false" customHeight="false" outlineLevel="0" collapsed="false">
      <c r="A74" s="1" t="n">
        <v>19</v>
      </c>
      <c r="C74" s="24" t="n">
        <f aca="false">C32</f>
        <v>20000</v>
      </c>
      <c r="D74" s="25" t="n">
        <v>0.08</v>
      </c>
      <c r="E74" s="48" t="n">
        <v>0.5</v>
      </c>
      <c r="F74" s="24" t="n">
        <f aca="false">F32</f>
        <v>0</v>
      </c>
      <c r="G74" s="25" t="n">
        <v>0.1</v>
      </c>
      <c r="H74" s="48" t="n">
        <v>1</v>
      </c>
      <c r="I74" s="24" t="n">
        <f aca="false">I32</f>
        <v>0</v>
      </c>
      <c r="J74" s="25" t="n">
        <v>0.1</v>
      </c>
      <c r="K74" s="48" t="n">
        <v>1</v>
      </c>
      <c r="L74" s="24" t="n">
        <f aca="false">L32</f>
        <v>0</v>
      </c>
      <c r="M74" s="25" t="n">
        <v>0.1</v>
      </c>
      <c r="N74" s="48" t="n">
        <v>1</v>
      </c>
      <c r="O74" s="24" t="n">
        <f aca="false">O32</f>
        <v>0</v>
      </c>
      <c r="P74" s="25" t="n">
        <v>0.1</v>
      </c>
      <c r="Q74" s="48" t="n">
        <v>1</v>
      </c>
      <c r="R74" s="24" t="n">
        <f aca="false">R32</f>
        <v>0</v>
      </c>
      <c r="S74" s="25" t="n">
        <v>0.1</v>
      </c>
      <c r="T74" s="48" t="n">
        <v>1</v>
      </c>
      <c r="V74" s="24" t="n">
        <f aca="false">V32</f>
        <v>0</v>
      </c>
      <c r="W74" s="25" t="n">
        <v>0.1</v>
      </c>
      <c r="X74" s="48" t="n">
        <v>1</v>
      </c>
      <c r="Y74" s="48" t="n">
        <v>0</v>
      </c>
      <c r="Z74" s="26" t="n">
        <v>0.08</v>
      </c>
      <c r="AA74" s="48" t="n">
        <v>0.5</v>
      </c>
      <c r="AB74" s="24" t="n">
        <f aca="false">AB32</f>
        <v>0</v>
      </c>
      <c r="AC74" s="48" t="n">
        <v>0.1</v>
      </c>
      <c r="AD74" s="48" t="n">
        <v>1</v>
      </c>
      <c r="AE74" s="24" t="n">
        <f aca="false">AE32</f>
        <v>0</v>
      </c>
      <c r="AF74" s="25" t="n">
        <v>0.1</v>
      </c>
      <c r="AG74" s="48" t="n">
        <v>1</v>
      </c>
      <c r="AH74" s="24" t="n">
        <f aca="false">AH32</f>
        <v>16700</v>
      </c>
      <c r="AI74" s="25" t="n">
        <v>0.1</v>
      </c>
      <c r="AJ74" s="48" t="n">
        <v>1</v>
      </c>
      <c r="AK74" s="24" t="n">
        <f aca="false">AK32</f>
        <v>0</v>
      </c>
      <c r="AL74" s="25" t="n">
        <v>0.1</v>
      </c>
      <c r="AM74" s="48" t="n">
        <v>1</v>
      </c>
      <c r="AN74" s="24" t="n">
        <f aca="false">AN32</f>
        <v>0</v>
      </c>
      <c r="AO74" s="25" t="n">
        <v>0.1</v>
      </c>
      <c r="AP74" s="48" t="n">
        <v>1</v>
      </c>
      <c r="AQ74" s="24" t="n">
        <f aca="false">AQ32</f>
        <v>0</v>
      </c>
      <c r="AR74" s="25" t="n">
        <v>0.1</v>
      </c>
      <c r="AS74" s="48" t="n">
        <v>1</v>
      </c>
      <c r="AT74" s="24" t="n">
        <f aca="false">AT32</f>
        <v>0</v>
      </c>
      <c r="AU74" s="25" t="n">
        <v>0.1</v>
      </c>
      <c r="AV74" s="48" t="n">
        <v>1</v>
      </c>
      <c r="AW74" s="24" t="n">
        <f aca="false">AW32</f>
        <v>0</v>
      </c>
      <c r="AX74" s="25" t="n">
        <v>0.1</v>
      </c>
      <c r="AY74" s="48" t="n">
        <v>1</v>
      </c>
      <c r="AZ74" s="24" t="n">
        <f aca="false">AZ32</f>
        <v>8300</v>
      </c>
      <c r="BA74" s="25" t="n">
        <v>0.1</v>
      </c>
      <c r="BB74" s="48" t="n">
        <v>1</v>
      </c>
      <c r="BC74" s="24" t="n">
        <f aca="false">BC32</f>
        <v>0</v>
      </c>
      <c r="BD74" s="25" t="n">
        <v>0.1</v>
      </c>
      <c r="BE74" s="48" t="n">
        <v>1</v>
      </c>
      <c r="BF74" s="26"/>
      <c r="BG74" s="26"/>
      <c r="BH74" s="27"/>
      <c r="BJ74" s="24" t="n">
        <f aca="false">BJ32</f>
        <v>0</v>
      </c>
      <c r="BK74" s="25" t="n">
        <v>0</v>
      </c>
      <c r="BL74" s="25"/>
      <c r="BM74" s="2"/>
      <c r="BN74" s="24" t="n">
        <f aca="false">BN32</f>
        <v>0</v>
      </c>
      <c r="BO74" s="25" t="n">
        <v>0</v>
      </c>
      <c r="BP74" s="25"/>
      <c r="BR74" s="28" t="n">
        <f aca="false">SUM(C74,F74,I74,L74,O74,R74,V74,Y74,AB74,AE74,AH74,AK74,AN74,AQ74,AT74,AW74,AZ74,BC74,BJ74,BN74)</f>
        <v>45000</v>
      </c>
      <c r="BS74" s="29" t="n">
        <f aca="false">C74*D74+F74*G74+I74*J74+L74*M74+O74*P74+R74*S74+V74*W74+Y74*Z74+AB74*AC74+AE74*AF74+AH74*AI74+AK74*AL74+AN74*AO74+AQ74*AR74+AT74*AU74+AW74*AX74+AZ74*BA74+BC74*BD74+BJ74*BK74+BN74*BO74</f>
        <v>4100</v>
      </c>
      <c r="BY74" s="28" t="n">
        <f aca="false">SUM(C74,F74,I74,L74,O74,R74,V74,Y74,AB74,AE74,AH74,AK74,AN74,AQ74,AT74,AW74,AZ74,BC74)</f>
        <v>45000</v>
      </c>
      <c r="BZ74" s="2" t="n">
        <f aca="false">C74*D74+F74*G74+I74*J74+L74*M74+O74*P74+R74*S74+V74*W74+Y74*Z74+AB74*AC74+AE74*AF74+AH74*AI74+AK74*AL74+AN74*AO74+AQ74*AR74+AT74*AU74+AW74*AX74+AZ74*BA74+BC74*BD74</f>
        <v>4100</v>
      </c>
      <c r="CB74" s="49" t="n">
        <f aca="false">(C74*E74+F74*H74+I74*K74+L74*N74+O74*Q74+R74*T74+V74*X74+Y74*AA74+AB74*AD74+AE74*AG74+AH74*AJ74+AK74*AM74+AN74*AP74+AQ74*AS74+AT74*AV74+AW74*AY74+AZ74*BB74+BC74*BE74)/100-CC74*0.01</f>
        <v>350</v>
      </c>
      <c r="CC74" s="28" t="n">
        <f aca="false">BY74-45000</f>
        <v>0</v>
      </c>
      <c r="CE74" s="28" t="n">
        <f aca="false">SUM(BJ74,BN74)</f>
        <v>0</v>
      </c>
      <c r="CF74" s="50" t="n">
        <f aca="false">SUM(BK74,BO74)</f>
        <v>0</v>
      </c>
      <c r="CG74" s="50" t="n">
        <f aca="false">SUM(BL74,BP74)</f>
        <v>0</v>
      </c>
    </row>
    <row r="75" customFormat="false" ht="11.25" hidden="false" customHeight="false" outlineLevel="0" collapsed="false">
      <c r="A75" s="1" t="n">
        <v>20</v>
      </c>
      <c r="C75" s="24" t="n">
        <f aca="false">C33</f>
        <v>20000</v>
      </c>
      <c r="D75" s="25" t="n">
        <v>0.08</v>
      </c>
      <c r="E75" s="48" t="n">
        <v>0.5</v>
      </c>
      <c r="F75" s="24" t="n">
        <f aca="false">F33</f>
        <v>0</v>
      </c>
      <c r="G75" s="25" t="n">
        <v>0.1</v>
      </c>
      <c r="H75" s="48" t="n">
        <v>1</v>
      </c>
      <c r="I75" s="24" t="n">
        <f aca="false">I33</f>
        <v>0</v>
      </c>
      <c r="J75" s="25" t="n">
        <v>0.1</v>
      </c>
      <c r="K75" s="48" t="n">
        <v>1</v>
      </c>
      <c r="L75" s="24" t="n">
        <f aca="false">L33</f>
        <v>0</v>
      </c>
      <c r="M75" s="25" t="n">
        <v>0.1</v>
      </c>
      <c r="N75" s="48" t="n">
        <v>1</v>
      </c>
      <c r="O75" s="24" t="n">
        <f aca="false">O33</f>
        <v>0</v>
      </c>
      <c r="P75" s="25" t="n">
        <v>0.1</v>
      </c>
      <c r="Q75" s="48" t="n">
        <v>1</v>
      </c>
      <c r="R75" s="24" t="n">
        <f aca="false">R33</f>
        <v>0</v>
      </c>
      <c r="S75" s="25" t="n">
        <v>0.1</v>
      </c>
      <c r="T75" s="48" t="n">
        <v>1</v>
      </c>
      <c r="V75" s="24" t="n">
        <f aca="false">V33</f>
        <v>0</v>
      </c>
      <c r="W75" s="25" t="n">
        <v>0.1</v>
      </c>
      <c r="X75" s="48" t="n">
        <v>1</v>
      </c>
      <c r="Y75" s="48" t="n">
        <v>0</v>
      </c>
      <c r="Z75" s="26" t="n">
        <v>0.08</v>
      </c>
      <c r="AA75" s="48" t="n">
        <v>0.5</v>
      </c>
      <c r="AB75" s="24" t="n">
        <f aca="false">AB33</f>
        <v>0</v>
      </c>
      <c r="AC75" s="48" t="n">
        <v>0.1</v>
      </c>
      <c r="AD75" s="48" t="n">
        <v>1</v>
      </c>
      <c r="AE75" s="24" t="n">
        <f aca="false">AE33</f>
        <v>0</v>
      </c>
      <c r="AF75" s="25" t="n">
        <v>0.1</v>
      </c>
      <c r="AG75" s="48" t="n">
        <v>1</v>
      </c>
      <c r="AH75" s="24" t="n">
        <f aca="false">AH33</f>
        <v>16700</v>
      </c>
      <c r="AI75" s="25" t="n">
        <v>0.1</v>
      </c>
      <c r="AJ75" s="48" t="n">
        <v>1</v>
      </c>
      <c r="AK75" s="24" t="n">
        <f aca="false">AK33</f>
        <v>0</v>
      </c>
      <c r="AL75" s="25" t="n">
        <v>0.1</v>
      </c>
      <c r="AM75" s="48" t="n">
        <v>1</v>
      </c>
      <c r="AN75" s="24" t="n">
        <f aca="false">AN33</f>
        <v>0</v>
      </c>
      <c r="AO75" s="25" t="n">
        <v>0.1</v>
      </c>
      <c r="AP75" s="48" t="n">
        <v>1</v>
      </c>
      <c r="AQ75" s="24" t="n">
        <f aca="false">AQ33</f>
        <v>0</v>
      </c>
      <c r="AR75" s="25" t="n">
        <v>0.1</v>
      </c>
      <c r="AS75" s="48" t="n">
        <v>1</v>
      </c>
      <c r="AT75" s="24" t="n">
        <f aca="false">AT33</f>
        <v>0</v>
      </c>
      <c r="AU75" s="25" t="n">
        <v>0.1</v>
      </c>
      <c r="AV75" s="48" t="n">
        <v>1</v>
      </c>
      <c r="AW75" s="24" t="n">
        <f aca="false">AW33</f>
        <v>0</v>
      </c>
      <c r="AX75" s="25" t="n">
        <v>0.1</v>
      </c>
      <c r="AY75" s="48" t="n">
        <v>1</v>
      </c>
      <c r="AZ75" s="24" t="n">
        <f aca="false">AZ33</f>
        <v>8300</v>
      </c>
      <c r="BA75" s="25" t="n">
        <v>0.1</v>
      </c>
      <c r="BB75" s="48" t="n">
        <v>1</v>
      </c>
      <c r="BC75" s="24" t="n">
        <f aca="false">BC33</f>
        <v>0</v>
      </c>
      <c r="BD75" s="25" t="n">
        <v>0.1</v>
      </c>
      <c r="BE75" s="48" t="n">
        <v>1</v>
      </c>
      <c r="BF75" s="26"/>
      <c r="BG75" s="26"/>
      <c r="BH75" s="27"/>
      <c r="BJ75" s="24" t="n">
        <f aca="false">BJ33</f>
        <v>0</v>
      </c>
      <c r="BK75" s="25" t="n">
        <v>0</v>
      </c>
      <c r="BL75" s="25"/>
      <c r="BM75" s="2"/>
      <c r="BN75" s="24" t="n">
        <f aca="false">BN33</f>
        <v>0</v>
      </c>
      <c r="BO75" s="25" t="n">
        <v>0</v>
      </c>
      <c r="BP75" s="25"/>
      <c r="BR75" s="28" t="n">
        <f aca="false">SUM(C75,F75,I75,L75,O75,R75,V75,Y75,AB75,AE75,AH75,AK75,AN75,AQ75,AT75,AW75,AZ75,BC75,BJ75,BN75)</f>
        <v>45000</v>
      </c>
      <c r="BS75" s="29" t="n">
        <f aca="false">C75*D75+F75*G75+I75*J75+L75*M75+O75*P75+R75*S75+V75*W75+Y75*Z75+AB75*AC75+AE75*AF75+AH75*AI75+AK75*AL75+AN75*AO75+AQ75*AR75+AT75*AU75+AW75*AX75+AZ75*BA75+BC75*BD75+BJ75*BK75+BN75*BO75</f>
        <v>4100</v>
      </c>
      <c r="BY75" s="28" t="n">
        <f aca="false">SUM(C75,F75,I75,L75,O75,R75,V75,Y75,AB75,AE75,AH75,AK75,AN75,AQ75,AT75,AW75,AZ75,BC75)</f>
        <v>45000</v>
      </c>
      <c r="BZ75" s="2" t="n">
        <f aca="false">C75*D75+F75*G75+I75*J75+L75*M75+O75*P75+R75*S75+V75*W75+Y75*Z75+AB75*AC75+AE75*AF75+AH75*AI75+AK75*AL75+AN75*AO75+AQ75*AR75+AT75*AU75+AW75*AX75+AZ75*BA75+BC75*BD75</f>
        <v>4100</v>
      </c>
      <c r="CB75" s="49" t="n">
        <f aca="false">(C75*E75+F75*H75+I75*K75+L75*N75+O75*Q75+R75*T75+V75*X75+Y75*AA75+AB75*AD75+AE75*AG75+AH75*AJ75+AK75*AM75+AN75*AP75+AQ75*AS75+AT75*AV75+AW75*AY75+AZ75*BB75+BC75*BE75)/100-CC75*0.01</f>
        <v>350</v>
      </c>
      <c r="CC75" s="28" t="n">
        <f aca="false">BY75-45000</f>
        <v>0</v>
      </c>
      <c r="CE75" s="28" t="n">
        <f aca="false">SUM(BJ75,BN75)</f>
        <v>0</v>
      </c>
      <c r="CF75" s="50" t="n">
        <f aca="false">SUM(BK75,BO75)</f>
        <v>0</v>
      </c>
      <c r="CG75" s="50" t="n">
        <f aca="false">SUM(BL75,BP75)</f>
        <v>0</v>
      </c>
    </row>
    <row r="76" customFormat="false" ht="11.25" hidden="false" customHeight="false" outlineLevel="0" collapsed="false">
      <c r="A76" s="1" t="n">
        <v>21</v>
      </c>
      <c r="C76" s="24" t="n">
        <f aca="false">C34</f>
        <v>20000</v>
      </c>
      <c r="D76" s="25" t="n">
        <v>0.08</v>
      </c>
      <c r="E76" s="48" t="n">
        <v>0.5</v>
      </c>
      <c r="F76" s="24" t="n">
        <f aca="false">F34</f>
        <v>0</v>
      </c>
      <c r="G76" s="25" t="n">
        <v>0.1</v>
      </c>
      <c r="H76" s="48" t="n">
        <v>1</v>
      </c>
      <c r="I76" s="24" t="n">
        <f aca="false">I34</f>
        <v>0</v>
      </c>
      <c r="J76" s="25" t="n">
        <v>0.1</v>
      </c>
      <c r="K76" s="48" t="n">
        <v>1</v>
      </c>
      <c r="L76" s="24" t="n">
        <f aca="false">L34</f>
        <v>0</v>
      </c>
      <c r="M76" s="25" t="n">
        <v>0.1</v>
      </c>
      <c r="N76" s="48" t="n">
        <v>1</v>
      </c>
      <c r="O76" s="24" t="n">
        <f aca="false">O34</f>
        <v>0</v>
      </c>
      <c r="P76" s="25" t="n">
        <v>0.1</v>
      </c>
      <c r="Q76" s="48" t="n">
        <v>1</v>
      </c>
      <c r="R76" s="24" t="n">
        <f aca="false">R34</f>
        <v>0</v>
      </c>
      <c r="S76" s="25" t="n">
        <v>0.1</v>
      </c>
      <c r="T76" s="48" t="n">
        <v>1</v>
      </c>
      <c r="V76" s="24" t="n">
        <f aca="false">V34</f>
        <v>0</v>
      </c>
      <c r="W76" s="25" t="n">
        <v>0.1</v>
      </c>
      <c r="X76" s="48" t="n">
        <v>1</v>
      </c>
      <c r="Y76" s="48" t="n">
        <v>0</v>
      </c>
      <c r="Z76" s="26" t="n">
        <v>0.08</v>
      </c>
      <c r="AA76" s="48" t="n">
        <v>0.5</v>
      </c>
      <c r="AB76" s="24" t="n">
        <f aca="false">AB34</f>
        <v>0</v>
      </c>
      <c r="AC76" s="48" t="n">
        <v>0.1</v>
      </c>
      <c r="AD76" s="48" t="n">
        <v>1</v>
      </c>
      <c r="AE76" s="24" t="n">
        <f aca="false">AE34</f>
        <v>0</v>
      </c>
      <c r="AF76" s="25" t="n">
        <v>0.1</v>
      </c>
      <c r="AG76" s="48" t="n">
        <v>1</v>
      </c>
      <c r="AH76" s="24" t="n">
        <f aca="false">AH34</f>
        <v>16700</v>
      </c>
      <c r="AI76" s="25" t="n">
        <v>0.1</v>
      </c>
      <c r="AJ76" s="48" t="n">
        <v>1</v>
      </c>
      <c r="AK76" s="24" t="n">
        <f aca="false">AK34</f>
        <v>0</v>
      </c>
      <c r="AL76" s="25" t="n">
        <v>0.1</v>
      </c>
      <c r="AM76" s="48" t="n">
        <v>1</v>
      </c>
      <c r="AN76" s="24" t="n">
        <f aca="false">AN34</f>
        <v>0</v>
      </c>
      <c r="AO76" s="25" t="n">
        <v>0.1</v>
      </c>
      <c r="AP76" s="48" t="n">
        <v>1</v>
      </c>
      <c r="AQ76" s="24" t="n">
        <f aca="false">AQ34</f>
        <v>0</v>
      </c>
      <c r="AR76" s="25" t="n">
        <v>0.1</v>
      </c>
      <c r="AS76" s="48" t="n">
        <v>1</v>
      </c>
      <c r="AT76" s="24" t="n">
        <f aca="false">AT34</f>
        <v>0</v>
      </c>
      <c r="AU76" s="25" t="n">
        <v>0.1</v>
      </c>
      <c r="AV76" s="48" t="n">
        <v>1</v>
      </c>
      <c r="AW76" s="24" t="n">
        <f aca="false">AW34</f>
        <v>0</v>
      </c>
      <c r="AX76" s="25" t="n">
        <v>0.1</v>
      </c>
      <c r="AY76" s="48" t="n">
        <v>1</v>
      </c>
      <c r="AZ76" s="24" t="n">
        <f aca="false">AZ34</f>
        <v>8300</v>
      </c>
      <c r="BA76" s="25" t="n">
        <v>0.1</v>
      </c>
      <c r="BB76" s="48" t="n">
        <v>1</v>
      </c>
      <c r="BC76" s="24" t="n">
        <f aca="false">BC34</f>
        <v>0</v>
      </c>
      <c r="BD76" s="25" t="n">
        <v>0.1</v>
      </c>
      <c r="BE76" s="48" t="n">
        <v>1</v>
      </c>
      <c r="BF76" s="26"/>
      <c r="BG76" s="26"/>
      <c r="BH76" s="27"/>
      <c r="BJ76" s="24" t="n">
        <f aca="false">BJ34</f>
        <v>0</v>
      </c>
      <c r="BK76" s="25" t="n">
        <v>0</v>
      </c>
      <c r="BL76" s="25"/>
      <c r="BM76" s="2"/>
      <c r="BN76" s="24" t="n">
        <f aca="false">BN34</f>
        <v>0</v>
      </c>
      <c r="BO76" s="25" t="n">
        <v>0</v>
      </c>
      <c r="BP76" s="25"/>
      <c r="BR76" s="28" t="n">
        <f aca="false">SUM(C76,F76,I76,L76,O76,R76,V76,Y76,AB76,AE76,AH76,AK76,AN76,AQ76,AT76,AW76,AZ76,BC76,BJ76,BN76)</f>
        <v>45000</v>
      </c>
      <c r="BS76" s="29" t="n">
        <f aca="false">C76*D76+F76*G76+I76*J76+L76*M76+O76*P76+R76*S76+V76*W76+Y76*Z76+AB76*AC76+AE76*AF76+AH76*AI76+AK76*AL76+AN76*AO76+AQ76*AR76+AT76*AU76+AW76*AX76+AZ76*BA76+BC76*BD76+BJ76*BK76+BN76*BO76</f>
        <v>4100</v>
      </c>
      <c r="BY76" s="28" t="n">
        <f aca="false">SUM(C76,F76,I76,L76,O76,R76,V76,Y76,AB76,AE76,AH76,AK76,AN76,AQ76,AT76,AW76,AZ76,BC76)</f>
        <v>45000</v>
      </c>
      <c r="BZ76" s="2" t="n">
        <f aca="false">C76*D76+F76*G76+I76*J76+L76*M76+O76*P76+R76*S76+V76*W76+Y76*Z76+AB76*AC76+AE76*AF76+AH76*AI76+AK76*AL76+AN76*AO76+AQ76*AR76+AT76*AU76+AW76*AX76+AZ76*BA76+BC76*BD76</f>
        <v>4100</v>
      </c>
      <c r="CB76" s="49" t="n">
        <f aca="false">(C76*E76+F76*H76+I76*K76+L76*N76+O76*Q76+R76*T76+V76*X76+Y76*AA76+AB76*AD76+AE76*AG76+AH76*AJ76+AK76*AM76+AN76*AP76+AQ76*AS76+AT76*AV76+AW76*AY76+AZ76*BB76+BC76*BE76)/100-CC76*0.01</f>
        <v>350</v>
      </c>
      <c r="CC76" s="28" t="n">
        <f aca="false">BY76-45000</f>
        <v>0</v>
      </c>
      <c r="CE76" s="28" t="n">
        <f aca="false">SUM(BJ76,BN76)</f>
        <v>0</v>
      </c>
      <c r="CF76" s="50" t="n">
        <f aca="false">SUM(BK76,BO76)</f>
        <v>0</v>
      </c>
      <c r="CG76" s="50" t="n">
        <f aca="false">SUM(BL76,BP76)</f>
        <v>0</v>
      </c>
    </row>
    <row r="77" customFormat="false" ht="11.25" hidden="false" customHeight="false" outlineLevel="0" collapsed="false">
      <c r="A77" s="1" t="n">
        <v>22</v>
      </c>
      <c r="C77" s="24" t="n">
        <f aca="false">C35</f>
        <v>20000</v>
      </c>
      <c r="D77" s="25" t="n">
        <v>0.08</v>
      </c>
      <c r="E77" s="48" t="n">
        <v>0.5</v>
      </c>
      <c r="F77" s="24" t="n">
        <f aca="false">F35</f>
        <v>0</v>
      </c>
      <c r="G77" s="25" t="n">
        <v>0.1</v>
      </c>
      <c r="H77" s="48" t="n">
        <v>1</v>
      </c>
      <c r="I77" s="24" t="n">
        <f aca="false">I35</f>
        <v>0</v>
      </c>
      <c r="J77" s="25" t="n">
        <v>0.1</v>
      </c>
      <c r="K77" s="48" t="n">
        <v>1</v>
      </c>
      <c r="L77" s="24" t="n">
        <f aca="false">L35</f>
        <v>0</v>
      </c>
      <c r="M77" s="25" t="n">
        <v>0.1</v>
      </c>
      <c r="N77" s="48" t="n">
        <v>1</v>
      </c>
      <c r="O77" s="24" t="n">
        <f aca="false">O35</f>
        <v>0</v>
      </c>
      <c r="P77" s="25" t="n">
        <v>0.1</v>
      </c>
      <c r="Q77" s="48" t="n">
        <v>1</v>
      </c>
      <c r="R77" s="24" t="n">
        <f aca="false">R35</f>
        <v>0</v>
      </c>
      <c r="S77" s="25" t="n">
        <v>0.1</v>
      </c>
      <c r="T77" s="48" t="n">
        <v>1</v>
      </c>
      <c r="V77" s="24" t="n">
        <f aca="false">V35</f>
        <v>0</v>
      </c>
      <c r="W77" s="25" t="n">
        <v>0.1</v>
      </c>
      <c r="X77" s="48" t="n">
        <v>1</v>
      </c>
      <c r="Y77" s="48" t="n">
        <v>0</v>
      </c>
      <c r="Z77" s="26" t="n">
        <v>0.08</v>
      </c>
      <c r="AA77" s="48" t="n">
        <v>0.5</v>
      </c>
      <c r="AB77" s="24" t="n">
        <f aca="false">AB35</f>
        <v>0</v>
      </c>
      <c r="AC77" s="48" t="n">
        <v>0.1</v>
      </c>
      <c r="AD77" s="48" t="n">
        <v>1</v>
      </c>
      <c r="AE77" s="24" t="n">
        <f aca="false">AE35</f>
        <v>0</v>
      </c>
      <c r="AF77" s="25" t="n">
        <v>0.1</v>
      </c>
      <c r="AG77" s="48" t="n">
        <v>1</v>
      </c>
      <c r="AH77" s="24" t="n">
        <f aca="false">AH35</f>
        <v>16700</v>
      </c>
      <c r="AI77" s="25" t="n">
        <v>0.1</v>
      </c>
      <c r="AJ77" s="48" t="n">
        <v>1</v>
      </c>
      <c r="AK77" s="24" t="n">
        <f aca="false">AK35</f>
        <v>0</v>
      </c>
      <c r="AL77" s="25" t="n">
        <v>0.1</v>
      </c>
      <c r="AM77" s="48" t="n">
        <v>1</v>
      </c>
      <c r="AN77" s="24" t="n">
        <f aca="false">AN35</f>
        <v>0</v>
      </c>
      <c r="AO77" s="25" t="n">
        <v>0.1</v>
      </c>
      <c r="AP77" s="48" t="n">
        <v>1</v>
      </c>
      <c r="AQ77" s="24" t="n">
        <f aca="false">AQ35</f>
        <v>0</v>
      </c>
      <c r="AR77" s="25" t="n">
        <v>0.1</v>
      </c>
      <c r="AS77" s="48" t="n">
        <v>1</v>
      </c>
      <c r="AT77" s="24" t="n">
        <f aca="false">AT35</f>
        <v>0</v>
      </c>
      <c r="AU77" s="25" t="n">
        <v>0.1</v>
      </c>
      <c r="AV77" s="48" t="n">
        <v>1</v>
      </c>
      <c r="AW77" s="24" t="n">
        <f aca="false">AW35</f>
        <v>0</v>
      </c>
      <c r="AX77" s="25" t="n">
        <v>0.1</v>
      </c>
      <c r="AY77" s="48" t="n">
        <v>1</v>
      </c>
      <c r="AZ77" s="24" t="n">
        <f aca="false">AZ35</f>
        <v>8300</v>
      </c>
      <c r="BA77" s="25" t="n">
        <v>0.1</v>
      </c>
      <c r="BB77" s="48" t="n">
        <v>1</v>
      </c>
      <c r="BC77" s="24" t="n">
        <f aca="false">BC35</f>
        <v>0</v>
      </c>
      <c r="BD77" s="25" t="n">
        <v>0.1</v>
      </c>
      <c r="BE77" s="48" t="n">
        <v>1</v>
      </c>
      <c r="BF77" s="26"/>
      <c r="BG77" s="26"/>
      <c r="BH77" s="27"/>
      <c r="BJ77" s="24" t="n">
        <f aca="false">BJ35</f>
        <v>0</v>
      </c>
      <c r="BK77" s="25" t="n">
        <v>0</v>
      </c>
      <c r="BL77" s="25"/>
      <c r="BM77" s="2"/>
      <c r="BN77" s="24" t="n">
        <f aca="false">BN35</f>
        <v>0</v>
      </c>
      <c r="BO77" s="25" t="n">
        <v>0</v>
      </c>
      <c r="BP77" s="25"/>
      <c r="BR77" s="28" t="n">
        <f aca="false">SUM(C77,F77,I77,L77,O77,R77,V77,Y77,AB77,AE77,AH77,AK77,AN77,AQ77,AT77,AW77,AZ77,BC77,BJ77,BN77)</f>
        <v>45000</v>
      </c>
      <c r="BS77" s="29" t="n">
        <f aca="false">C77*D77+F77*G77+I77*J77+L77*M77+O77*P77+R77*S77+V77*W77+Y77*Z77+AB77*AC77+AE77*AF77+AH77*AI77+AK77*AL77+AN77*AO77+AQ77*AR77+AT77*AU77+AW77*AX77+AZ77*BA77+BC77*BD77+BJ77*BK77+BN77*BO77</f>
        <v>4100</v>
      </c>
      <c r="BY77" s="28" t="n">
        <f aca="false">SUM(C77,F77,I77,L77,O77,R77,V77,Y77,AB77,AE77,AH77,AK77,AN77,AQ77,AT77,AW77,AZ77,BC77)</f>
        <v>45000</v>
      </c>
      <c r="BZ77" s="2" t="n">
        <f aca="false">C77*D77+F77*G77+I77*J77+L77*M77+O77*P77+R77*S77+V77*W77+Y77*Z77+AB77*AC77+AE77*AF77+AH77*AI77+AK77*AL77+AN77*AO77+AQ77*AR77+AT77*AU77+AW77*AX77+AZ77*BA77+BC77*BD77</f>
        <v>4100</v>
      </c>
      <c r="CB77" s="49" t="n">
        <f aca="false">(C77*E77+F77*H77+I77*K77+L77*N77+O77*Q77+R77*T77+V77*X77+Y77*AA77+AB77*AD77+AE77*AG77+AH77*AJ77+AK77*AM77+AN77*AP77+AQ77*AS77+AT77*AV77+AW77*AY77+AZ77*BB77+BC77*BE77)/100-CC77*0.01</f>
        <v>350</v>
      </c>
      <c r="CC77" s="28" t="n">
        <f aca="false">BY77-45000</f>
        <v>0</v>
      </c>
      <c r="CE77" s="28" t="n">
        <f aca="false">SUM(BJ77,BN77)</f>
        <v>0</v>
      </c>
      <c r="CF77" s="50" t="n">
        <f aca="false">SUM(BK77,BO77)</f>
        <v>0</v>
      </c>
      <c r="CG77" s="50" t="n">
        <f aca="false">SUM(BL77,BP77)</f>
        <v>0</v>
      </c>
    </row>
    <row r="78" customFormat="false" ht="11.25" hidden="false" customHeight="false" outlineLevel="0" collapsed="false">
      <c r="A78" s="1" t="n">
        <v>23</v>
      </c>
      <c r="C78" s="24" t="n">
        <f aca="false">C36</f>
        <v>20000</v>
      </c>
      <c r="D78" s="25" t="n">
        <v>0.08</v>
      </c>
      <c r="E78" s="48" t="n">
        <v>0.5</v>
      </c>
      <c r="F78" s="24" t="n">
        <f aca="false">F36</f>
        <v>0</v>
      </c>
      <c r="G78" s="25" t="n">
        <v>0.1</v>
      </c>
      <c r="H78" s="48" t="n">
        <v>1</v>
      </c>
      <c r="I78" s="24" t="n">
        <f aca="false">I36</f>
        <v>0</v>
      </c>
      <c r="J78" s="25" t="n">
        <v>0.1</v>
      </c>
      <c r="K78" s="48" t="n">
        <v>1</v>
      </c>
      <c r="L78" s="24" t="n">
        <f aca="false">L36</f>
        <v>0</v>
      </c>
      <c r="M78" s="25" t="n">
        <v>0.1</v>
      </c>
      <c r="N78" s="48" t="n">
        <v>1</v>
      </c>
      <c r="O78" s="24" t="n">
        <f aca="false">O36</f>
        <v>0</v>
      </c>
      <c r="P78" s="25" t="n">
        <v>0.1</v>
      </c>
      <c r="Q78" s="48" t="n">
        <v>1</v>
      </c>
      <c r="R78" s="24" t="n">
        <f aca="false">R36</f>
        <v>0</v>
      </c>
      <c r="S78" s="25" t="n">
        <v>0.1</v>
      </c>
      <c r="T78" s="48" t="n">
        <v>1</v>
      </c>
      <c r="V78" s="24" t="n">
        <f aca="false">V36</f>
        <v>0</v>
      </c>
      <c r="W78" s="25" t="n">
        <v>0.1</v>
      </c>
      <c r="X78" s="48" t="n">
        <v>1</v>
      </c>
      <c r="Y78" s="48" t="n">
        <v>0</v>
      </c>
      <c r="Z78" s="26" t="n">
        <v>0.08</v>
      </c>
      <c r="AA78" s="48" t="n">
        <v>0.5</v>
      </c>
      <c r="AB78" s="24" t="n">
        <f aca="false">AB36</f>
        <v>0</v>
      </c>
      <c r="AC78" s="48" t="n">
        <v>0.1</v>
      </c>
      <c r="AD78" s="48" t="n">
        <v>1</v>
      </c>
      <c r="AE78" s="24" t="n">
        <f aca="false">AE36</f>
        <v>0</v>
      </c>
      <c r="AF78" s="25" t="n">
        <v>0.1</v>
      </c>
      <c r="AG78" s="48" t="n">
        <v>1</v>
      </c>
      <c r="AH78" s="24" t="n">
        <f aca="false">AH36</f>
        <v>16700</v>
      </c>
      <c r="AI78" s="25" t="n">
        <v>0.1</v>
      </c>
      <c r="AJ78" s="48" t="n">
        <v>1</v>
      </c>
      <c r="AK78" s="24" t="n">
        <f aca="false">AK36</f>
        <v>0</v>
      </c>
      <c r="AL78" s="25" t="n">
        <v>0.1</v>
      </c>
      <c r="AM78" s="48" t="n">
        <v>1</v>
      </c>
      <c r="AN78" s="24" t="n">
        <f aca="false">AN36</f>
        <v>0</v>
      </c>
      <c r="AO78" s="25" t="n">
        <v>0.1</v>
      </c>
      <c r="AP78" s="48" t="n">
        <v>1</v>
      </c>
      <c r="AQ78" s="24" t="n">
        <f aca="false">AQ36</f>
        <v>0</v>
      </c>
      <c r="AR78" s="25" t="n">
        <v>0.1</v>
      </c>
      <c r="AS78" s="48" t="n">
        <v>1</v>
      </c>
      <c r="AT78" s="24" t="n">
        <f aca="false">AT36</f>
        <v>0</v>
      </c>
      <c r="AU78" s="25" t="n">
        <v>0.1</v>
      </c>
      <c r="AV78" s="48" t="n">
        <v>1</v>
      </c>
      <c r="AW78" s="24" t="n">
        <f aca="false">AW36</f>
        <v>0</v>
      </c>
      <c r="AX78" s="25" t="n">
        <v>0.1</v>
      </c>
      <c r="AY78" s="48" t="n">
        <v>1</v>
      </c>
      <c r="AZ78" s="24" t="n">
        <f aca="false">AZ36</f>
        <v>8300</v>
      </c>
      <c r="BA78" s="25" t="n">
        <v>0.1</v>
      </c>
      <c r="BB78" s="48" t="n">
        <v>1</v>
      </c>
      <c r="BC78" s="24" t="n">
        <f aca="false">BC36</f>
        <v>0</v>
      </c>
      <c r="BD78" s="25" t="n">
        <v>0.1</v>
      </c>
      <c r="BE78" s="48" t="n">
        <v>1</v>
      </c>
      <c r="BF78" s="26"/>
      <c r="BG78" s="26"/>
      <c r="BH78" s="27"/>
      <c r="BJ78" s="24" t="n">
        <f aca="false">BJ36</f>
        <v>0</v>
      </c>
      <c r="BK78" s="25" t="n">
        <v>0</v>
      </c>
      <c r="BL78" s="25"/>
      <c r="BM78" s="2"/>
      <c r="BN78" s="24" t="n">
        <f aca="false">BN36</f>
        <v>0</v>
      </c>
      <c r="BO78" s="25" t="n">
        <v>0</v>
      </c>
      <c r="BP78" s="25"/>
      <c r="BR78" s="28" t="n">
        <f aca="false">SUM(C78,F78,I78,L78,O78,R78,V78,Y78,AB78,AE78,AH78,AK78,AN78,AQ78,AT78,AW78,AZ78,BC78,BJ78,BN78)</f>
        <v>45000</v>
      </c>
      <c r="BS78" s="29" t="n">
        <f aca="false">C78*D78+F78*G78+I78*J78+L78*M78+O78*P78+R78*S78+V78*W78+Y78*Z78+AB78*AC78+AE78*AF78+AH78*AI78+AK78*AL78+AN78*AO78+AQ78*AR78+AT78*AU78+AW78*AX78+AZ78*BA78+BC78*BD78+BJ78*BK78+BN78*BO78</f>
        <v>4100</v>
      </c>
      <c r="BY78" s="28" t="n">
        <f aca="false">SUM(C78,F78,I78,L78,O78,R78,V78,Y78,AB78,AE78,AH78,AK78,AN78,AQ78,AT78,AW78,AZ78,BC78)</f>
        <v>45000</v>
      </c>
      <c r="BZ78" s="2" t="n">
        <f aca="false">C78*D78+F78*G78+I78*J78+L78*M78+O78*P78+R78*S78+V78*W78+Y78*Z78+AB78*AC78+AE78*AF78+AH78*AI78+AK78*AL78+AN78*AO78+AQ78*AR78+AT78*AU78+AW78*AX78+AZ78*BA78+BC78*BD78</f>
        <v>4100</v>
      </c>
      <c r="CB78" s="49" t="n">
        <f aca="false">(C78*E78+F78*H78+I78*K78+L78*N78+O78*Q78+R78*T78+V78*X78+Y78*AA78+AB78*AD78+AE78*AG78+AH78*AJ78+AK78*AM78+AN78*AP78+AQ78*AS78+AT78*AV78+AW78*AY78+AZ78*BB78+BC78*BE78)/100-CC78*0.01</f>
        <v>350</v>
      </c>
      <c r="CC78" s="28" t="n">
        <f aca="false">BY78-45000</f>
        <v>0</v>
      </c>
      <c r="CE78" s="28" t="n">
        <f aca="false">SUM(BJ78,BN78)</f>
        <v>0</v>
      </c>
      <c r="CF78" s="50" t="n">
        <f aca="false">SUM(BK78,BO78)</f>
        <v>0</v>
      </c>
      <c r="CG78" s="50" t="n">
        <f aca="false">SUM(BL78,BP78)</f>
        <v>0</v>
      </c>
    </row>
    <row r="79" customFormat="false" ht="11.25" hidden="false" customHeight="false" outlineLevel="0" collapsed="false">
      <c r="A79" s="1" t="n">
        <v>24</v>
      </c>
      <c r="C79" s="24" t="n">
        <f aca="false">C37</f>
        <v>20000</v>
      </c>
      <c r="D79" s="25" t="n">
        <v>0.08</v>
      </c>
      <c r="E79" s="48" t="n">
        <v>0.5</v>
      </c>
      <c r="F79" s="24" t="n">
        <f aca="false">F37</f>
        <v>0</v>
      </c>
      <c r="G79" s="25" t="n">
        <v>0.1</v>
      </c>
      <c r="H79" s="48" t="n">
        <v>1</v>
      </c>
      <c r="I79" s="24" t="n">
        <f aca="false">I37</f>
        <v>0</v>
      </c>
      <c r="J79" s="25" t="n">
        <v>0.1</v>
      </c>
      <c r="K79" s="48" t="n">
        <v>1</v>
      </c>
      <c r="L79" s="24" t="n">
        <f aca="false">L37</f>
        <v>0</v>
      </c>
      <c r="M79" s="25" t="n">
        <v>0.1</v>
      </c>
      <c r="N79" s="48" t="n">
        <v>1</v>
      </c>
      <c r="O79" s="24" t="n">
        <f aca="false">O37</f>
        <v>0</v>
      </c>
      <c r="P79" s="25" t="n">
        <v>0.1</v>
      </c>
      <c r="Q79" s="48" t="n">
        <v>1</v>
      </c>
      <c r="R79" s="24" t="n">
        <f aca="false">R37</f>
        <v>0</v>
      </c>
      <c r="S79" s="25" t="n">
        <v>0.1</v>
      </c>
      <c r="T79" s="48" t="n">
        <v>1</v>
      </c>
      <c r="V79" s="24" t="n">
        <f aca="false">V37</f>
        <v>0</v>
      </c>
      <c r="W79" s="25" t="n">
        <v>0.1</v>
      </c>
      <c r="X79" s="48" t="n">
        <v>1</v>
      </c>
      <c r="Y79" s="48" t="n">
        <v>0</v>
      </c>
      <c r="Z79" s="26" t="n">
        <v>0.08</v>
      </c>
      <c r="AA79" s="48" t="n">
        <v>0.5</v>
      </c>
      <c r="AB79" s="24" t="n">
        <f aca="false">AB37</f>
        <v>0</v>
      </c>
      <c r="AC79" s="48" t="n">
        <v>0.1</v>
      </c>
      <c r="AD79" s="48" t="n">
        <v>1</v>
      </c>
      <c r="AE79" s="24" t="n">
        <f aca="false">AE37</f>
        <v>0</v>
      </c>
      <c r="AF79" s="25" t="n">
        <v>0.1</v>
      </c>
      <c r="AG79" s="48" t="n">
        <v>1</v>
      </c>
      <c r="AH79" s="24" t="n">
        <f aca="false">AH37</f>
        <v>16700</v>
      </c>
      <c r="AI79" s="25" t="n">
        <v>0.1</v>
      </c>
      <c r="AJ79" s="48" t="n">
        <v>1</v>
      </c>
      <c r="AK79" s="24" t="n">
        <f aca="false">AK37</f>
        <v>0</v>
      </c>
      <c r="AL79" s="25" t="n">
        <v>0.1</v>
      </c>
      <c r="AM79" s="48" t="n">
        <v>1</v>
      </c>
      <c r="AN79" s="24" t="n">
        <f aca="false">AN37</f>
        <v>0</v>
      </c>
      <c r="AO79" s="25" t="n">
        <v>0.1</v>
      </c>
      <c r="AP79" s="48" t="n">
        <v>1</v>
      </c>
      <c r="AQ79" s="24" t="n">
        <f aca="false">AQ37</f>
        <v>0</v>
      </c>
      <c r="AR79" s="25" t="n">
        <v>0.1</v>
      </c>
      <c r="AS79" s="48" t="n">
        <v>1</v>
      </c>
      <c r="AT79" s="24" t="n">
        <f aca="false">AT37</f>
        <v>0</v>
      </c>
      <c r="AU79" s="25" t="n">
        <v>0.1</v>
      </c>
      <c r="AV79" s="48" t="n">
        <v>1</v>
      </c>
      <c r="AW79" s="24" t="n">
        <f aca="false">AW37</f>
        <v>0</v>
      </c>
      <c r="AX79" s="25" t="n">
        <v>0.1</v>
      </c>
      <c r="AY79" s="48" t="n">
        <v>1</v>
      </c>
      <c r="AZ79" s="24" t="n">
        <f aca="false">AZ37</f>
        <v>8300</v>
      </c>
      <c r="BA79" s="25" t="n">
        <v>0.1</v>
      </c>
      <c r="BB79" s="48" t="n">
        <v>1</v>
      </c>
      <c r="BC79" s="24" t="n">
        <f aca="false">BC37</f>
        <v>0</v>
      </c>
      <c r="BD79" s="25" t="n">
        <v>0.1</v>
      </c>
      <c r="BE79" s="48" t="n">
        <v>1</v>
      </c>
      <c r="BF79" s="26"/>
      <c r="BG79" s="26"/>
      <c r="BH79" s="27"/>
      <c r="BJ79" s="24" t="n">
        <f aca="false">BJ37</f>
        <v>0</v>
      </c>
      <c r="BK79" s="25" t="n">
        <v>0</v>
      </c>
      <c r="BL79" s="25"/>
      <c r="BM79" s="2"/>
      <c r="BN79" s="24" t="n">
        <f aca="false">BN37</f>
        <v>0</v>
      </c>
      <c r="BO79" s="25" t="n">
        <v>0</v>
      </c>
      <c r="BP79" s="25"/>
      <c r="BR79" s="28" t="n">
        <f aca="false">SUM(C79,F79,I79,L79,O79,R79,V79,Y79,AB79,AE79,AH79,AK79,AN79,AQ79,AT79,AW79,AZ79,BC79,BJ79,BN79)</f>
        <v>45000</v>
      </c>
      <c r="BS79" s="29" t="n">
        <f aca="false">C79*D79+F79*G79+I79*J79+L79*M79+O79*P79+R79*S79+V79*W79+Y79*Z79+AB79*AC79+AE79*AF79+AH79*AI79+AK79*AL79+AN79*AO79+AQ79*AR79+AT79*AU79+AW79*AX79+AZ79*BA79+BC79*BD79+BJ79*BK79+BN79*BO79</f>
        <v>4100</v>
      </c>
      <c r="BY79" s="28" t="n">
        <f aca="false">SUM(C79,F79,I79,L79,O79,R79,V79,Y79,AB79,AE79,AH79,AK79,AN79,AQ79,AT79,AW79,AZ79,BC79)</f>
        <v>45000</v>
      </c>
      <c r="BZ79" s="2" t="n">
        <f aca="false">C79*D79+F79*G79+I79*J79+L79*M79+O79*P79+R79*S79+V79*W79+Y79*Z79+AB79*AC79+AE79*AF79+AH79*AI79+AK79*AL79+AN79*AO79+AQ79*AR79+AT79*AU79+AW79*AX79+AZ79*BA79+BC79*BD79</f>
        <v>4100</v>
      </c>
      <c r="CB79" s="49" t="n">
        <f aca="false">(C79*E79+F79*H79+I79*K79+L79*N79+O79*Q79+R79*T79+V79*X79+Y79*AA79+AB79*AD79+AE79*AG79+AH79*AJ79+AK79*AM79+AN79*AP79+AQ79*AS79+AT79*AV79+AW79*AY79+AZ79*BB79+BC79*BE79)/100-CC79*0.01</f>
        <v>350</v>
      </c>
      <c r="CC79" s="28" t="n">
        <f aca="false">BY79-45000</f>
        <v>0</v>
      </c>
      <c r="CE79" s="28" t="n">
        <f aca="false">SUM(BJ79,BN79)</f>
        <v>0</v>
      </c>
      <c r="CF79" s="50" t="n">
        <f aca="false">SUM(BK79,BO79)</f>
        <v>0</v>
      </c>
      <c r="CG79" s="50" t="n">
        <f aca="false">SUM(BL79,BP79)</f>
        <v>0</v>
      </c>
    </row>
    <row r="80" customFormat="false" ht="11.25" hidden="false" customHeight="false" outlineLevel="0" collapsed="false">
      <c r="A80" s="1" t="n">
        <v>25</v>
      </c>
      <c r="C80" s="24" t="n">
        <f aca="false">C38</f>
        <v>20000</v>
      </c>
      <c r="D80" s="25" t="n">
        <v>0.08</v>
      </c>
      <c r="E80" s="48" t="n">
        <v>0.5</v>
      </c>
      <c r="F80" s="24" t="n">
        <f aca="false">F38</f>
        <v>0</v>
      </c>
      <c r="G80" s="25" t="n">
        <v>0.1</v>
      </c>
      <c r="H80" s="48" t="n">
        <v>1</v>
      </c>
      <c r="I80" s="24" t="n">
        <f aca="false">I38</f>
        <v>0</v>
      </c>
      <c r="J80" s="25" t="n">
        <v>0.1</v>
      </c>
      <c r="K80" s="48" t="n">
        <v>1</v>
      </c>
      <c r="L80" s="24" t="n">
        <f aca="false">L38</f>
        <v>0</v>
      </c>
      <c r="M80" s="25" t="n">
        <v>0.1</v>
      </c>
      <c r="N80" s="48" t="n">
        <v>1</v>
      </c>
      <c r="O80" s="24" t="n">
        <f aca="false">O38</f>
        <v>0</v>
      </c>
      <c r="P80" s="25" t="n">
        <v>0.1</v>
      </c>
      <c r="Q80" s="48" t="n">
        <v>1</v>
      </c>
      <c r="R80" s="24" t="n">
        <f aca="false">R38</f>
        <v>0</v>
      </c>
      <c r="S80" s="25" t="n">
        <v>0.1</v>
      </c>
      <c r="T80" s="48" t="n">
        <v>1</v>
      </c>
      <c r="V80" s="24" t="n">
        <f aca="false">V38</f>
        <v>0</v>
      </c>
      <c r="W80" s="25" t="n">
        <v>0.1</v>
      </c>
      <c r="X80" s="48" t="n">
        <v>1</v>
      </c>
      <c r="Y80" s="48" t="n">
        <v>0</v>
      </c>
      <c r="Z80" s="26" t="n">
        <v>0.08</v>
      </c>
      <c r="AA80" s="48" t="n">
        <v>0.5</v>
      </c>
      <c r="AB80" s="24" t="n">
        <f aca="false">AB38</f>
        <v>0</v>
      </c>
      <c r="AC80" s="48" t="n">
        <v>0.1</v>
      </c>
      <c r="AD80" s="48" t="n">
        <v>1</v>
      </c>
      <c r="AE80" s="24" t="n">
        <f aca="false">AE38</f>
        <v>0</v>
      </c>
      <c r="AF80" s="25" t="n">
        <v>0.1</v>
      </c>
      <c r="AG80" s="48" t="n">
        <v>1</v>
      </c>
      <c r="AH80" s="24" t="n">
        <f aca="false">AH38</f>
        <v>16700</v>
      </c>
      <c r="AI80" s="25" t="n">
        <v>0.1</v>
      </c>
      <c r="AJ80" s="48" t="n">
        <v>1</v>
      </c>
      <c r="AK80" s="24" t="n">
        <f aca="false">AK38</f>
        <v>0</v>
      </c>
      <c r="AL80" s="25" t="n">
        <v>0.1</v>
      </c>
      <c r="AM80" s="48" t="n">
        <v>1</v>
      </c>
      <c r="AN80" s="24" t="n">
        <f aca="false">AN38</f>
        <v>0</v>
      </c>
      <c r="AO80" s="25" t="n">
        <v>0.1</v>
      </c>
      <c r="AP80" s="48" t="n">
        <v>1</v>
      </c>
      <c r="AQ80" s="24" t="n">
        <f aca="false">AQ38</f>
        <v>0</v>
      </c>
      <c r="AR80" s="25" t="n">
        <v>0.1</v>
      </c>
      <c r="AS80" s="48" t="n">
        <v>1</v>
      </c>
      <c r="AT80" s="24" t="n">
        <f aca="false">AT38</f>
        <v>0</v>
      </c>
      <c r="AU80" s="25" t="n">
        <v>0.1</v>
      </c>
      <c r="AV80" s="48" t="n">
        <v>1</v>
      </c>
      <c r="AW80" s="24" t="n">
        <f aca="false">AW38</f>
        <v>0</v>
      </c>
      <c r="AX80" s="25" t="n">
        <v>0.1</v>
      </c>
      <c r="AY80" s="48" t="n">
        <v>1</v>
      </c>
      <c r="AZ80" s="24" t="n">
        <f aca="false">AZ38</f>
        <v>8300</v>
      </c>
      <c r="BA80" s="25" t="n">
        <v>0.1</v>
      </c>
      <c r="BB80" s="48" t="n">
        <v>1</v>
      </c>
      <c r="BC80" s="24" t="n">
        <f aca="false">BC38</f>
        <v>0</v>
      </c>
      <c r="BD80" s="25" t="n">
        <v>0.1</v>
      </c>
      <c r="BE80" s="48" t="n">
        <v>1</v>
      </c>
      <c r="BF80" s="26"/>
      <c r="BG80" s="26"/>
      <c r="BH80" s="27"/>
      <c r="BJ80" s="24" t="n">
        <f aca="false">BJ38</f>
        <v>0</v>
      </c>
      <c r="BK80" s="25" t="n">
        <v>0</v>
      </c>
      <c r="BL80" s="25"/>
      <c r="BM80" s="2"/>
      <c r="BN80" s="24" t="n">
        <f aca="false">BN38</f>
        <v>0</v>
      </c>
      <c r="BO80" s="25" t="n">
        <v>0</v>
      </c>
      <c r="BP80" s="25"/>
      <c r="BR80" s="28" t="n">
        <f aca="false">SUM(C80,F80,I80,L80,O80,R80,V80,Y80,AB80,AE80,AH80,AK80,AN80,AQ80,AT80,AW80,AZ80,BC80,BJ80,BN80)</f>
        <v>45000</v>
      </c>
      <c r="BS80" s="29" t="n">
        <f aca="false">C80*D80+F80*G80+I80*J80+L80*M80+O80*P80+R80*S80+V80*W80+Y80*Z80+AB80*AC80+AE80*AF80+AH80*AI80+AK80*AL80+AN80*AO80+AQ80*AR80+AT80*AU80+AW80*AX80+AZ80*BA80+BC80*BD80+BJ80*BK80+BN80*BO80</f>
        <v>4100</v>
      </c>
      <c r="BY80" s="28" t="n">
        <f aca="false">SUM(C80,F80,I80,L80,O80,R80,V80,Y80,AB80,AE80,AH80,AK80,AN80,AQ80,AT80,AW80,AZ80,BC80)</f>
        <v>45000</v>
      </c>
      <c r="BZ80" s="2" t="n">
        <f aca="false">C80*D80+F80*G80+I80*J80+L80*M80+O80*P80+R80*S80+V80*W80+Y80*Z80+AB80*AC80+AE80*AF80+AH80*AI80+AK80*AL80+AN80*AO80+AQ80*AR80+AT80*AU80+AW80*AX80+AZ80*BA80+BC80*BD80</f>
        <v>4100</v>
      </c>
      <c r="CB80" s="49" t="n">
        <f aca="false">(C80*E80+F80*H80+I80*K80+L80*N80+O80*Q80+R80*T80+V80*X80+Y80*AA80+AB80*AD80+AE80*AG80+AH80*AJ80+AK80*AM80+AN80*AP80+AQ80*AS80+AT80*AV80+AW80*AY80+AZ80*BB80+BC80*BE80)/100-CC80*0.01</f>
        <v>350</v>
      </c>
      <c r="CC80" s="28" t="n">
        <f aca="false">BY80-45000</f>
        <v>0</v>
      </c>
      <c r="CE80" s="28" t="n">
        <f aca="false">SUM(BJ80,BN80)</f>
        <v>0</v>
      </c>
      <c r="CF80" s="50" t="n">
        <f aca="false">SUM(BK80,BO80)</f>
        <v>0</v>
      </c>
      <c r="CG80" s="50" t="n">
        <f aca="false">SUM(BL80,BP80)</f>
        <v>0</v>
      </c>
    </row>
    <row r="81" customFormat="false" ht="11.25" hidden="false" customHeight="false" outlineLevel="0" collapsed="false">
      <c r="A81" s="1" t="n">
        <v>26</v>
      </c>
      <c r="C81" s="24" t="n">
        <f aca="false">C39</f>
        <v>20000</v>
      </c>
      <c r="D81" s="25" t="n">
        <v>0.08</v>
      </c>
      <c r="E81" s="48" t="n">
        <v>0.5</v>
      </c>
      <c r="F81" s="24" t="n">
        <f aca="false">F39</f>
        <v>0</v>
      </c>
      <c r="G81" s="25" t="n">
        <v>0.1</v>
      </c>
      <c r="H81" s="48" t="n">
        <v>1</v>
      </c>
      <c r="I81" s="24" t="n">
        <f aca="false">I39</f>
        <v>0</v>
      </c>
      <c r="J81" s="25" t="n">
        <v>0.1</v>
      </c>
      <c r="K81" s="48" t="n">
        <v>1</v>
      </c>
      <c r="L81" s="24" t="n">
        <f aca="false">L39</f>
        <v>0</v>
      </c>
      <c r="M81" s="25" t="n">
        <v>0.1</v>
      </c>
      <c r="N81" s="48" t="n">
        <v>1</v>
      </c>
      <c r="O81" s="24" t="n">
        <f aca="false">O39</f>
        <v>0</v>
      </c>
      <c r="P81" s="25" t="n">
        <v>0.1</v>
      </c>
      <c r="Q81" s="48" t="n">
        <v>1</v>
      </c>
      <c r="R81" s="24" t="n">
        <f aca="false">R39</f>
        <v>0</v>
      </c>
      <c r="S81" s="25" t="n">
        <v>0.1</v>
      </c>
      <c r="T81" s="48" t="n">
        <v>1</v>
      </c>
      <c r="V81" s="24" t="n">
        <f aca="false">V39</f>
        <v>0</v>
      </c>
      <c r="W81" s="25" t="n">
        <v>0.1</v>
      </c>
      <c r="X81" s="48" t="n">
        <v>1</v>
      </c>
      <c r="Y81" s="48" t="n">
        <v>0</v>
      </c>
      <c r="Z81" s="26" t="n">
        <v>0.08</v>
      </c>
      <c r="AA81" s="48" t="n">
        <v>0.5</v>
      </c>
      <c r="AB81" s="24" t="n">
        <f aca="false">AB39</f>
        <v>0</v>
      </c>
      <c r="AC81" s="48" t="n">
        <v>0.1</v>
      </c>
      <c r="AD81" s="48" t="n">
        <v>1</v>
      </c>
      <c r="AE81" s="24" t="n">
        <f aca="false">AE39</f>
        <v>0</v>
      </c>
      <c r="AF81" s="25" t="n">
        <v>0.1</v>
      </c>
      <c r="AG81" s="48" t="n">
        <v>1</v>
      </c>
      <c r="AH81" s="24" t="n">
        <f aca="false">AH39</f>
        <v>16700</v>
      </c>
      <c r="AI81" s="25" t="n">
        <v>0.1</v>
      </c>
      <c r="AJ81" s="48" t="n">
        <v>1</v>
      </c>
      <c r="AK81" s="24" t="n">
        <f aca="false">AK39</f>
        <v>0</v>
      </c>
      <c r="AL81" s="25" t="n">
        <v>0.1</v>
      </c>
      <c r="AM81" s="48" t="n">
        <v>1</v>
      </c>
      <c r="AN81" s="24" t="n">
        <f aca="false">AN39</f>
        <v>0</v>
      </c>
      <c r="AO81" s="25" t="n">
        <v>0.1</v>
      </c>
      <c r="AP81" s="48" t="n">
        <v>1</v>
      </c>
      <c r="AQ81" s="24" t="n">
        <f aca="false">AQ39</f>
        <v>0</v>
      </c>
      <c r="AR81" s="25" t="n">
        <v>0.1</v>
      </c>
      <c r="AS81" s="48" t="n">
        <v>1</v>
      </c>
      <c r="AT81" s="24" t="n">
        <f aca="false">AT39</f>
        <v>0</v>
      </c>
      <c r="AU81" s="25" t="n">
        <v>0.1</v>
      </c>
      <c r="AV81" s="48" t="n">
        <v>1</v>
      </c>
      <c r="AW81" s="24" t="n">
        <f aca="false">AW39</f>
        <v>0</v>
      </c>
      <c r="AX81" s="25" t="n">
        <v>0.1</v>
      </c>
      <c r="AY81" s="48" t="n">
        <v>1</v>
      </c>
      <c r="AZ81" s="24" t="n">
        <f aca="false">AZ39</f>
        <v>8300</v>
      </c>
      <c r="BA81" s="25" t="n">
        <v>0.1</v>
      </c>
      <c r="BB81" s="48" t="n">
        <v>1</v>
      </c>
      <c r="BC81" s="24" t="n">
        <f aca="false">BC39</f>
        <v>0</v>
      </c>
      <c r="BD81" s="25" t="n">
        <v>0.1</v>
      </c>
      <c r="BE81" s="48" t="n">
        <v>1</v>
      </c>
      <c r="BF81" s="26"/>
      <c r="BG81" s="26"/>
      <c r="BH81" s="27"/>
      <c r="BJ81" s="24" t="n">
        <f aca="false">BJ39</f>
        <v>0</v>
      </c>
      <c r="BK81" s="25" t="n">
        <v>0</v>
      </c>
      <c r="BL81" s="25"/>
      <c r="BM81" s="2"/>
      <c r="BN81" s="24" t="n">
        <f aca="false">BN39</f>
        <v>0</v>
      </c>
      <c r="BO81" s="25" t="n">
        <v>0</v>
      </c>
      <c r="BP81" s="25"/>
      <c r="BR81" s="28" t="n">
        <f aca="false">SUM(C81,F81,I81,L81,O81,R81,V81,Y81,AB81,AE81,AH81,AK81,AN81,AQ81,AT81,AW81,AZ81,BC81,BJ81,BN81)</f>
        <v>45000</v>
      </c>
      <c r="BS81" s="29" t="n">
        <f aca="false">C81*D81+F81*G81+I81*J81+L81*M81+O81*P81+R81*S81+V81*W81+Y81*Z81+AB81*AC81+AE81*AF81+AH81*AI81+AK81*AL81+AN81*AO81+AQ81*AR81+AT81*AU81+AW81*AX81+AZ81*BA81+BC81*BD81+BJ81*BK81+BN81*BO81</f>
        <v>4100</v>
      </c>
      <c r="BY81" s="28" t="n">
        <f aca="false">SUM(C81,F81,I81,L81,O81,R81,V81,Y81,AB81,AE81,AH81,AK81,AN81,AQ81,AT81,AW81,AZ81,BC81)</f>
        <v>45000</v>
      </c>
      <c r="BZ81" s="2" t="n">
        <f aca="false">C81*D81+F81*G81+I81*J81+L81*M81+O81*P81+R81*S81+V81*W81+Y81*Z81+AB81*AC81+AE81*AF81+AH81*AI81+AK81*AL81+AN81*AO81+AQ81*AR81+AT81*AU81+AW81*AX81+AZ81*BA81+BC81*BD81</f>
        <v>4100</v>
      </c>
      <c r="CB81" s="49" t="n">
        <f aca="false">(C81*E81+F81*H81+I81*K81+L81*N81+O81*Q81+R81*T81+V81*X81+Y81*AA81+AB81*AD81+AE81*AG81+AH81*AJ81+AK81*AM81+AN81*AP81+AQ81*AS81+AT81*AV81+AW81*AY81+AZ81*BB81+BC81*BE81)/100-CC81*0.01</f>
        <v>350</v>
      </c>
      <c r="CC81" s="28" t="n">
        <f aca="false">BY81-45000</f>
        <v>0</v>
      </c>
      <c r="CE81" s="28" t="n">
        <f aca="false">SUM(BJ81,BN81)</f>
        <v>0</v>
      </c>
      <c r="CF81" s="50" t="n">
        <f aca="false">SUM(BK81,BO81)</f>
        <v>0</v>
      </c>
      <c r="CG81" s="50" t="n">
        <f aca="false">SUM(BL81,BP81)</f>
        <v>0</v>
      </c>
    </row>
    <row r="82" customFormat="false" ht="11.25" hidden="false" customHeight="false" outlineLevel="0" collapsed="false">
      <c r="A82" s="1" t="n">
        <v>27</v>
      </c>
      <c r="C82" s="24" t="n">
        <f aca="false">C40</f>
        <v>20000</v>
      </c>
      <c r="D82" s="25" t="n">
        <v>0.08</v>
      </c>
      <c r="E82" s="48" t="n">
        <v>0.5</v>
      </c>
      <c r="F82" s="24" t="n">
        <f aca="false">F40</f>
        <v>0</v>
      </c>
      <c r="G82" s="25" t="n">
        <v>0.1</v>
      </c>
      <c r="H82" s="48" t="n">
        <v>1</v>
      </c>
      <c r="I82" s="24" t="n">
        <f aca="false">I40</f>
        <v>0</v>
      </c>
      <c r="J82" s="25" t="n">
        <v>0.1</v>
      </c>
      <c r="K82" s="48" t="n">
        <v>1</v>
      </c>
      <c r="L82" s="24" t="n">
        <f aca="false">L40</f>
        <v>0</v>
      </c>
      <c r="M82" s="25" t="n">
        <v>0.1</v>
      </c>
      <c r="N82" s="48" t="n">
        <v>1</v>
      </c>
      <c r="O82" s="24" t="n">
        <f aca="false">O40</f>
        <v>0</v>
      </c>
      <c r="P82" s="25" t="n">
        <v>0.1</v>
      </c>
      <c r="Q82" s="48" t="n">
        <v>1</v>
      </c>
      <c r="R82" s="24" t="n">
        <f aca="false">R40</f>
        <v>0</v>
      </c>
      <c r="S82" s="25" t="n">
        <v>0.1</v>
      </c>
      <c r="T82" s="48" t="n">
        <v>1</v>
      </c>
      <c r="V82" s="24" t="n">
        <f aca="false">V40</f>
        <v>0</v>
      </c>
      <c r="W82" s="25" t="n">
        <v>0.1</v>
      </c>
      <c r="X82" s="48" t="n">
        <v>1</v>
      </c>
      <c r="Y82" s="48" t="n">
        <v>0</v>
      </c>
      <c r="Z82" s="26" t="n">
        <v>0.08</v>
      </c>
      <c r="AA82" s="48" t="n">
        <v>0.5</v>
      </c>
      <c r="AB82" s="24" t="n">
        <f aca="false">AB40</f>
        <v>0</v>
      </c>
      <c r="AC82" s="48" t="n">
        <v>0.1</v>
      </c>
      <c r="AD82" s="48" t="n">
        <v>1</v>
      </c>
      <c r="AE82" s="24" t="n">
        <f aca="false">AE40</f>
        <v>0</v>
      </c>
      <c r="AF82" s="25" t="n">
        <v>0.1</v>
      </c>
      <c r="AG82" s="48" t="n">
        <v>1</v>
      </c>
      <c r="AH82" s="24" t="n">
        <f aca="false">AH40</f>
        <v>16700</v>
      </c>
      <c r="AI82" s="25" t="n">
        <v>0.1</v>
      </c>
      <c r="AJ82" s="48" t="n">
        <v>1</v>
      </c>
      <c r="AK82" s="24" t="n">
        <f aca="false">AK40</f>
        <v>0</v>
      </c>
      <c r="AL82" s="25" t="n">
        <v>0.1</v>
      </c>
      <c r="AM82" s="48" t="n">
        <v>1</v>
      </c>
      <c r="AN82" s="24" t="n">
        <f aca="false">AN40</f>
        <v>0</v>
      </c>
      <c r="AO82" s="25" t="n">
        <v>0.1</v>
      </c>
      <c r="AP82" s="48" t="n">
        <v>1</v>
      </c>
      <c r="AQ82" s="24" t="n">
        <f aca="false">AQ40</f>
        <v>0</v>
      </c>
      <c r="AR82" s="25" t="n">
        <v>0.1</v>
      </c>
      <c r="AS82" s="48" t="n">
        <v>1</v>
      </c>
      <c r="AT82" s="24" t="n">
        <f aca="false">AT40</f>
        <v>0</v>
      </c>
      <c r="AU82" s="25" t="n">
        <v>0.1</v>
      </c>
      <c r="AV82" s="48" t="n">
        <v>1</v>
      </c>
      <c r="AW82" s="24" t="n">
        <f aca="false">AW40</f>
        <v>0</v>
      </c>
      <c r="AX82" s="25" t="n">
        <v>0.1</v>
      </c>
      <c r="AY82" s="48" t="n">
        <v>1</v>
      </c>
      <c r="AZ82" s="24" t="n">
        <f aca="false">AZ40</f>
        <v>8300</v>
      </c>
      <c r="BA82" s="25" t="n">
        <v>0.1</v>
      </c>
      <c r="BB82" s="48" t="n">
        <v>1</v>
      </c>
      <c r="BC82" s="24" t="n">
        <f aca="false">BC40</f>
        <v>0</v>
      </c>
      <c r="BD82" s="25" t="n">
        <v>0.1</v>
      </c>
      <c r="BE82" s="48" t="n">
        <v>1</v>
      </c>
      <c r="BF82" s="26"/>
      <c r="BG82" s="26"/>
      <c r="BH82" s="27"/>
      <c r="BJ82" s="24" t="n">
        <f aca="false">BJ40</f>
        <v>0</v>
      </c>
      <c r="BK82" s="25" t="n">
        <v>0</v>
      </c>
      <c r="BL82" s="25"/>
      <c r="BM82" s="2"/>
      <c r="BN82" s="24" t="n">
        <f aca="false">BN40</f>
        <v>0</v>
      </c>
      <c r="BO82" s="25" t="n">
        <v>0</v>
      </c>
      <c r="BP82" s="25"/>
      <c r="BR82" s="28" t="n">
        <f aca="false">SUM(C82,F82,I82,L82,O82,R82,V82,Y82,AB82,AE82,AH82,AK82,AN82,AQ82,AT82,AW82,AZ82,BC82,BJ82,BN82)</f>
        <v>45000</v>
      </c>
      <c r="BS82" s="29" t="n">
        <f aca="false">C82*D82+F82*G82+I82*J82+L82*M82+O82*P82+R82*S82+V82*W82+Y82*Z82+AB82*AC82+AE82*AF82+AH82*AI82+AK82*AL82+AN82*AO82+AQ82*AR82+AT82*AU82+AW82*AX82+AZ82*BA82+BC82*BD82+BJ82*BK82+BN82*BO82</f>
        <v>4100</v>
      </c>
      <c r="BY82" s="28" t="n">
        <f aca="false">SUM(C82,F82,I82,L82,O82,R82,V82,Y82,AB82,AE82,AH82,AK82,AN82,AQ82,AT82,AW82,AZ82,BC82)</f>
        <v>45000</v>
      </c>
      <c r="BZ82" s="2" t="n">
        <f aca="false">C82*D82+F82*G82+I82*J82+L82*M82+O82*P82+R82*S82+V82*W82+Y82*Z82+AB82*AC82+AE82*AF82+AH82*AI82+AK82*AL82+AN82*AO82+AQ82*AR82+AT82*AU82+AW82*AX82+AZ82*BA82+BC82*BD82</f>
        <v>4100</v>
      </c>
      <c r="CB82" s="49" t="n">
        <f aca="false">(C82*E82+F82*H82+I82*K82+L82*N82+O82*Q82+R82*T82+V82*X82+Y82*AA82+AB82*AD82+AE82*AG82+AH82*AJ82+AK82*AM82+AN82*AP82+AQ82*AS82+AT82*AV82+AW82*AY82+AZ82*BB82+BC82*BE82)/100-CC82*0.01</f>
        <v>350</v>
      </c>
      <c r="CC82" s="28" t="n">
        <f aca="false">BY82-45000</f>
        <v>0</v>
      </c>
      <c r="CE82" s="28" t="n">
        <f aca="false">SUM(BJ82,BN82)</f>
        <v>0</v>
      </c>
      <c r="CF82" s="50" t="n">
        <f aca="false">SUM(BK82,BO82)</f>
        <v>0</v>
      </c>
      <c r="CG82" s="50" t="n">
        <f aca="false">SUM(BL82,BP82)</f>
        <v>0</v>
      </c>
    </row>
    <row r="83" customFormat="false" ht="11.25" hidden="false" customHeight="false" outlineLevel="0" collapsed="false">
      <c r="A83" s="1" t="n">
        <v>28</v>
      </c>
      <c r="C83" s="24" t="n">
        <f aca="false">C41</f>
        <v>20000</v>
      </c>
      <c r="D83" s="25" t="n">
        <v>0.08</v>
      </c>
      <c r="E83" s="48" t="n">
        <v>0.5</v>
      </c>
      <c r="F83" s="24" t="n">
        <f aca="false">F41</f>
        <v>0</v>
      </c>
      <c r="G83" s="25" t="n">
        <v>0.1</v>
      </c>
      <c r="H83" s="48" t="n">
        <v>1</v>
      </c>
      <c r="I83" s="24" t="n">
        <f aca="false">I41</f>
        <v>0</v>
      </c>
      <c r="J83" s="25" t="n">
        <v>0.1</v>
      </c>
      <c r="K83" s="48" t="n">
        <v>1</v>
      </c>
      <c r="L83" s="24" t="n">
        <f aca="false">L41</f>
        <v>0</v>
      </c>
      <c r="M83" s="25" t="n">
        <v>0.1</v>
      </c>
      <c r="N83" s="48" t="n">
        <v>1</v>
      </c>
      <c r="O83" s="24" t="n">
        <f aca="false">O41</f>
        <v>0</v>
      </c>
      <c r="P83" s="25" t="n">
        <v>0.1</v>
      </c>
      <c r="Q83" s="48" t="n">
        <v>1</v>
      </c>
      <c r="R83" s="24" t="n">
        <f aca="false">R41</f>
        <v>0</v>
      </c>
      <c r="S83" s="25" t="n">
        <v>0.1</v>
      </c>
      <c r="T83" s="48" t="n">
        <v>1</v>
      </c>
      <c r="V83" s="24" t="n">
        <f aca="false">V41</f>
        <v>0</v>
      </c>
      <c r="W83" s="25" t="n">
        <v>0.1</v>
      </c>
      <c r="X83" s="48" t="n">
        <v>1</v>
      </c>
      <c r="Y83" s="48" t="n">
        <v>0</v>
      </c>
      <c r="Z83" s="26" t="n">
        <v>0.08</v>
      </c>
      <c r="AA83" s="48" t="n">
        <v>0.5</v>
      </c>
      <c r="AB83" s="24" t="n">
        <f aca="false">AB41</f>
        <v>0</v>
      </c>
      <c r="AC83" s="48" t="n">
        <v>0.1</v>
      </c>
      <c r="AD83" s="48" t="n">
        <v>1</v>
      </c>
      <c r="AE83" s="24" t="n">
        <f aca="false">AE41</f>
        <v>0</v>
      </c>
      <c r="AF83" s="25" t="n">
        <v>0.1</v>
      </c>
      <c r="AG83" s="48" t="n">
        <v>1</v>
      </c>
      <c r="AH83" s="24" t="n">
        <f aca="false">AH41</f>
        <v>16700</v>
      </c>
      <c r="AI83" s="25" t="n">
        <v>0.1</v>
      </c>
      <c r="AJ83" s="48" t="n">
        <v>1</v>
      </c>
      <c r="AK83" s="24" t="n">
        <f aca="false">AK41</f>
        <v>0</v>
      </c>
      <c r="AL83" s="25" t="n">
        <v>0.1</v>
      </c>
      <c r="AM83" s="48" t="n">
        <v>1</v>
      </c>
      <c r="AN83" s="24" t="n">
        <f aca="false">AN41</f>
        <v>0</v>
      </c>
      <c r="AO83" s="25" t="n">
        <v>0.1</v>
      </c>
      <c r="AP83" s="48" t="n">
        <v>1</v>
      </c>
      <c r="AQ83" s="24" t="n">
        <f aca="false">AQ41</f>
        <v>0</v>
      </c>
      <c r="AR83" s="25" t="n">
        <v>0.1</v>
      </c>
      <c r="AS83" s="48" t="n">
        <v>1</v>
      </c>
      <c r="AT83" s="24" t="n">
        <f aca="false">AT41</f>
        <v>0</v>
      </c>
      <c r="AU83" s="25" t="n">
        <v>0.1</v>
      </c>
      <c r="AV83" s="48" t="n">
        <v>1</v>
      </c>
      <c r="AW83" s="24" t="n">
        <f aca="false">AW41</f>
        <v>0</v>
      </c>
      <c r="AX83" s="25" t="n">
        <v>0.1</v>
      </c>
      <c r="AY83" s="48" t="n">
        <v>1</v>
      </c>
      <c r="AZ83" s="24" t="n">
        <f aca="false">AZ41</f>
        <v>8300</v>
      </c>
      <c r="BA83" s="25" t="n">
        <v>0.1</v>
      </c>
      <c r="BB83" s="48" t="n">
        <v>1</v>
      </c>
      <c r="BC83" s="24" t="n">
        <f aca="false">BC41</f>
        <v>0</v>
      </c>
      <c r="BD83" s="25" t="n">
        <v>0.1</v>
      </c>
      <c r="BE83" s="48" t="n">
        <v>1</v>
      </c>
      <c r="BF83" s="26"/>
      <c r="BG83" s="26"/>
      <c r="BH83" s="27"/>
      <c r="BJ83" s="24" t="n">
        <f aca="false">BJ41</f>
        <v>0</v>
      </c>
      <c r="BK83" s="25" t="n">
        <v>0</v>
      </c>
      <c r="BL83" s="25"/>
      <c r="BM83" s="2"/>
      <c r="BN83" s="24" t="n">
        <f aca="false">BN41</f>
        <v>0</v>
      </c>
      <c r="BO83" s="25" t="n">
        <v>0</v>
      </c>
      <c r="BP83" s="25"/>
      <c r="BR83" s="28" t="n">
        <f aca="false">SUM(C83,F83,I83,L83,O83,R83,V83,Y83,AB83,AE83,AH83,AK83,AN83,AQ83,AT83,AW83,AZ83,BC83,BJ83,BN83)</f>
        <v>45000</v>
      </c>
      <c r="BS83" s="29" t="n">
        <f aca="false">C83*D83+F83*G83+I83*J83+L83*M83+O83*P83+R83*S83+V83*W83+Y83*Z83+AB83*AC83+AE83*AF83+AH83*AI83+AK83*AL83+AN83*AO83+AQ83*AR83+AT83*AU83+AW83*AX83+AZ83*BA83+BC83*BD83+BJ83*BK83+BN83*BO83</f>
        <v>4100</v>
      </c>
      <c r="BY83" s="28" t="n">
        <f aca="false">SUM(C83,F83,I83,L83,O83,R83,V83,Y83,AB83,AE83,AH83,AK83,AN83,AQ83,AT83,AW83,AZ83,BC83)</f>
        <v>45000</v>
      </c>
      <c r="BZ83" s="2" t="n">
        <f aca="false">C83*D83+F83*G83+I83*J83+L83*M83+O83*P83+R83*S83+V83*W83+Y83*Z83+AB83*AC83+AE83*AF83+AH83*AI83+AK83*AL83+AN83*AO83+AQ83*AR83+AT83*AU83+AW83*AX83+AZ83*BA83+BC83*BD83</f>
        <v>4100</v>
      </c>
      <c r="CB83" s="49" t="n">
        <f aca="false">(C83*E83+F83*H83+I83*K83+L83*N83+O83*Q83+R83*T83+V83*X83+Y83*AA83+AB83*AD83+AE83*AG83+AH83*AJ83+AK83*AM83+AN83*AP83+AQ83*AS83+AT83*AV83+AW83*AY83+AZ83*BB83+BC83*BE83)/100-CC83*0.01</f>
        <v>350</v>
      </c>
      <c r="CC83" s="28" t="n">
        <f aca="false">BY83-45000</f>
        <v>0</v>
      </c>
      <c r="CE83" s="28" t="n">
        <f aca="false">SUM(BJ83,BN83)</f>
        <v>0</v>
      </c>
      <c r="CF83" s="50" t="n">
        <f aca="false">SUM(BK83,BO83)</f>
        <v>0</v>
      </c>
      <c r="CG83" s="50" t="n">
        <f aca="false">SUM(BL83,BP83)</f>
        <v>0</v>
      </c>
    </row>
    <row r="84" customFormat="false" ht="11.25" hidden="false" customHeight="false" outlineLevel="0" collapsed="false">
      <c r="A84" s="1" t="n">
        <v>29</v>
      </c>
      <c r="C84" s="24" t="n">
        <f aca="false">C42</f>
        <v>20000</v>
      </c>
      <c r="D84" s="25" t="n">
        <v>0.08</v>
      </c>
      <c r="E84" s="48" t="n">
        <v>0.5</v>
      </c>
      <c r="F84" s="24" t="n">
        <f aca="false">F42</f>
        <v>0</v>
      </c>
      <c r="G84" s="25" t="n">
        <v>0.1</v>
      </c>
      <c r="H84" s="48" t="n">
        <v>1</v>
      </c>
      <c r="I84" s="24" t="n">
        <f aca="false">I42</f>
        <v>0</v>
      </c>
      <c r="J84" s="25" t="n">
        <v>0.1</v>
      </c>
      <c r="K84" s="48" t="n">
        <v>1</v>
      </c>
      <c r="L84" s="24" t="n">
        <f aca="false">L42</f>
        <v>0</v>
      </c>
      <c r="M84" s="25" t="n">
        <v>0.1</v>
      </c>
      <c r="N84" s="48" t="n">
        <v>1</v>
      </c>
      <c r="O84" s="24" t="n">
        <f aca="false">O42</f>
        <v>0</v>
      </c>
      <c r="P84" s="25" t="n">
        <v>0.1</v>
      </c>
      <c r="Q84" s="48" t="n">
        <v>1</v>
      </c>
      <c r="R84" s="24" t="n">
        <f aca="false">R42</f>
        <v>0</v>
      </c>
      <c r="S84" s="25" t="n">
        <v>0.1</v>
      </c>
      <c r="T84" s="48" t="n">
        <v>1</v>
      </c>
      <c r="V84" s="24" t="n">
        <f aca="false">V42</f>
        <v>0</v>
      </c>
      <c r="W84" s="25" t="n">
        <v>0.1</v>
      </c>
      <c r="X84" s="48" t="n">
        <v>1</v>
      </c>
      <c r="Y84" s="48" t="n">
        <v>0</v>
      </c>
      <c r="Z84" s="26" t="n">
        <v>0.08</v>
      </c>
      <c r="AA84" s="48" t="n">
        <v>0.5</v>
      </c>
      <c r="AB84" s="24" t="n">
        <f aca="false">AB42</f>
        <v>0</v>
      </c>
      <c r="AC84" s="48" t="n">
        <v>0.1</v>
      </c>
      <c r="AD84" s="48" t="n">
        <v>1</v>
      </c>
      <c r="AE84" s="24" t="n">
        <f aca="false">AE42</f>
        <v>0</v>
      </c>
      <c r="AF84" s="25" t="n">
        <v>0.1</v>
      </c>
      <c r="AG84" s="48" t="n">
        <v>1</v>
      </c>
      <c r="AH84" s="24" t="n">
        <f aca="false">AH42</f>
        <v>16700</v>
      </c>
      <c r="AI84" s="25" t="n">
        <v>0.1</v>
      </c>
      <c r="AJ84" s="48" t="n">
        <v>1</v>
      </c>
      <c r="AK84" s="24" t="n">
        <f aca="false">AK42</f>
        <v>0</v>
      </c>
      <c r="AL84" s="25" t="n">
        <v>0.1</v>
      </c>
      <c r="AM84" s="48" t="n">
        <v>1</v>
      </c>
      <c r="AN84" s="24" t="n">
        <f aca="false">AN42</f>
        <v>0</v>
      </c>
      <c r="AO84" s="25" t="n">
        <v>0.1</v>
      </c>
      <c r="AP84" s="48" t="n">
        <v>1</v>
      </c>
      <c r="AQ84" s="24" t="n">
        <f aca="false">AQ42</f>
        <v>0</v>
      </c>
      <c r="AR84" s="25" t="n">
        <v>0.1</v>
      </c>
      <c r="AS84" s="48" t="n">
        <v>1</v>
      </c>
      <c r="AT84" s="24" t="n">
        <f aca="false">AT42</f>
        <v>0</v>
      </c>
      <c r="AU84" s="25" t="n">
        <v>0.1</v>
      </c>
      <c r="AV84" s="48" t="n">
        <v>1</v>
      </c>
      <c r="AW84" s="24" t="n">
        <f aca="false">AW42</f>
        <v>0</v>
      </c>
      <c r="AX84" s="25" t="n">
        <v>0.1</v>
      </c>
      <c r="AY84" s="48" t="n">
        <v>1</v>
      </c>
      <c r="AZ84" s="24" t="n">
        <f aca="false">AZ42</f>
        <v>8300</v>
      </c>
      <c r="BA84" s="25" t="n">
        <v>0.1</v>
      </c>
      <c r="BB84" s="48" t="n">
        <v>1</v>
      </c>
      <c r="BC84" s="24" t="n">
        <f aca="false">BC42</f>
        <v>0</v>
      </c>
      <c r="BD84" s="25" t="n">
        <v>0.1</v>
      </c>
      <c r="BE84" s="48" t="n">
        <v>1</v>
      </c>
      <c r="BF84" s="26"/>
      <c r="BG84" s="26"/>
      <c r="BH84" s="27"/>
      <c r="BJ84" s="24" t="n">
        <f aca="false">BJ42</f>
        <v>0</v>
      </c>
      <c r="BK84" s="25" t="n">
        <v>0</v>
      </c>
      <c r="BL84" s="25"/>
      <c r="BM84" s="2"/>
      <c r="BN84" s="24" t="n">
        <f aca="false">BN42</f>
        <v>0</v>
      </c>
      <c r="BO84" s="25" t="n">
        <v>0</v>
      </c>
      <c r="BP84" s="25"/>
      <c r="BR84" s="28" t="n">
        <f aca="false">SUM(C84,F84,I84,L84,O84,R84,V84,Y84,AB84,AE84,AH84,AK84,AN84,AQ84,AT84,AW84,AZ84,BC84,BJ84,BN84)</f>
        <v>45000</v>
      </c>
      <c r="BS84" s="29" t="n">
        <f aca="false">C84*D84+F84*G84+I84*J84+L84*M84+O84*P84+R84*S84+V84*W84+Y84*Z84+AB84*AC84+AE84*AF84+AH84*AI84+AK84*AL84+AN84*AO84+AQ84*AR84+AT84*AU84+AW84*AX84+AZ84*BA84+BC84*BD84+BJ84*BK84+BN84*BO84</f>
        <v>4100</v>
      </c>
      <c r="BY84" s="28" t="n">
        <f aca="false">SUM(C84,F84,I84,L84,O84,R84,V84,Y84,AB84,AE84,AH84,AK84,AN84,AQ84,AT84,AW84,AZ84,BC84)</f>
        <v>45000</v>
      </c>
      <c r="BZ84" s="2" t="n">
        <f aca="false">C84*D84+F84*G84+I84*J84+L84*M84+O84*P84+R84*S84+V84*W84+Y84*Z84+AB84*AC84+AE84*AF84+AH84*AI84+AK84*AL84+AN84*AO84+AQ84*AR84+AT84*AU84+AW84*AX84+AZ84*BA84+BC84*BD84</f>
        <v>4100</v>
      </c>
      <c r="CB84" s="49" t="n">
        <f aca="false">(C84*E84+F84*H84+I84*K84+L84*N84+O84*Q84+R84*T84+V84*X84+Y84*AA84+AB84*AD84+AE84*AG84+AH84*AJ84+AK84*AM84+AN84*AP84+AQ84*AS84+AT84*AV84+AW84*AY84+AZ84*BB84+BC84*BE84)/100-CC84*0.01</f>
        <v>350</v>
      </c>
      <c r="CC84" s="28" t="n">
        <f aca="false">BY84-45000</f>
        <v>0</v>
      </c>
      <c r="CE84" s="28" t="n">
        <f aca="false">SUM(BJ84,BN84)</f>
        <v>0</v>
      </c>
      <c r="CF84" s="50" t="n">
        <f aca="false">SUM(BK84,BO84)</f>
        <v>0</v>
      </c>
      <c r="CG84" s="50" t="n">
        <f aca="false">SUM(BL84,BP84)</f>
        <v>0</v>
      </c>
    </row>
    <row r="85" customFormat="false" ht="11.25" hidden="false" customHeight="false" outlineLevel="0" collapsed="false">
      <c r="A85" s="1" t="n">
        <v>30</v>
      </c>
      <c r="C85" s="24" t="n">
        <f aca="false">C43</f>
        <v>20000</v>
      </c>
      <c r="D85" s="25" t="n">
        <v>0.08</v>
      </c>
      <c r="E85" s="48" t="n">
        <v>0.5</v>
      </c>
      <c r="F85" s="24" t="n">
        <f aca="false">F43</f>
        <v>0</v>
      </c>
      <c r="G85" s="25" t="n">
        <v>0.1</v>
      </c>
      <c r="H85" s="48" t="n">
        <v>1</v>
      </c>
      <c r="I85" s="24" t="n">
        <f aca="false">I43</f>
        <v>0</v>
      </c>
      <c r="J85" s="25" t="n">
        <v>0.1</v>
      </c>
      <c r="K85" s="48" t="n">
        <v>1</v>
      </c>
      <c r="L85" s="24" t="n">
        <f aca="false">L43</f>
        <v>0</v>
      </c>
      <c r="M85" s="25" t="n">
        <v>0.1</v>
      </c>
      <c r="N85" s="48" t="n">
        <v>1</v>
      </c>
      <c r="O85" s="24" t="n">
        <f aca="false">O43</f>
        <v>0</v>
      </c>
      <c r="P85" s="25" t="n">
        <v>0.1</v>
      </c>
      <c r="Q85" s="48" t="n">
        <v>1</v>
      </c>
      <c r="R85" s="24" t="n">
        <f aca="false">R43</f>
        <v>0</v>
      </c>
      <c r="S85" s="25" t="n">
        <v>0.1</v>
      </c>
      <c r="T85" s="48" t="n">
        <v>1</v>
      </c>
      <c r="V85" s="24" t="n">
        <f aca="false">V43</f>
        <v>0</v>
      </c>
      <c r="W85" s="25" t="n">
        <v>0.1</v>
      </c>
      <c r="X85" s="48" t="n">
        <v>1</v>
      </c>
      <c r="Y85" s="48" t="n">
        <v>0</v>
      </c>
      <c r="Z85" s="26" t="n">
        <v>0.08</v>
      </c>
      <c r="AA85" s="48" t="n">
        <v>0.5</v>
      </c>
      <c r="AB85" s="24" t="n">
        <f aca="false">AB43</f>
        <v>0</v>
      </c>
      <c r="AC85" s="48" t="n">
        <v>0.1</v>
      </c>
      <c r="AD85" s="48" t="n">
        <v>1</v>
      </c>
      <c r="AE85" s="24" t="n">
        <f aca="false">AE43</f>
        <v>0</v>
      </c>
      <c r="AF85" s="25" t="n">
        <v>0.1</v>
      </c>
      <c r="AG85" s="48" t="n">
        <v>1</v>
      </c>
      <c r="AH85" s="24" t="n">
        <f aca="false">AH43</f>
        <v>16700</v>
      </c>
      <c r="AI85" s="25" t="n">
        <v>0.1</v>
      </c>
      <c r="AJ85" s="48" t="n">
        <v>1</v>
      </c>
      <c r="AK85" s="24" t="n">
        <f aca="false">AK43</f>
        <v>0</v>
      </c>
      <c r="AL85" s="25" t="n">
        <v>0.1</v>
      </c>
      <c r="AM85" s="48" t="n">
        <v>1</v>
      </c>
      <c r="AN85" s="24" t="n">
        <f aca="false">AN43</f>
        <v>0</v>
      </c>
      <c r="AO85" s="25" t="n">
        <v>0.1</v>
      </c>
      <c r="AP85" s="48" t="n">
        <v>1</v>
      </c>
      <c r="AQ85" s="24" t="n">
        <f aca="false">AQ43</f>
        <v>0</v>
      </c>
      <c r="AR85" s="25" t="n">
        <v>0.1</v>
      </c>
      <c r="AS85" s="48" t="n">
        <v>1</v>
      </c>
      <c r="AT85" s="24" t="n">
        <f aca="false">AT43</f>
        <v>0</v>
      </c>
      <c r="AU85" s="25" t="n">
        <v>0.1</v>
      </c>
      <c r="AV85" s="48" t="n">
        <v>1</v>
      </c>
      <c r="AW85" s="24" t="n">
        <f aca="false">AW43</f>
        <v>0</v>
      </c>
      <c r="AX85" s="25" t="n">
        <v>0.1</v>
      </c>
      <c r="AY85" s="48" t="n">
        <v>1</v>
      </c>
      <c r="AZ85" s="24" t="n">
        <f aca="false">AZ43</f>
        <v>8300</v>
      </c>
      <c r="BA85" s="25" t="n">
        <v>0.1</v>
      </c>
      <c r="BB85" s="48" t="n">
        <v>1</v>
      </c>
      <c r="BC85" s="24" t="n">
        <f aca="false">BC43</f>
        <v>0</v>
      </c>
      <c r="BD85" s="25" t="n">
        <v>0.1</v>
      </c>
      <c r="BE85" s="48" t="n">
        <v>1</v>
      </c>
      <c r="BF85" s="26"/>
      <c r="BG85" s="26"/>
      <c r="BH85" s="27"/>
      <c r="BJ85" s="24" t="n">
        <f aca="false">BJ43</f>
        <v>0</v>
      </c>
      <c r="BK85" s="25" t="n">
        <v>0</v>
      </c>
      <c r="BL85" s="25"/>
      <c r="BM85" s="2"/>
      <c r="BN85" s="24" t="n">
        <f aca="false">BN43</f>
        <v>0</v>
      </c>
      <c r="BO85" s="25" t="n">
        <v>0</v>
      </c>
      <c r="BP85" s="25"/>
      <c r="BR85" s="28" t="n">
        <f aca="false">SUM(C85,F85,I85,L85,O85,R85,V85,Y85,AB85,AE85,AH85,AK85,AN85,AQ85,AT85,AW85,AZ85,BC85,BJ85,BN85)</f>
        <v>45000</v>
      </c>
      <c r="BS85" s="29" t="n">
        <f aca="false">C85*D85+F85*G85+I85*J85+L85*M85+O85*P85+R85*S85+V85*W85+Y85*Z85+AB85*AC85+AE85*AF85+AH85*AI85+AK85*AL85+AN85*AO85+AQ85*AR85+AT85*AU85+AW85*AX85+AZ85*BA85+BC85*BD85+BJ85*BK85+BN85*BO85</f>
        <v>4100</v>
      </c>
      <c r="BY85" s="28" t="n">
        <f aca="false">SUM(C85,F85,I85,L85,O85,R85,V85,Y85,AB85,AE85,AH85,AK85,AN85,AQ85,AT85,AW85,AZ85,BC85)</f>
        <v>45000</v>
      </c>
      <c r="BZ85" s="2" t="n">
        <f aca="false">C85*D85+F85*G85+I85*J85+L85*M85+O85*P85+R85*S85+V85*W85+Y85*Z85+AB85*AC85+AE85*AF85+AH85*AI85+AK85*AL85+AN85*AO85+AQ85*AR85+AT85*AU85+AW85*AX85+AZ85*BA85+BC85*BD85</f>
        <v>4100</v>
      </c>
      <c r="CB85" s="49" t="n">
        <f aca="false">(C85*E85+F85*H85+I85*K85+L85*N85+O85*Q85+R85*T85+V85*X85+Y85*AA85+AB85*AD85+AE85*AG85+AH85*AJ85+AK85*AM85+AN85*AP85+AQ85*AS85+AT85*AV85+AW85*AY85+AZ85*BB85+BC85*BE85)/100-CC85*0.01</f>
        <v>350</v>
      </c>
      <c r="CC85" s="28" t="n">
        <f aca="false">BY85-45000</f>
        <v>0</v>
      </c>
      <c r="CE85" s="28" t="n">
        <f aca="false">SUM(BJ85,BN85)</f>
        <v>0</v>
      </c>
      <c r="CF85" s="50" t="n">
        <f aca="false">SUM(BK85,BO85)</f>
        <v>0</v>
      </c>
      <c r="CG85" s="50" t="n">
        <f aca="false">SUM(BL85,BP85)</f>
        <v>0</v>
      </c>
    </row>
    <row r="86" customFormat="false" ht="11.25" hidden="false" customHeight="false" outlineLevel="0" collapsed="false">
      <c r="A86" s="1" t="n">
        <v>31</v>
      </c>
      <c r="C86" s="24" t="n">
        <f aca="false">C44</f>
        <v>20000</v>
      </c>
      <c r="D86" s="25" t="n">
        <v>0.08</v>
      </c>
      <c r="E86" s="48" t="n">
        <v>0.5</v>
      </c>
      <c r="F86" s="24" t="n">
        <f aca="false">F44</f>
        <v>0</v>
      </c>
      <c r="G86" s="25" t="n">
        <v>0.1</v>
      </c>
      <c r="H86" s="48" t="n">
        <v>1</v>
      </c>
      <c r="I86" s="24" t="n">
        <f aca="false">I44</f>
        <v>0</v>
      </c>
      <c r="J86" s="25" t="n">
        <v>0.1</v>
      </c>
      <c r="K86" s="48" t="n">
        <v>1</v>
      </c>
      <c r="L86" s="24" t="n">
        <f aca="false">L44</f>
        <v>0</v>
      </c>
      <c r="M86" s="25" t="n">
        <v>0.1</v>
      </c>
      <c r="N86" s="48" t="n">
        <v>1</v>
      </c>
      <c r="O86" s="24" t="n">
        <f aca="false">O44</f>
        <v>0</v>
      </c>
      <c r="P86" s="25" t="n">
        <v>0.1</v>
      </c>
      <c r="Q86" s="48" t="n">
        <v>1</v>
      </c>
      <c r="R86" s="24" t="n">
        <f aca="false">R44</f>
        <v>0</v>
      </c>
      <c r="S86" s="25" t="n">
        <v>0.1</v>
      </c>
      <c r="T86" s="48" t="n">
        <v>1</v>
      </c>
      <c r="V86" s="24" t="n">
        <f aca="false">V44</f>
        <v>0</v>
      </c>
      <c r="W86" s="25" t="n">
        <v>0.1</v>
      </c>
      <c r="X86" s="48" t="n">
        <v>1</v>
      </c>
      <c r="Y86" s="48" t="n">
        <v>0</v>
      </c>
      <c r="Z86" s="26" t="n">
        <v>0.08</v>
      </c>
      <c r="AA86" s="48" t="n">
        <v>0.5</v>
      </c>
      <c r="AB86" s="24" t="n">
        <f aca="false">AB44</f>
        <v>0</v>
      </c>
      <c r="AC86" s="48" t="n">
        <v>0.1</v>
      </c>
      <c r="AD86" s="48" t="n">
        <v>1</v>
      </c>
      <c r="AE86" s="24" t="n">
        <f aca="false">AE44</f>
        <v>0</v>
      </c>
      <c r="AF86" s="25" t="n">
        <v>0.1</v>
      </c>
      <c r="AG86" s="48" t="n">
        <v>1</v>
      </c>
      <c r="AH86" s="24" t="n">
        <f aca="false">AH44</f>
        <v>16700</v>
      </c>
      <c r="AI86" s="25" t="n">
        <v>0.1</v>
      </c>
      <c r="AJ86" s="48" t="n">
        <v>1</v>
      </c>
      <c r="AK86" s="24" t="n">
        <f aca="false">AK44</f>
        <v>0</v>
      </c>
      <c r="AL86" s="25" t="n">
        <v>0.1</v>
      </c>
      <c r="AM86" s="48" t="n">
        <v>1</v>
      </c>
      <c r="AN86" s="24" t="n">
        <f aca="false">AN44</f>
        <v>0</v>
      </c>
      <c r="AO86" s="25" t="n">
        <v>0.1</v>
      </c>
      <c r="AP86" s="48" t="n">
        <v>1</v>
      </c>
      <c r="AQ86" s="24" t="n">
        <f aca="false">AQ44</f>
        <v>0</v>
      </c>
      <c r="AR86" s="25" t="n">
        <v>0.1</v>
      </c>
      <c r="AS86" s="48" t="n">
        <v>1</v>
      </c>
      <c r="AT86" s="24" t="n">
        <f aca="false">AT44</f>
        <v>0</v>
      </c>
      <c r="AU86" s="25" t="n">
        <v>0.1</v>
      </c>
      <c r="AV86" s="48" t="n">
        <v>1</v>
      </c>
      <c r="AW86" s="24" t="n">
        <f aca="false">AW44</f>
        <v>0</v>
      </c>
      <c r="AX86" s="25" t="n">
        <v>0.1</v>
      </c>
      <c r="AY86" s="48" t="n">
        <v>1</v>
      </c>
      <c r="AZ86" s="24" t="n">
        <f aca="false">AZ44</f>
        <v>8300</v>
      </c>
      <c r="BA86" s="25" t="n">
        <v>0.1</v>
      </c>
      <c r="BB86" s="48" t="n">
        <v>1</v>
      </c>
      <c r="BC86" s="24" t="n">
        <f aca="false">BC44</f>
        <v>0</v>
      </c>
      <c r="BD86" s="25" t="n">
        <v>0.1</v>
      </c>
      <c r="BE86" s="48" t="n">
        <v>1</v>
      </c>
      <c r="BF86" s="26"/>
      <c r="BG86" s="26"/>
      <c r="BH86" s="27"/>
      <c r="BJ86" s="24" t="n">
        <f aca="false">BJ44</f>
        <v>0</v>
      </c>
      <c r="BK86" s="25" t="n">
        <v>0</v>
      </c>
      <c r="BL86" s="25"/>
      <c r="BM86" s="2"/>
      <c r="BN86" s="24" t="n">
        <f aca="false">BN44</f>
        <v>0</v>
      </c>
      <c r="BO86" s="25" t="n">
        <v>0</v>
      </c>
      <c r="BP86" s="25"/>
      <c r="BR86" s="28" t="n">
        <f aca="false">SUM(C86,F86,I86,L86,O86,R86,V86,Y86,AB86,AE86,AH86,AK86,AN86,AQ86,AT86,AW86,AZ86,BC86,BJ86,BN86)</f>
        <v>45000</v>
      </c>
      <c r="BS86" s="29" t="n">
        <f aca="false">C86*D86+F86*G86+I86*J86+L86*M86+O86*P86+R86*S86+V86*W86+Y86*Z86+AB86*AC86+AE86*AF86+AH86*AI86+AK86*AL86+AN86*AO86+AQ86*AR86+AT86*AU86+AW86*AX86+AZ86*BA86+BC86*BD86+BJ86*BK86+BN86*BO86</f>
        <v>4100</v>
      </c>
      <c r="BY86" s="28" t="n">
        <f aca="false">SUM(C86,F86,I86,L86,O86,R86,V86,Y86,AB86,AE86,AH86,AK86,AN86,AQ86,AT86,AW86,AZ86,BC86)</f>
        <v>45000</v>
      </c>
      <c r="BZ86" s="2" t="n">
        <f aca="false">C86*D86+F86*G86+I86*J86+L86*M86+O86*P86+R86*S86+V86*W86+Y86*Z86+AB86*AC86+AE86*AF86+AH86*AI86+AK86*AL86+AN86*AO86+AQ86*AR86+AT86*AU86+AW86*AX86+AZ86*BA86+BC86*BD86</f>
        <v>4100</v>
      </c>
      <c r="CB86" s="49" t="n">
        <f aca="false">(C86*E86+F86*H86+I86*K86+L86*N86+O86*Q86+R86*T86+V86*X86+Y86*AA86+AB86*AD86+AE86*AG86+AH86*AJ86+AK86*AM86+AN86*AP86+AQ86*AS86+AT86*AV86+AW86*AY86+AZ86*BB86+BC86*BE86)/100-CC86*0.01</f>
        <v>350</v>
      </c>
      <c r="CC86" s="28" t="n">
        <f aca="false">BY86-45000</f>
        <v>0</v>
      </c>
      <c r="CE86" s="28" t="n">
        <f aca="false">SUM(BJ86,BN86)</f>
        <v>0</v>
      </c>
      <c r="CF86" s="50" t="n">
        <f aca="false">SUM(BK86,BO86)</f>
        <v>0</v>
      </c>
      <c r="CG86" s="50" t="n">
        <f aca="false">SUM(BL86,BP86)</f>
        <v>0</v>
      </c>
    </row>
    <row r="88" customFormat="false" ht="11.25" hidden="false" customHeight="false" outlineLevel="0" collapsed="false">
      <c r="C88" s="28" t="n">
        <f aca="false">SUM(C56:C87)</f>
        <v>620000</v>
      </c>
      <c r="F88" s="28" t="n">
        <f aca="false">SUM(F56:F87)</f>
        <v>0</v>
      </c>
      <c r="I88" s="28" t="n">
        <f aca="false">SUM(I56:I87)</f>
        <v>0</v>
      </c>
      <c r="L88" s="28" t="n">
        <f aca="false">SUM(L56:L87)</f>
        <v>0</v>
      </c>
      <c r="O88" s="28" t="n">
        <f aca="false">SUM(O56:O87)</f>
        <v>0</v>
      </c>
      <c r="R88" s="28" t="n">
        <f aca="false">SUM(R56:R87)</f>
        <v>0</v>
      </c>
      <c r="V88" s="28" t="n">
        <f aca="false">SUM(V56:V87)</f>
        <v>82000</v>
      </c>
      <c r="Y88" s="28" t="n">
        <f aca="false">SUM(Y56:Y87)</f>
        <v>0</v>
      </c>
      <c r="AB88" s="28" t="n">
        <f aca="false">SUM(AB56:AB87)</f>
        <v>0</v>
      </c>
      <c r="AE88" s="28" t="n">
        <f aca="false">SUM(AE56:AE87)</f>
        <v>165000</v>
      </c>
      <c r="AH88" s="28" t="n">
        <f aca="false">SUM(AH56:AH87)</f>
        <v>247700</v>
      </c>
      <c r="AK88" s="28" t="n">
        <f aca="false">SUM(AK56:AK87)</f>
        <v>0</v>
      </c>
      <c r="AN88" s="28" t="n">
        <f aca="false">SUM(AN56:AN87)</f>
        <v>0</v>
      </c>
      <c r="AQ88" s="28" t="n">
        <f aca="false">SUM(AQ56:AQ87)</f>
        <v>15000</v>
      </c>
      <c r="AT88" s="28" t="n">
        <f aca="false">SUM(AT56:AT87)</f>
        <v>0</v>
      </c>
      <c r="AW88" s="28" t="n">
        <f aca="false">SUM(AW56:AW87)</f>
        <v>0</v>
      </c>
      <c r="AZ88" s="28" t="n">
        <f aca="false">SUM(AZ56:AZ87)</f>
        <v>277300</v>
      </c>
      <c r="BC88" s="28" t="n">
        <f aca="false">SUM(BC56:BC87)</f>
        <v>0</v>
      </c>
      <c r="BJ88" s="28" t="n">
        <f aca="false">SUM(BJ56:BJ87)</f>
        <v>0</v>
      </c>
      <c r="BN88" s="28" t="n">
        <f aca="false">SUM(BN56:BN87)</f>
        <v>0</v>
      </c>
      <c r="BR88" s="34" t="n">
        <f aca="false">SUM(BR56:BR87)</f>
        <v>1407000</v>
      </c>
      <c r="BS88" s="36" t="n">
        <f aca="false">SUM(BS56:BS87)</f>
        <v>128300</v>
      </c>
      <c r="BY88" s="34" t="n">
        <f aca="false">SUM(BY56:BY87)</f>
        <v>1407000</v>
      </c>
      <c r="BZ88" s="35" t="n">
        <f aca="false">SUM(BZ56:BZ87)</f>
        <v>128300</v>
      </c>
      <c r="CA88" s="8"/>
      <c r="CB88" s="51" t="n">
        <f aca="false">SUM(CB56:CB87)</f>
        <v>10850</v>
      </c>
      <c r="CC88" s="51" t="n">
        <f aca="false">SUM(CC56:CC87)</f>
        <v>12000</v>
      </c>
      <c r="CD88" s="8"/>
      <c r="CE88" s="34" t="n">
        <f aca="false">SUM(CE56:CE87)</f>
        <v>0</v>
      </c>
      <c r="CF88" s="34" t="n">
        <f aca="false">SUM(CF56:CF87)</f>
        <v>0</v>
      </c>
      <c r="CG88" s="34" t="n">
        <f aca="false">SUM(CG56:CG87)</f>
        <v>0</v>
      </c>
    </row>
    <row r="93" customFormat="false" ht="11.25" hidden="false" customHeight="false" outlineLevel="0" collapsed="false">
      <c r="C93" s="5" t="s">
        <v>63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7"/>
    </row>
    <row r="94" customFormat="false" ht="12.75" hidden="false" customHeight="false" outlineLevel="0" collapsed="false">
      <c r="C94" s="52"/>
      <c r="D94" s="52"/>
      <c r="E94" s="9"/>
      <c r="F94" s="0"/>
      <c r="G94" s="0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9"/>
      <c r="BC94" s="9"/>
      <c r="BD94" s="9"/>
      <c r="BE94" s="9"/>
      <c r="BY94" s="53" t="s">
        <v>64</v>
      </c>
      <c r="BZ94" s="53"/>
      <c r="CA94" s="53"/>
      <c r="CB94" s="0"/>
      <c r="CC94" s="0"/>
      <c r="CD94" s="0"/>
      <c r="CE94" s="0"/>
      <c r="CF94" s="0"/>
      <c r="CG94" s="0"/>
      <c r="CH94" s="0"/>
      <c r="CI94" s="0"/>
    </row>
    <row r="95" customFormat="false" ht="12.75" hidden="false" customHeight="false" outlineLevel="0" collapsed="false">
      <c r="A95" s="8"/>
      <c r="B95" s="8"/>
      <c r="C95" s="14" t="s">
        <v>65</v>
      </c>
      <c r="D95" s="14"/>
      <c r="E95" s="14"/>
      <c r="F95" s="14"/>
      <c r="G95" s="0"/>
      <c r="H95" s="10"/>
      <c r="I95" s="14" t="s">
        <v>7</v>
      </c>
      <c r="J95" s="14"/>
      <c r="K95" s="10"/>
      <c r="L95" s="14" t="s">
        <v>7</v>
      </c>
      <c r="M95" s="14"/>
      <c r="N95" s="10"/>
      <c r="O95" s="14" t="s">
        <v>7</v>
      </c>
      <c r="P95" s="14"/>
      <c r="Q95" s="10"/>
      <c r="R95" s="14" t="s">
        <v>7</v>
      </c>
      <c r="S95" s="14"/>
      <c r="T95" s="10"/>
      <c r="V95" s="14" t="s">
        <v>7</v>
      </c>
      <c r="W95" s="14"/>
      <c r="X95" s="9"/>
      <c r="Y95" s="14" t="s">
        <v>7</v>
      </c>
      <c r="Z95" s="14"/>
      <c r="AA95" s="9"/>
      <c r="AB95" s="14" t="s">
        <v>7</v>
      </c>
      <c r="AC95" s="14"/>
      <c r="AD95" s="9"/>
      <c r="AE95" s="14" t="s">
        <v>7</v>
      </c>
      <c r="AF95" s="14"/>
      <c r="AG95" s="9"/>
      <c r="AH95" s="14" t="s">
        <v>7</v>
      </c>
      <c r="AI95" s="14"/>
      <c r="AJ95" s="9"/>
      <c r="AK95" s="14" t="s">
        <v>7</v>
      </c>
      <c r="AL95" s="14"/>
      <c r="AM95" s="9"/>
      <c r="AN95" s="14" t="s">
        <v>7</v>
      </c>
      <c r="AO95" s="14"/>
      <c r="AP95" s="9"/>
      <c r="AQ95" s="14" t="s">
        <v>7</v>
      </c>
      <c r="AR95" s="14"/>
      <c r="AS95" s="9"/>
      <c r="AT95" s="14" t="s">
        <v>7</v>
      </c>
      <c r="AU95" s="14"/>
      <c r="AV95" s="9"/>
      <c r="AW95" s="14" t="s">
        <v>7</v>
      </c>
      <c r="AX95" s="14"/>
      <c r="AY95" s="9"/>
      <c r="AZ95" s="14" t="s">
        <v>7</v>
      </c>
      <c r="BA95" s="14"/>
      <c r="BB95" s="9"/>
      <c r="BC95" s="14" t="s">
        <v>7</v>
      </c>
      <c r="BD95" s="14"/>
      <c r="BE95" s="9"/>
      <c r="BI95" s="8"/>
      <c r="BQ95" s="8"/>
      <c r="BR95" s="8"/>
      <c r="BS95" s="8"/>
      <c r="BT95" s="8"/>
      <c r="BU95" s="8"/>
      <c r="BV95" s="8"/>
      <c r="BW95" s="8"/>
      <c r="BX95" s="8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  <c r="DK95" s="8"/>
      <c r="DL95" s="8"/>
      <c r="DM95" s="8"/>
      <c r="DN95" s="8"/>
      <c r="DO95" s="8"/>
      <c r="DP95" s="8"/>
      <c r="DQ95" s="8"/>
      <c r="DR95" s="8"/>
      <c r="DS95" s="8"/>
      <c r="DT95" s="8"/>
      <c r="DU95" s="8"/>
      <c r="DV95" s="8"/>
      <c r="DW95" s="8"/>
      <c r="DX95" s="8"/>
      <c r="DY95" s="8"/>
      <c r="DZ95" s="8"/>
      <c r="EA95" s="8"/>
      <c r="EB95" s="8"/>
      <c r="EC95" s="8"/>
      <c r="ED95" s="8"/>
      <c r="EE95" s="8"/>
      <c r="EF95" s="8"/>
      <c r="EG95" s="8"/>
      <c r="EH95" s="8"/>
      <c r="EI95" s="8"/>
      <c r="EJ95" s="8"/>
      <c r="EK95" s="8"/>
      <c r="EL95" s="8"/>
      <c r="EM95" s="8"/>
      <c r="EN95" s="8"/>
      <c r="EO95" s="8"/>
      <c r="EP95" s="8"/>
      <c r="EQ95" s="8"/>
      <c r="ER95" s="8"/>
      <c r="ES95" s="8"/>
      <c r="ET95" s="8"/>
      <c r="EU95" s="8"/>
      <c r="EV95" s="8"/>
      <c r="EW95" s="8"/>
      <c r="EX95" s="8"/>
      <c r="EY95" s="8"/>
      <c r="EZ95" s="8"/>
      <c r="FA95" s="8"/>
      <c r="FB95" s="8"/>
      <c r="FC95" s="8"/>
      <c r="FD95" s="8"/>
      <c r="FE95" s="8"/>
      <c r="FF95" s="8"/>
      <c r="FG95" s="8"/>
      <c r="FH95" s="8"/>
      <c r="FI95" s="8"/>
      <c r="FJ95" s="8"/>
      <c r="FK95" s="8"/>
      <c r="FL95" s="8"/>
      <c r="FM95" s="8"/>
      <c r="FN95" s="8"/>
      <c r="FO95" s="8"/>
      <c r="FP95" s="8"/>
      <c r="FQ95" s="8"/>
      <c r="FR95" s="8"/>
      <c r="FS95" s="8"/>
      <c r="FT95" s="8"/>
      <c r="FU95" s="8"/>
      <c r="FV95" s="8"/>
      <c r="FW95" s="8"/>
      <c r="FX95" s="8"/>
      <c r="FY95" s="8"/>
      <c r="FZ95" s="8"/>
      <c r="GA95" s="8"/>
      <c r="GB95" s="8"/>
      <c r="GC95" s="8"/>
      <c r="GD95" s="8"/>
      <c r="GE95" s="8"/>
      <c r="GF95" s="8"/>
      <c r="GG95" s="8"/>
      <c r="GH95" s="8"/>
      <c r="GI95" s="8"/>
      <c r="GJ95" s="8"/>
      <c r="GK95" s="8"/>
      <c r="GL95" s="8"/>
      <c r="GM95" s="8"/>
      <c r="GN95" s="8"/>
      <c r="GO95" s="8"/>
      <c r="GP95" s="8"/>
      <c r="GQ95" s="8"/>
      <c r="GR95" s="8"/>
      <c r="GS95" s="8"/>
      <c r="GT95" s="8"/>
      <c r="GU95" s="8"/>
      <c r="GV95" s="8"/>
      <c r="GW95" s="8"/>
      <c r="GX95" s="8"/>
      <c r="GY95" s="8"/>
      <c r="GZ95" s="8"/>
      <c r="HA95" s="8"/>
      <c r="HB95" s="8"/>
      <c r="HC95" s="8"/>
      <c r="HD95" s="8"/>
      <c r="HE95" s="8"/>
      <c r="HF95" s="8"/>
      <c r="HG95" s="8"/>
      <c r="HH95" s="8"/>
      <c r="HI95" s="8"/>
      <c r="HJ95" s="8"/>
      <c r="HK95" s="8"/>
      <c r="HL95" s="8"/>
      <c r="HM95" s="8"/>
      <c r="HN95" s="8"/>
      <c r="HO95" s="8"/>
      <c r="HP95" s="8"/>
      <c r="HQ95" s="8"/>
      <c r="HR95" s="8"/>
      <c r="HS95" s="8"/>
      <c r="HT95" s="8"/>
      <c r="HU95" s="8"/>
      <c r="HV95" s="8"/>
      <c r="HW95" s="8"/>
      <c r="HX95" s="8"/>
      <c r="HY95" s="8"/>
      <c r="HZ95" s="8"/>
      <c r="IA95" s="8"/>
      <c r="IB95" s="8"/>
      <c r="IC95" s="8"/>
      <c r="ID95" s="8"/>
      <c r="IE95" s="8"/>
      <c r="IF95" s="8"/>
      <c r="IG95" s="8"/>
      <c r="IH95" s="8"/>
      <c r="II95" s="8"/>
      <c r="IJ95" s="8"/>
      <c r="IK95" s="8"/>
      <c r="IL95" s="8"/>
      <c r="IM95" s="8"/>
      <c r="IN95" s="8"/>
      <c r="IO95" s="8"/>
      <c r="IP95" s="8"/>
      <c r="IQ95" s="8"/>
      <c r="IR95" s="8"/>
      <c r="IS95" s="8"/>
      <c r="IT95" s="8"/>
      <c r="IU95" s="8"/>
      <c r="IV95" s="8"/>
      <c r="IW95" s="8"/>
    </row>
    <row r="96" customFormat="false" ht="12.75" hidden="false" customHeight="false" outlineLevel="0" collapsed="false">
      <c r="A96" s="8"/>
      <c r="B96" s="8"/>
      <c r="C96" s="9"/>
      <c r="D96" s="9"/>
      <c r="E96" s="10" t="s">
        <v>66</v>
      </c>
      <c r="F96" s="0"/>
      <c r="G96" s="0"/>
      <c r="H96" s="10"/>
      <c r="I96" s="9" t="s">
        <v>41</v>
      </c>
      <c r="J96" s="9"/>
      <c r="K96" s="10"/>
      <c r="L96" s="9" t="s">
        <v>41</v>
      </c>
      <c r="M96" s="9"/>
      <c r="N96" s="10"/>
      <c r="O96" s="9" t="s">
        <v>41</v>
      </c>
      <c r="P96" s="9"/>
      <c r="Q96" s="10"/>
      <c r="R96" s="9" t="s">
        <v>41</v>
      </c>
      <c r="S96" s="9"/>
      <c r="T96" s="10"/>
      <c r="U96" s="8"/>
      <c r="V96" s="9" t="s">
        <v>41</v>
      </c>
      <c r="W96" s="9"/>
      <c r="X96" s="10"/>
      <c r="Y96" s="9" t="s">
        <v>41</v>
      </c>
      <c r="Z96" s="9"/>
      <c r="AA96" s="10"/>
      <c r="AB96" s="9" t="s">
        <v>41</v>
      </c>
      <c r="AC96" s="9"/>
      <c r="AD96" s="10"/>
      <c r="AE96" s="9" t="s">
        <v>41</v>
      </c>
      <c r="AF96" s="9"/>
      <c r="AG96" s="10"/>
      <c r="AH96" s="9" t="s">
        <v>41</v>
      </c>
      <c r="AI96" s="9"/>
      <c r="AJ96" s="10"/>
      <c r="AK96" s="9" t="s">
        <v>41</v>
      </c>
      <c r="AL96" s="9"/>
      <c r="AM96" s="10"/>
      <c r="AN96" s="9" t="s">
        <v>41</v>
      </c>
      <c r="AO96" s="9"/>
      <c r="AP96" s="10"/>
      <c r="AQ96" s="9" t="s">
        <v>41</v>
      </c>
      <c r="AR96" s="9"/>
      <c r="AS96" s="10"/>
      <c r="AT96" s="9" t="s">
        <v>41</v>
      </c>
      <c r="AU96" s="9"/>
      <c r="AV96" s="10"/>
      <c r="AW96" s="9" t="s">
        <v>41</v>
      </c>
      <c r="AX96" s="9"/>
      <c r="AY96" s="10"/>
      <c r="AZ96" s="9" t="s">
        <v>41</v>
      </c>
      <c r="BA96" s="9"/>
      <c r="BB96" s="10"/>
      <c r="BC96" s="9" t="s">
        <v>41</v>
      </c>
      <c r="BD96" s="9"/>
      <c r="BE96" s="10"/>
      <c r="BF96" s="10"/>
      <c r="BG96" s="10"/>
      <c r="BH96" s="10"/>
      <c r="BI96" s="8"/>
      <c r="BJ96" s="9"/>
      <c r="BK96" s="9"/>
      <c r="BL96" s="10"/>
      <c r="BM96" s="10"/>
      <c r="BN96" s="9"/>
      <c r="BO96" s="9"/>
      <c r="BP96" s="10"/>
      <c r="BQ96" s="8"/>
      <c r="BR96" s="9"/>
      <c r="BS96" s="9"/>
      <c r="BT96" s="8"/>
      <c r="BU96" s="8"/>
      <c r="BV96" s="8"/>
      <c r="BW96" s="8"/>
      <c r="BX96" s="8"/>
      <c r="BY96" s="8"/>
      <c r="BZ96" s="8"/>
      <c r="CA96" s="8"/>
      <c r="CB96" s="0"/>
      <c r="CC96" s="0"/>
      <c r="CD96" s="0"/>
      <c r="CE96" s="0"/>
      <c r="CF96" s="0"/>
      <c r="CG96" s="0"/>
      <c r="CH96" s="3"/>
      <c r="CI96" s="3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  <c r="DK96" s="8"/>
      <c r="DL96" s="8"/>
      <c r="DM96" s="8"/>
      <c r="DN96" s="8"/>
      <c r="DO96" s="8"/>
      <c r="DP96" s="8"/>
      <c r="DQ96" s="8"/>
      <c r="DR96" s="8"/>
      <c r="DS96" s="8"/>
      <c r="DT96" s="8"/>
      <c r="DU96" s="8"/>
      <c r="DV96" s="8"/>
      <c r="DW96" s="8"/>
      <c r="DX96" s="8"/>
      <c r="DY96" s="8"/>
      <c r="DZ96" s="8"/>
      <c r="EA96" s="8"/>
      <c r="EB96" s="8"/>
      <c r="EC96" s="8"/>
      <c r="ED96" s="8"/>
      <c r="EE96" s="8"/>
      <c r="EF96" s="8"/>
      <c r="EG96" s="8"/>
      <c r="EH96" s="8"/>
      <c r="EI96" s="8"/>
      <c r="EJ96" s="8"/>
      <c r="EK96" s="8"/>
      <c r="EL96" s="8"/>
      <c r="EM96" s="8"/>
      <c r="EN96" s="8"/>
      <c r="EO96" s="8"/>
      <c r="EP96" s="8"/>
      <c r="EQ96" s="8"/>
      <c r="ER96" s="8"/>
      <c r="ES96" s="8"/>
      <c r="ET96" s="8"/>
      <c r="EU96" s="8"/>
      <c r="EV96" s="8"/>
      <c r="EW96" s="8"/>
      <c r="EX96" s="8"/>
      <c r="EY96" s="8"/>
      <c r="EZ96" s="8"/>
      <c r="FA96" s="8"/>
      <c r="FB96" s="8"/>
      <c r="FC96" s="8"/>
      <c r="FD96" s="8"/>
      <c r="FE96" s="8"/>
      <c r="FF96" s="8"/>
      <c r="FG96" s="8"/>
      <c r="FH96" s="8"/>
      <c r="FI96" s="8"/>
      <c r="FJ96" s="8"/>
      <c r="FK96" s="8"/>
      <c r="FL96" s="8"/>
      <c r="FM96" s="8"/>
      <c r="FN96" s="8"/>
      <c r="FO96" s="8"/>
      <c r="FP96" s="8"/>
      <c r="FQ96" s="8"/>
      <c r="FR96" s="8"/>
      <c r="FS96" s="8"/>
      <c r="FT96" s="8"/>
      <c r="FU96" s="8"/>
      <c r="FV96" s="8"/>
      <c r="FW96" s="8"/>
      <c r="FX96" s="8"/>
      <c r="FY96" s="8"/>
      <c r="FZ96" s="8"/>
      <c r="GA96" s="8"/>
      <c r="GB96" s="8"/>
      <c r="GC96" s="8"/>
      <c r="GD96" s="8"/>
      <c r="GE96" s="8"/>
      <c r="GF96" s="8"/>
      <c r="GG96" s="8"/>
      <c r="GH96" s="8"/>
      <c r="GI96" s="8"/>
      <c r="GJ96" s="8"/>
      <c r="GK96" s="8"/>
      <c r="GL96" s="8"/>
      <c r="GM96" s="8"/>
      <c r="GN96" s="8"/>
      <c r="GO96" s="8"/>
      <c r="GP96" s="8"/>
      <c r="GQ96" s="8"/>
      <c r="GR96" s="8"/>
      <c r="GS96" s="8"/>
      <c r="GT96" s="8"/>
      <c r="GU96" s="8"/>
      <c r="GV96" s="8"/>
      <c r="GW96" s="8"/>
      <c r="GX96" s="8"/>
      <c r="GY96" s="8"/>
      <c r="GZ96" s="8"/>
      <c r="HA96" s="8"/>
      <c r="HB96" s="8"/>
      <c r="HC96" s="8"/>
      <c r="HD96" s="8"/>
      <c r="HE96" s="8"/>
      <c r="HF96" s="8"/>
      <c r="HG96" s="8"/>
      <c r="HH96" s="8"/>
      <c r="HI96" s="8"/>
      <c r="HJ96" s="8"/>
      <c r="HK96" s="8"/>
      <c r="HL96" s="8"/>
      <c r="HM96" s="8"/>
      <c r="HN96" s="8"/>
      <c r="HO96" s="8"/>
      <c r="HP96" s="8"/>
      <c r="HQ96" s="8"/>
      <c r="HR96" s="8"/>
      <c r="HS96" s="8"/>
      <c r="HT96" s="8"/>
      <c r="HU96" s="8"/>
      <c r="HV96" s="8"/>
      <c r="HW96" s="8"/>
      <c r="HX96" s="8"/>
      <c r="HY96" s="8"/>
      <c r="HZ96" s="8"/>
      <c r="IA96" s="8"/>
      <c r="IB96" s="8"/>
      <c r="IC96" s="8"/>
      <c r="ID96" s="8"/>
      <c r="IE96" s="8"/>
      <c r="IF96" s="8"/>
      <c r="IG96" s="8"/>
      <c r="IH96" s="8"/>
      <c r="II96" s="8"/>
      <c r="IJ96" s="8"/>
      <c r="IK96" s="8"/>
      <c r="IL96" s="8"/>
      <c r="IM96" s="8"/>
      <c r="IN96" s="8"/>
      <c r="IO96" s="8"/>
      <c r="IP96" s="8"/>
      <c r="IQ96" s="8"/>
      <c r="IR96" s="8"/>
      <c r="IS96" s="8"/>
      <c r="IT96" s="8"/>
      <c r="IU96" s="8"/>
      <c r="IV96" s="8"/>
      <c r="IW96" s="8"/>
    </row>
    <row r="97" customFormat="false" ht="12.75" hidden="false" customHeight="false" outlineLevel="0" collapsed="false">
      <c r="A97" s="21"/>
      <c r="B97" s="21"/>
      <c r="C97" s="22" t="s">
        <v>46</v>
      </c>
      <c r="D97" s="22" t="s">
        <v>49</v>
      </c>
      <c r="E97" s="22" t="s">
        <v>67</v>
      </c>
      <c r="F97" s="22" t="s">
        <v>51</v>
      </c>
      <c r="G97" s="22"/>
      <c r="H97" s="21"/>
      <c r="I97" s="21" t="s">
        <v>46</v>
      </c>
      <c r="J97" s="21" t="s">
        <v>47</v>
      </c>
      <c r="K97" s="21"/>
      <c r="L97" s="21" t="s">
        <v>46</v>
      </c>
      <c r="M97" s="21" t="s">
        <v>47</v>
      </c>
      <c r="N97" s="21"/>
      <c r="O97" s="21" t="s">
        <v>46</v>
      </c>
      <c r="P97" s="21" t="s">
        <v>47</v>
      </c>
      <c r="Q97" s="21"/>
      <c r="R97" s="21" t="s">
        <v>46</v>
      </c>
      <c r="S97" s="21" t="s">
        <v>47</v>
      </c>
      <c r="T97" s="21"/>
      <c r="U97" s="21"/>
      <c r="V97" s="21" t="s">
        <v>46</v>
      </c>
      <c r="W97" s="21" t="s">
        <v>47</v>
      </c>
      <c r="X97" s="21"/>
      <c r="Y97" s="21" t="s">
        <v>46</v>
      </c>
      <c r="Z97" s="21" t="s">
        <v>47</v>
      </c>
      <c r="AA97" s="21"/>
      <c r="AB97" s="21" t="s">
        <v>46</v>
      </c>
      <c r="AC97" s="21" t="s">
        <v>47</v>
      </c>
      <c r="AD97" s="21"/>
      <c r="AE97" s="21" t="s">
        <v>46</v>
      </c>
      <c r="AF97" s="21" t="s">
        <v>47</v>
      </c>
      <c r="AG97" s="21"/>
      <c r="AH97" s="21" t="s">
        <v>46</v>
      </c>
      <c r="AI97" s="21" t="s">
        <v>47</v>
      </c>
      <c r="AJ97" s="21"/>
      <c r="AK97" s="21" t="s">
        <v>46</v>
      </c>
      <c r="AL97" s="21" t="s">
        <v>47</v>
      </c>
      <c r="AM97" s="21"/>
      <c r="AN97" s="21" t="s">
        <v>46</v>
      </c>
      <c r="AO97" s="21" t="s">
        <v>47</v>
      </c>
      <c r="AP97" s="21"/>
      <c r="AQ97" s="21" t="s">
        <v>46</v>
      </c>
      <c r="AR97" s="21" t="s">
        <v>47</v>
      </c>
      <c r="AS97" s="21"/>
      <c r="AT97" s="21" t="s">
        <v>46</v>
      </c>
      <c r="AU97" s="21" t="s">
        <v>47</v>
      </c>
      <c r="AV97" s="21"/>
      <c r="AW97" s="21" t="s">
        <v>46</v>
      </c>
      <c r="AX97" s="21" t="s">
        <v>47</v>
      </c>
      <c r="AY97" s="21"/>
      <c r="AZ97" s="21" t="s">
        <v>46</v>
      </c>
      <c r="BA97" s="21" t="s">
        <v>47</v>
      </c>
      <c r="BB97" s="21"/>
      <c r="BC97" s="21" t="s">
        <v>46</v>
      </c>
      <c r="BD97" s="21" t="s">
        <v>47</v>
      </c>
      <c r="BE97" s="21"/>
      <c r="BF97" s="21"/>
      <c r="BG97" s="22"/>
      <c r="BH97" s="22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 t="s">
        <v>46</v>
      </c>
      <c r="BZ97" s="23" t="s">
        <v>49</v>
      </c>
      <c r="CA97" s="21"/>
      <c r="CB97" s="0"/>
      <c r="CC97" s="0"/>
      <c r="CD97" s="0"/>
      <c r="CE97" s="0"/>
      <c r="CF97" s="0"/>
      <c r="CG97" s="0"/>
      <c r="CH97" s="47"/>
      <c r="CI97" s="47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  <c r="DO97" s="21"/>
      <c r="DP97" s="21"/>
      <c r="DQ97" s="21"/>
      <c r="DR97" s="21"/>
      <c r="DS97" s="21"/>
      <c r="DT97" s="21"/>
      <c r="DU97" s="21"/>
      <c r="DV97" s="21"/>
      <c r="DW97" s="21"/>
      <c r="DX97" s="21"/>
      <c r="DY97" s="21"/>
      <c r="DZ97" s="21"/>
      <c r="EA97" s="21"/>
      <c r="EB97" s="21"/>
      <c r="EC97" s="21"/>
      <c r="ED97" s="21"/>
      <c r="EE97" s="21"/>
      <c r="EF97" s="21"/>
      <c r="EG97" s="21"/>
      <c r="EH97" s="21"/>
      <c r="EI97" s="21"/>
      <c r="EJ97" s="21"/>
      <c r="EK97" s="21"/>
      <c r="EL97" s="21"/>
      <c r="EM97" s="21"/>
      <c r="EN97" s="21"/>
      <c r="EO97" s="21"/>
      <c r="EP97" s="21"/>
      <c r="EQ97" s="21"/>
      <c r="ER97" s="21"/>
      <c r="ES97" s="21"/>
      <c r="ET97" s="21"/>
      <c r="EU97" s="21"/>
      <c r="EV97" s="21"/>
      <c r="EW97" s="21"/>
      <c r="EX97" s="21"/>
      <c r="EY97" s="21"/>
      <c r="EZ97" s="21"/>
      <c r="FA97" s="21"/>
      <c r="FB97" s="21"/>
      <c r="FC97" s="21"/>
      <c r="FD97" s="21"/>
      <c r="FE97" s="21"/>
      <c r="FF97" s="21"/>
      <c r="FG97" s="21"/>
      <c r="FH97" s="21"/>
      <c r="FI97" s="21"/>
      <c r="FJ97" s="21"/>
      <c r="FK97" s="21"/>
      <c r="FL97" s="21"/>
      <c r="FM97" s="21"/>
      <c r="FN97" s="21"/>
      <c r="FO97" s="21"/>
      <c r="FP97" s="21"/>
      <c r="FQ97" s="21"/>
      <c r="FR97" s="21"/>
      <c r="FS97" s="21"/>
      <c r="FT97" s="21"/>
      <c r="FU97" s="21"/>
      <c r="FV97" s="21"/>
      <c r="FW97" s="21"/>
      <c r="FX97" s="21"/>
      <c r="FY97" s="21"/>
      <c r="FZ97" s="21"/>
      <c r="GA97" s="21"/>
      <c r="GB97" s="21"/>
      <c r="GC97" s="21"/>
      <c r="GD97" s="21"/>
      <c r="GE97" s="21"/>
      <c r="GF97" s="21"/>
      <c r="GG97" s="21"/>
      <c r="GH97" s="21"/>
      <c r="GI97" s="21"/>
      <c r="GJ97" s="21"/>
      <c r="GK97" s="21"/>
      <c r="GL97" s="21"/>
      <c r="GM97" s="21"/>
      <c r="GN97" s="21"/>
      <c r="GO97" s="21"/>
      <c r="GP97" s="21"/>
      <c r="GQ97" s="21"/>
      <c r="GR97" s="21"/>
      <c r="GS97" s="21"/>
      <c r="GT97" s="21"/>
      <c r="GU97" s="21"/>
      <c r="GV97" s="21"/>
      <c r="GW97" s="21"/>
      <c r="GX97" s="21"/>
      <c r="GY97" s="21"/>
      <c r="GZ97" s="21"/>
      <c r="HA97" s="21"/>
      <c r="HB97" s="21"/>
      <c r="HC97" s="21"/>
      <c r="HD97" s="21"/>
      <c r="HE97" s="21"/>
      <c r="HF97" s="21"/>
      <c r="HG97" s="21"/>
      <c r="HH97" s="21"/>
      <c r="HI97" s="21"/>
      <c r="HJ97" s="21"/>
      <c r="HK97" s="21"/>
      <c r="HL97" s="21"/>
      <c r="HM97" s="21"/>
      <c r="HN97" s="21"/>
      <c r="HO97" s="21"/>
      <c r="HP97" s="21"/>
      <c r="HQ97" s="21"/>
      <c r="HR97" s="21"/>
      <c r="HS97" s="21"/>
      <c r="HT97" s="21"/>
      <c r="HU97" s="21"/>
      <c r="HV97" s="21"/>
      <c r="HW97" s="21"/>
      <c r="HX97" s="21"/>
      <c r="HY97" s="21"/>
      <c r="HZ97" s="21"/>
      <c r="IA97" s="21"/>
      <c r="IB97" s="21"/>
      <c r="IC97" s="21"/>
      <c r="ID97" s="21"/>
      <c r="IE97" s="21"/>
      <c r="IF97" s="21"/>
      <c r="IG97" s="21"/>
      <c r="IH97" s="21"/>
      <c r="II97" s="21"/>
      <c r="IJ97" s="21"/>
      <c r="IK97" s="21"/>
      <c r="IL97" s="21"/>
      <c r="IM97" s="21"/>
      <c r="IN97" s="21"/>
      <c r="IO97" s="21"/>
      <c r="IP97" s="21"/>
      <c r="IQ97" s="21"/>
      <c r="IR97" s="21"/>
      <c r="IS97" s="21"/>
      <c r="IT97" s="21"/>
      <c r="IU97" s="21"/>
      <c r="IV97" s="21"/>
      <c r="IW97" s="21"/>
    </row>
    <row r="98" customFormat="false" ht="11.25" hidden="false" customHeight="false" outlineLevel="0" collapsed="false">
      <c r="A98" s="1" t="n">
        <v>1</v>
      </c>
      <c r="C98" s="24" t="n">
        <f aca="false">BY56-CB56-CC56-SUM(I98,L98,O98,R98,V98,Y98,AB98,AE98,AH98,AK98,AN98,AQ98,AT98,AW98,AZ98,BC98)</f>
        <v>44650</v>
      </c>
      <c r="D98" s="26" t="n">
        <f aca="false">BS14+BS56-(I98*J98+L98*M98+O98*P98+R98*S98+V98*W98+Y98*Z98+AB98*AC98+AE98*AF98+AH98*AI98+AK98*AL98+AN98*AO98+AQ98*AR98+AT98*AU98+AW98*AX98+AZ98*BA98+BC98*BD98)</f>
        <v>123957.5</v>
      </c>
      <c r="E98" s="26" t="n">
        <v>0.04</v>
      </c>
      <c r="F98" s="29" t="n">
        <f aca="false">MAX(BR14,BR56,C98)*E98+D98</f>
        <v>125757.5</v>
      </c>
      <c r="G98" s="25"/>
      <c r="H98" s="25"/>
      <c r="I98" s="25" t="n">
        <v>0</v>
      </c>
      <c r="J98" s="25" t="n">
        <v>0</v>
      </c>
      <c r="K98" s="25"/>
      <c r="L98" s="25" t="n">
        <v>0</v>
      </c>
      <c r="M98" s="25" t="n">
        <v>0</v>
      </c>
      <c r="N98" s="25"/>
      <c r="O98" s="25" t="n">
        <v>0</v>
      </c>
      <c r="P98" s="25" t="n">
        <v>0</v>
      </c>
      <c r="Q98" s="25"/>
      <c r="R98" s="25" t="n">
        <v>0</v>
      </c>
      <c r="S98" s="25" t="n">
        <v>0</v>
      </c>
      <c r="T98" s="25"/>
      <c r="V98" s="25" t="n">
        <v>0</v>
      </c>
      <c r="W98" s="25" t="n">
        <v>0</v>
      </c>
      <c r="X98" s="25"/>
      <c r="Y98" s="25" t="n">
        <v>0</v>
      </c>
      <c r="Z98" s="25" t="n">
        <v>0</v>
      </c>
      <c r="AA98" s="25"/>
      <c r="AB98" s="25" t="n">
        <v>0</v>
      </c>
      <c r="AC98" s="25" t="n">
        <v>0</v>
      </c>
      <c r="AD98" s="25"/>
      <c r="AE98" s="25" t="n">
        <v>0</v>
      </c>
      <c r="AF98" s="25" t="n">
        <v>0</v>
      </c>
      <c r="AG98" s="25"/>
      <c r="AH98" s="25" t="n">
        <v>0</v>
      </c>
      <c r="AI98" s="25" t="n">
        <v>0</v>
      </c>
      <c r="AJ98" s="25"/>
      <c r="AK98" s="25" t="n">
        <v>0</v>
      </c>
      <c r="AL98" s="25" t="n">
        <v>0</v>
      </c>
      <c r="AM98" s="25"/>
      <c r="AN98" s="25" t="n">
        <v>0</v>
      </c>
      <c r="AO98" s="25" t="n">
        <v>0</v>
      </c>
      <c r="AP98" s="25"/>
      <c r="AQ98" s="25" t="n">
        <v>0</v>
      </c>
      <c r="AR98" s="25" t="n">
        <v>0</v>
      </c>
      <c r="AS98" s="25"/>
      <c r="AT98" s="25" t="n">
        <v>0</v>
      </c>
      <c r="AU98" s="25" t="n">
        <v>0</v>
      </c>
      <c r="AV98" s="25"/>
      <c r="AW98" s="25" t="n">
        <v>0</v>
      </c>
      <c r="AX98" s="25" t="n">
        <v>0</v>
      </c>
      <c r="AY98" s="25"/>
      <c r="AZ98" s="25" t="n">
        <v>0</v>
      </c>
      <c r="BA98" s="25" t="n">
        <v>0</v>
      </c>
      <c r="BB98" s="25"/>
      <c r="BC98" s="25" t="n">
        <v>0</v>
      </c>
      <c r="BD98" s="25" t="n">
        <v>0</v>
      </c>
      <c r="BE98" s="25"/>
      <c r="BF98" s="26"/>
      <c r="BG98" s="26"/>
      <c r="BH98" s="27"/>
      <c r="BJ98" s="24"/>
      <c r="BK98" s="25"/>
      <c r="BL98" s="25"/>
      <c r="BM98" s="2"/>
      <c r="BN98" s="24"/>
      <c r="BO98" s="25"/>
      <c r="BP98" s="25"/>
      <c r="BR98" s="28"/>
      <c r="BS98" s="29"/>
      <c r="BY98" s="50" t="n">
        <f aca="false">SUM(I98,L98,O98,R98,V98,Y98,AB98,AE98,AH98,AK98,AN98,AQ98,AT98,AW98,AZ98,BC98)</f>
        <v>0</v>
      </c>
      <c r="BZ98" s="2" t="n">
        <f aca="false">I98*J98+L98*M98+O98*P98+R98*S98+V98*W98+Y98*Z98+AB98*AC98+AE98*AF98+AH98*AI98+AK98*AL98+AN98*AO98+AQ98*AR98+AT98*AU98+AW98*AX98+AZ98*BA98+BC98*BD98</f>
        <v>0</v>
      </c>
    </row>
    <row r="99" customFormat="false" ht="11.25" hidden="false" customHeight="false" outlineLevel="0" collapsed="false">
      <c r="A99" s="1" t="n">
        <v>2</v>
      </c>
      <c r="C99" s="24" t="n">
        <f aca="false">BY57-CB57-CC57-SUM(I99,L99,O99,R99,V99,Y99,AB99,AE99,AH99,AK99,AN99,AQ99,AT99,AW99,AZ99,BC99)</f>
        <v>44650</v>
      </c>
      <c r="D99" s="26" t="n">
        <f aca="false">BS15+BS57-(I99*J99+L99*M99+O99*P99+R99*S99+V99*W99+Y99*Z99+AB99*AC99+AE99*AF99+AH99*AI99+AK99*AL99+AN99*AO99+AQ99*AR99+AT99*AU99+AW99*AX99+AZ99*BA99+BC99*BD99)</f>
        <v>123957.5</v>
      </c>
      <c r="E99" s="26" t="n">
        <v>0.04</v>
      </c>
      <c r="F99" s="29" t="n">
        <f aca="false">MAX(BR15,BR57,C99)*E99+D99</f>
        <v>125757.5</v>
      </c>
      <c r="G99" s="25"/>
      <c r="H99" s="25"/>
      <c r="I99" s="25" t="n">
        <v>0</v>
      </c>
      <c r="J99" s="25" t="n">
        <v>0</v>
      </c>
      <c r="K99" s="25"/>
      <c r="L99" s="25" t="n">
        <v>0</v>
      </c>
      <c r="M99" s="25" t="n">
        <v>0</v>
      </c>
      <c r="N99" s="25"/>
      <c r="O99" s="25" t="n">
        <v>0</v>
      </c>
      <c r="P99" s="25" t="n">
        <v>0</v>
      </c>
      <c r="Q99" s="25"/>
      <c r="R99" s="25" t="n">
        <v>0</v>
      </c>
      <c r="S99" s="25" t="n">
        <v>0</v>
      </c>
      <c r="T99" s="25"/>
      <c r="V99" s="25" t="n">
        <v>0</v>
      </c>
      <c r="W99" s="25" t="n">
        <v>0</v>
      </c>
      <c r="X99" s="25"/>
      <c r="Y99" s="25" t="n">
        <v>0</v>
      </c>
      <c r="Z99" s="25" t="n">
        <v>0</v>
      </c>
      <c r="AA99" s="25"/>
      <c r="AB99" s="25" t="n">
        <v>0</v>
      </c>
      <c r="AC99" s="25" t="n">
        <v>0</v>
      </c>
      <c r="AD99" s="25"/>
      <c r="AE99" s="25" t="n">
        <v>0</v>
      </c>
      <c r="AF99" s="25" t="n">
        <v>0</v>
      </c>
      <c r="AG99" s="25"/>
      <c r="AH99" s="25" t="n">
        <v>0</v>
      </c>
      <c r="AI99" s="25" t="n">
        <v>0</v>
      </c>
      <c r="AJ99" s="25"/>
      <c r="AK99" s="25" t="n">
        <v>0</v>
      </c>
      <c r="AL99" s="25" t="n">
        <v>0</v>
      </c>
      <c r="AM99" s="25"/>
      <c r="AN99" s="25" t="n">
        <v>0</v>
      </c>
      <c r="AO99" s="25" t="n">
        <v>0</v>
      </c>
      <c r="AP99" s="25"/>
      <c r="AQ99" s="25" t="n">
        <v>0</v>
      </c>
      <c r="AR99" s="25" t="n">
        <v>0</v>
      </c>
      <c r="AS99" s="25"/>
      <c r="AT99" s="25" t="n">
        <v>0</v>
      </c>
      <c r="AU99" s="25" t="n">
        <v>0</v>
      </c>
      <c r="AV99" s="25"/>
      <c r="AW99" s="25" t="n">
        <v>0</v>
      </c>
      <c r="AX99" s="25" t="n">
        <v>0</v>
      </c>
      <c r="AY99" s="25"/>
      <c r="AZ99" s="25" t="n">
        <v>0</v>
      </c>
      <c r="BA99" s="25" t="n">
        <v>0</v>
      </c>
      <c r="BB99" s="25"/>
      <c r="BC99" s="25" t="n">
        <v>0</v>
      </c>
      <c r="BD99" s="25" t="n">
        <v>0</v>
      </c>
      <c r="BE99" s="25"/>
      <c r="BF99" s="26"/>
      <c r="BG99" s="26"/>
      <c r="BH99" s="27"/>
      <c r="BJ99" s="24"/>
      <c r="BK99" s="25"/>
      <c r="BL99" s="25"/>
      <c r="BM99" s="2"/>
      <c r="BN99" s="24"/>
      <c r="BO99" s="25"/>
      <c r="BP99" s="25"/>
      <c r="BR99" s="28"/>
      <c r="BS99" s="29"/>
      <c r="BY99" s="50" t="n">
        <f aca="false">SUM(I99,L99,O99,R99,V99,Y99,AB99,AE99,AH99,AK99,AN99,AQ99,AT99,AW99,AZ99,BC99)</f>
        <v>0</v>
      </c>
      <c r="BZ99" s="2" t="n">
        <f aca="false">I99*J99+L99*M99+O99*P99+R99*S99+V99*W99+Y99*Z99+AB99*AC99+AE99*AF99+AH99*AI99+AK99*AL99+AN99*AO99+AQ99*AR99+AT99*AU99+AW99*AX99+AZ99*BA99+BC99*BD99</f>
        <v>0</v>
      </c>
    </row>
    <row r="100" customFormat="false" ht="11.25" hidden="false" customHeight="false" outlineLevel="0" collapsed="false">
      <c r="A100" s="1" t="n">
        <v>3</v>
      </c>
      <c r="C100" s="24" t="n">
        <f aca="false">BY58-CB58-CC58-SUM(I100,L100,O100,R100,V100,Y100,AB100,AE100,AH100,AK100,AN100,AQ100,AT100,AW100,AZ100,BC100)</f>
        <v>44650</v>
      </c>
      <c r="D100" s="26" t="n">
        <f aca="false">BS16+BS58-(I100*J100+L100*M100+O100*P100+R100*S100+V100*W100+Y100*Z100+AB100*AC100+AE100*AF100+AH100*AI100+AK100*AL100+AN100*AO100+AQ100*AR100+AT100*AU100+AW100*AX100+AZ100*BA100+BC100*BD100)</f>
        <v>123957.5</v>
      </c>
      <c r="E100" s="26" t="n">
        <v>0.04</v>
      </c>
      <c r="F100" s="29" t="n">
        <f aca="false">MAX(BR16,BR58,C100)*E100+D100</f>
        <v>125757.5</v>
      </c>
      <c r="G100" s="25"/>
      <c r="H100" s="25"/>
      <c r="I100" s="25" t="n">
        <v>0</v>
      </c>
      <c r="J100" s="25" t="n">
        <v>0</v>
      </c>
      <c r="K100" s="25"/>
      <c r="L100" s="25" t="n">
        <v>0</v>
      </c>
      <c r="M100" s="25" t="n">
        <v>0</v>
      </c>
      <c r="N100" s="25"/>
      <c r="O100" s="25" t="n">
        <v>0</v>
      </c>
      <c r="P100" s="25" t="n">
        <v>0</v>
      </c>
      <c r="Q100" s="25"/>
      <c r="R100" s="25" t="n">
        <v>0</v>
      </c>
      <c r="S100" s="25" t="n">
        <v>0</v>
      </c>
      <c r="T100" s="25"/>
      <c r="V100" s="25" t="n">
        <v>0</v>
      </c>
      <c r="W100" s="25" t="n">
        <v>0</v>
      </c>
      <c r="X100" s="25"/>
      <c r="Y100" s="25" t="n">
        <v>0</v>
      </c>
      <c r="Z100" s="25" t="n">
        <v>0</v>
      </c>
      <c r="AA100" s="25"/>
      <c r="AB100" s="25" t="n">
        <v>0</v>
      </c>
      <c r="AC100" s="25" t="n">
        <v>0</v>
      </c>
      <c r="AD100" s="25"/>
      <c r="AE100" s="25" t="n">
        <v>0</v>
      </c>
      <c r="AF100" s="25" t="n">
        <v>0</v>
      </c>
      <c r="AG100" s="25"/>
      <c r="AH100" s="25" t="n">
        <v>0</v>
      </c>
      <c r="AI100" s="25" t="n">
        <v>0</v>
      </c>
      <c r="AJ100" s="25"/>
      <c r="AK100" s="25" t="n">
        <v>0</v>
      </c>
      <c r="AL100" s="25" t="n">
        <v>0</v>
      </c>
      <c r="AM100" s="25"/>
      <c r="AN100" s="25" t="n">
        <v>0</v>
      </c>
      <c r="AO100" s="25" t="n">
        <v>0</v>
      </c>
      <c r="AP100" s="25"/>
      <c r="AQ100" s="25" t="n">
        <v>0</v>
      </c>
      <c r="AR100" s="25" t="n">
        <v>0</v>
      </c>
      <c r="AS100" s="25"/>
      <c r="AT100" s="25" t="n">
        <v>0</v>
      </c>
      <c r="AU100" s="25" t="n">
        <v>0</v>
      </c>
      <c r="AV100" s="25"/>
      <c r="AW100" s="25" t="n">
        <v>0</v>
      </c>
      <c r="AX100" s="25" t="n">
        <v>0</v>
      </c>
      <c r="AY100" s="25"/>
      <c r="AZ100" s="25" t="n">
        <v>0</v>
      </c>
      <c r="BA100" s="25" t="n">
        <v>0</v>
      </c>
      <c r="BB100" s="25"/>
      <c r="BC100" s="25" t="n">
        <v>0</v>
      </c>
      <c r="BD100" s="25" t="n">
        <v>0</v>
      </c>
      <c r="BE100" s="25"/>
      <c r="BF100" s="26"/>
      <c r="BG100" s="26"/>
      <c r="BH100" s="27"/>
      <c r="BJ100" s="24"/>
      <c r="BK100" s="25"/>
      <c r="BL100" s="25"/>
      <c r="BM100" s="2"/>
      <c r="BN100" s="24"/>
      <c r="BO100" s="25"/>
      <c r="BP100" s="25"/>
      <c r="BR100" s="28"/>
      <c r="BS100" s="29"/>
      <c r="BY100" s="50" t="n">
        <f aca="false">SUM(I100,L100,O100,R100,V100,Y100,AB100,AE100,AH100,AK100,AN100,AQ100,AT100,AW100,AZ100,BC100)</f>
        <v>0</v>
      </c>
      <c r="BZ100" s="2" t="n">
        <f aca="false">I100*J100+L100*M100+O100*P100+R100*S100+V100*W100+Y100*Z100+AB100*AC100+AE100*AF100+AH100*AI100+AK100*AL100+AN100*AO100+AQ100*AR100+AT100*AU100+AW100*AX100+AZ100*BA100+BC100*BD100</f>
        <v>0</v>
      </c>
    </row>
    <row r="101" customFormat="false" ht="11.25" hidden="false" customHeight="false" outlineLevel="0" collapsed="false">
      <c r="A101" s="1" t="n">
        <v>4</v>
      </c>
      <c r="C101" s="24" t="n">
        <f aca="false">BY59-CB59-CC59-SUM(I101,L101,O101,R101,V101,Y101,AB101,AE101,AH101,AK101,AN101,AQ101,AT101,AW101,AZ101,BC101)</f>
        <v>44650</v>
      </c>
      <c r="D101" s="26" t="n">
        <f aca="false">BS17+BS59-(I101*J101+L101*M101+O101*P101+R101*S101+V101*W101+Y101*Z101+AB101*AC101+AE101*AF101+AH101*AI101+AK101*AL101+AN101*AO101+AQ101*AR101+AT101*AU101+AW101*AX101+AZ101*BA101+BC101*BD101)</f>
        <v>123957.5</v>
      </c>
      <c r="E101" s="26" t="n">
        <v>0.04</v>
      </c>
      <c r="F101" s="29" t="n">
        <f aca="false">MAX(BR17,BR59,C101)*E101+D101</f>
        <v>125757.5</v>
      </c>
      <c r="G101" s="25"/>
      <c r="H101" s="25"/>
      <c r="I101" s="25" t="n">
        <v>0</v>
      </c>
      <c r="J101" s="25" t="n">
        <v>0</v>
      </c>
      <c r="K101" s="25"/>
      <c r="L101" s="25" t="n">
        <v>0</v>
      </c>
      <c r="M101" s="25" t="n">
        <v>0</v>
      </c>
      <c r="N101" s="25"/>
      <c r="O101" s="25" t="n">
        <v>0</v>
      </c>
      <c r="P101" s="25" t="n">
        <v>0</v>
      </c>
      <c r="Q101" s="25"/>
      <c r="R101" s="25" t="n">
        <v>0</v>
      </c>
      <c r="S101" s="25" t="n">
        <v>0</v>
      </c>
      <c r="T101" s="25"/>
      <c r="V101" s="25" t="n">
        <v>0</v>
      </c>
      <c r="W101" s="25" t="n">
        <v>0</v>
      </c>
      <c r="X101" s="25"/>
      <c r="Y101" s="25" t="n">
        <v>0</v>
      </c>
      <c r="Z101" s="25" t="n">
        <v>0</v>
      </c>
      <c r="AA101" s="25"/>
      <c r="AB101" s="25" t="n">
        <v>0</v>
      </c>
      <c r="AC101" s="25" t="n">
        <v>0</v>
      </c>
      <c r="AD101" s="25"/>
      <c r="AE101" s="25" t="n">
        <v>0</v>
      </c>
      <c r="AF101" s="25" t="n">
        <v>0</v>
      </c>
      <c r="AG101" s="25"/>
      <c r="AH101" s="25" t="n">
        <v>0</v>
      </c>
      <c r="AI101" s="25" t="n">
        <v>0</v>
      </c>
      <c r="AJ101" s="25"/>
      <c r="AK101" s="25" t="n">
        <v>0</v>
      </c>
      <c r="AL101" s="25" t="n">
        <v>0</v>
      </c>
      <c r="AM101" s="25"/>
      <c r="AN101" s="25" t="n">
        <v>0</v>
      </c>
      <c r="AO101" s="25" t="n">
        <v>0</v>
      </c>
      <c r="AP101" s="25"/>
      <c r="AQ101" s="25" t="n">
        <v>0</v>
      </c>
      <c r="AR101" s="25" t="n">
        <v>0</v>
      </c>
      <c r="AS101" s="25"/>
      <c r="AT101" s="25" t="n">
        <v>0</v>
      </c>
      <c r="AU101" s="25" t="n">
        <v>0</v>
      </c>
      <c r="AV101" s="25"/>
      <c r="AW101" s="25" t="n">
        <v>0</v>
      </c>
      <c r="AX101" s="25" t="n">
        <v>0</v>
      </c>
      <c r="AY101" s="25"/>
      <c r="AZ101" s="25" t="n">
        <v>0</v>
      </c>
      <c r="BA101" s="25" t="n">
        <v>0</v>
      </c>
      <c r="BB101" s="25"/>
      <c r="BC101" s="25" t="n">
        <v>0</v>
      </c>
      <c r="BD101" s="25" t="n">
        <v>0</v>
      </c>
      <c r="BE101" s="25"/>
      <c r="BF101" s="26"/>
      <c r="BG101" s="26"/>
      <c r="BH101" s="27"/>
      <c r="BJ101" s="24"/>
      <c r="BK101" s="25"/>
      <c r="BL101" s="25"/>
      <c r="BM101" s="2"/>
      <c r="BN101" s="24"/>
      <c r="BO101" s="25"/>
      <c r="BP101" s="25"/>
      <c r="BR101" s="28"/>
      <c r="BS101" s="29"/>
      <c r="BY101" s="50" t="n">
        <f aca="false">SUM(I101,L101,O101,R101,V101,Y101,AB101,AE101,AH101,AK101,AN101,AQ101,AT101,AW101,AZ101,BC101)</f>
        <v>0</v>
      </c>
      <c r="BZ101" s="2" t="n">
        <f aca="false">I101*J101+L101*M101+O101*P101+R101*S101+V101*W101+Y101*Z101+AB101*AC101+AE101*AF101+AH101*AI101+AK101*AL101+AN101*AO101+AQ101*AR101+AT101*AU101+AW101*AX101+AZ101*BA101+BC101*BD101</f>
        <v>0</v>
      </c>
    </row>
    <row r="102" customFormat="false" ht="11.25" hidden="false" customHeight="false" outlineLevel="0" collapsed="false">
      <c r="A102" s="1" t="n">
        <v>5</v>
      </c>
      <c r="C102" s="24" t="n">
        <f aca="false">BY60-CB60-CC60-SUM(I102,L102,O102,R102,V102,Y102,AB102,AE102,AH102,AK102,AN102,AQ102,AT102,AW102,AZ102,BC102)</f>
        <v>44650</v>
      </c>
      <c r="D102" s="26" t="n">
        <f aca="false">BS18+BS60-(I102*J102+L102*M102+O102*P102+R102*S102+V102*W102+Y102*Z102+AB102*AC102+AE102*AF102+AH102*AI102+AK102*AL102+AN102*AO102+AQ102*AR102+AT102*AU102+AW102*AX102+AZ102*BA102+BC102*BD102)</f>
        <v>123957.5</v>
      </c>
      <c r="E102" s="26" t="n">
        <v>0.04</v>
      </c>
      <c r="F102" s="29" t="n">
        <f aca="false">MAX(BR18,BR60,C102)*E102+D102</f>
        <v>125757.5</v>
      </c>
      <c r="G102" s="25"/>
      <c r="H102" s="25"/>
      <c r="I102" s="25" t="n">
        <v>0</v>
      </c>
      <c r="J102" s="25" t="n">
        <v>0</v>
      </c>
      <c r="K102" s="25"/>
      <c r="L102" s="25" t="n">
        <v>0</v>
      </c>
      <c r="M102" s="25" t="n">
        <v>0</v>
      </c>
      <c r="N102" s="25"/>
      <c r="O102" s="25" t="n">
        <v>0</v>
      </c>
      <c r="P102" s="25" t="n">
        <v>0</v>
      </c>
      <c r="Q102" s="25"/>
      <c r="R102" s="25" t="n">
        <v>0</v>
      </c>
      <c r="S102" s="25" t="n">
        <v>0</v>
      </c>
      <c r="T102" s="25"/>
      <c r="V102" s="25" t="n">
        <v>0</v>
      </c>
      <c r="W102" s="25" t="n">
        <v>0</v>
      </c>
      <c r="X102" s="25"/>
      <c r="Y102" s="25" t="n">
        <v>0</v>
      </c>
      <c r="Z102" s="25" t="n">
        <v>0</v>
      </c>
      <c r="AA102" s="25"/>
      <c r="AB102" s="25" t="n">
        <v>0</v>
      </c>
      <c r="AC102" s="25" t="n">
        <v>0</v>
      </c>
      <c r="AD102" s="25"/>
      <c r="AE102" s="25" t="n">
        <v>0</v>
      </c>
      <c r="AF102" s="25" t="n">
        <v>0</v>
      </c>
      <c r="AG102" s="25"/>
      <c r="AH102" s="25" t="n">
        <v>0</v>
      </c>
      <c r="AI102" s="25" t="n">
        <v>0</v>
      </c>
      <c r="AJ102" s="25"/>
      <c r="AK102" s="25" t="n">
        <v>0</v>
      </c>
      <c r="AL102" s="25" t="n">
        <v>0</v>
      </c>
      <c r="AM102" s="25"/>
      <c r="AN102" s="25" t="n">
        <v>0</v>
      </c>
      <c r="AO102" s="25" t="n">
        <v>0</v>
      </c>
      <c r="AP102" s="25"/>
      <c r="AQ102" s="25" t="n">
        <v>0</v>
      </c>
      <c r="AR102" s="25" t="n">
        <v>0</v>
      </c>
      <c r="AS102" s="25"/>
      <c r="AT102" s="25" t="n">
        <v>0</v>
      </c>
      <c r="AU102" s="25" t="n">
        <v>0</v>
      </c>
      <c r="AV102" s="25"/>
      <c r="AW102" s="25" t="n">
        <v>0</v>
      </c>
      <c r="AX102" s="25" t="n">
        <v>0</v>
      </c>
      <c r="AY102" s="25"/>
      <c r="AZ102" s="25" t="n">
        <v>0</v>
      </c>
      <c r="BA102" s="25" t="n">
        <v>0</v>
      </c>
      <c r="BB102" s="25"/>
      <c r="BC102" s="25" t="n">
        <v>0</v>
      </c>
      <c r="BD102" s="25" t="n">
        <v>0</v>
      </c>
      <c r="BE102" s="25"/>
      <c r="BF102" s="26"/>
      <c r="BG102" s="26"/>
      <c r="BH102" s="27"/>
      <c r="BJ102" s="24"/>
      <c r="BK102" s="25"/>
      <c r="BL102" s="25"/>
      <c r="BM102" s="2"/>
      <c r="BN102" s="24"/>
      <c r="BO102" s="25"/>
      <c r="BP102" s="25"/>
      <c r="BR102" s="28"/>
      <c r="BS102" s="29"/>
      <c r="BY102" s="50" t="n">
        <f aca="false">SUM(I102,L102,O102,R102,V102,Y102,AB102,AE102,AH102,AK102,AN102,AQ102,AT102,AW102,AZ102,BC102)</f>
        <v>0</v>
      </c>
      <c r="BZ102" s="2" t="n">
        <f aca="false">I102*J102+L102*M102+O102*P102+R102*S102+V102*W102+Y102*Z102+AB102*AC102+AE102*AF102+AH102*AI102+AK102*AL102+AN102*AO102+AQ102*AR102+AT102*AU102+AW102*AX102+AZ102*BA102+BC102*BD102</f>
        <v>0</v>
      </c>
    </row>
    <row r="103" customFormat="false" ht="11.25" hidden="false" customHeight="false" outlineLevel="0" collapsed="false">
      <c r="A103" s="1" t="n">
        <v>6</v>
      </c>
      <c r="C103" s="24" t="n">
        <f aca="false">BY61-CB61-CC61-SUM(I103,L103,O103,R103,V103,Y103,AB103,AE103,AH103,AK103,AN103,AQ103,AT103,AW103,AZ103,BC103)</f>
        <v>44650</v>
      </c>
      <c r="D103" s="26" t="n">
        <f aca="false">BS19+BS61-(I103*J103+L103*M103+O103*P103+R103*S103+V103*W103+Y103*Z103+AB103*AC103+AE103*AF103+AH103*AI103+AK103*AL103+AN103*AO103+AQ103*AR103+AT103*AU103+AW103*AX103+AZ103*BA103+BC103*BD103)</f>
        <v>123957.5</v>
      </c>
      <c r="E103" s="26" t="n">
        <v>0.04</v>
      </c>
      <c r="F103" s="29" t="n">
        <f aca="false">MAX(BR19,BR61,C103)*E103+D103</f>
        <v>125757.5</v>
      </c>
      <c r="G103" s="25"/>
      <c r="H103" s="25"/>
      <c r="I103" s="25" t="n">
        <v>0</v>
      </c>
      <c r="J103" s="25" t="n">
        <v>0</v>
      </c>
      <c r="K103" s="25"/>
      <c r="L103" s="25" t="n">
        <v>0</v>
      </c>
      <c r="M103" s="25" t="n">
        <v>0</v>
      </c>
      <c r="N103" s="25"/>
      <c r="O103" s="25" t="n">
        <v>0</v>
      </c>
      <c r="P103" s="25" t="n">
        <v>0</v>
      </c>
      <c r="Q103" s="25"/>
      <c r="R103" s="25" t="n">
        <v>0</v>
      </c>
      <c r="S103" s="25" t="n">
        <v>0</v>
      </c>
      <c r="T103" s="25"/>
      <c r="V103" s="25" t="n">
        <v>0</v>
      </c>
      <c r="W103" s="25" t="n">
        <v>0</v>
      </c>
      <c r="X103" s="25"/>
      <c r="Y103" s="25" t="n">
        <v>0</v>
      </c>
      <c r="Z103" s="25" t="n">
        <v>0</v>
      </c>
      <c r="AA103" s="25"/>
      <c r="AB103" s="25" t="n">
        <v>0</v>
      </c>
      <c r="AC103" s="25" t="n">
        <v>0</v>
      </c>
      <c r="AD103" s="25"/>
      <c r="AE103" s="25" t="n">
        <v>0</v>
      </c>
      <c r="AF103" s="25" t="n">
        <v>0</v>
      </c>
      <c r="AG103" s="25"/>
      <c r="AH103" s="25" t="n">
        <v>0</v>
      </c>
      <c r="AI103" s="25" t="n">
        <v>0</v>
      </c>
      <c r="AJ103" s="25"/>
      <c r="AK103" s="25" t="n">
        <v>0</v>
      </c>
      <c r="AL103" s="25" t="n">
        <v>0</v>
      </c>
      <c r="AM103" s="25"/>
      <c r="AN103" s="25" t="n">
        <v>0</v>
      </c>
      <c r="AO103" s="25" t="n">
        <v>0</v>
      </c>
      <c r="AP103" s="25"/>
      <c r="AQ103" s="25" t="n">
        <v>0</v>
      </c>
      <c r="AR103" s="25" t="n">
        <v>0</v>
      </c>
      <c r="AS103" s="25"/>
      <c r="AT103" s="25" t="n">
        <v>0</v>
      </c>
      <c r="AU103" s="25" t="n">
        <v>0</v>
      </c>
      <c r="AV103" s="25"/>
      <c r="AW103" s="25" t="n">
        <v>0</v>
      </c>
      <c r="AX103" s="25" t="n">
        <v>0</v>
      </c>
      <c r="AY103" s="25"/>
      <c r="AZ103" s="25" t="n">
        <v>0</v>
      </c>
      <c r="BA103" s="25" t="n">
        <v>0</v>
      </c>
      <c r="BB103" s="25"/>
      <c r="BC103" s="25" t="n">
        <v>0</v>
      </c>
      <c r="BD103" s="25" t="n">
        <v>0</v>
      </c>
      <c r="BE103" s="25"/>
      <c r="BF103" s="26"/>
      <c r="BG103" s="26"/>
      <c r="BH103" s="27"/>
      <c r="BJ103" s="24"/>
      <c r="BK103" s="25"/>
      <c r="BL103" s="25"/>
      <c r="BM103" s="2"/>
      <c r="BN103" s="24"/>
      <c r="BO103" s="25"/>
      <c r="BP103" s="25"/>
      <c r="BR103" s="28"/>
      <c r="BS103" s="29"/>
      <c r="BY103" s="50" t="n">
        <f aca="false">SUM(I103,L103,O103,R103,V103,Y103,AB103,AE103,AH103,AK103,AN103,AQ103,AT103,AW103,AZ103,BC103)</f>
        <v>0</v>
      </c>
      <c r="BZ103" s="2" t="n">
        <f aca="false">I103*J103+L103*M103+O103*P103+R103*S103+V103*W103+Y103*Z103+AB103*AC103+AE103*AF103+AH103*AI103+AK103*AL103+AN103*AO103+AQ103*AR103+AT103*AU103+AW103*AX103+AZ103*BA103+BC103*BD103</f>
        <v>0</v>
      </c>
    </row>
    <row r="104" customFormat="false" ht="11.25" hidden="false" customHeight="false" outlineLevel="0" collapsed="false">
      <c r="A104" s="1" t="n">
        <v>7</v>
      </c>
      <c r="C104" s="24" t="n">
        <f aca="false">BY62-CB62-CC62-SUM(I104,L104,O104,R104,V104,Y104,AB104,AE104,AH104,AK104,AN104,AQ104,AT104,AW104,AZ104,BC104)</f>
        <v>44650</v>
      </c>
      <c r="D104" s="26" t="n">
        <f aca="false">BS20+BS62-(I104*J104+L104*M104+O104*P104+R104*S104+V104*W104+Y104*Z104+AB104*AC104+AE104*AF104+AH104*AI104+AK104*AL104+AN104*AO104+AQ104*AR104+AT104*AU104+AW104*AX104+AZ104*BA104+BC104*BD104)</f>
        <v>123957.5</v>
      </c>
      <c r="E104" s="26" t="n">
        <v>0.04</v>
      </c>
      <c r="F104" s="29" t="n">
        <f aca="false">MAX(BR20,BR62,C104)*E104+D104</f>
        <v>125757.5</v>
      </c>
      <c r="G104" s="25"/>
      <c r="H104" s="25"/>
      <c r="I104" s="25" t="n">
        <v>0</v>
      </c>
      <c r="J104" s="25" t="n">
        <v>0</v>
      </c>
      <c r="K104" s="25"/>
      <c r="L104" s="25" t="n">
        <v>0</v>
      </c>
      <c r="M104" s="25" t="n">
        <v>0</v>
      </c>
      <c r="N104" s="25"/>
      <c r="O104" s="25" t="n">
        <v>0</v>
      </c>
      <c r="P104" s="25" t="n">
        <v>0</v>
      </c>
      <c r="Q104" s="25"/>
      <c r="R104" s="25" t="n">
        <v>0</v>
      </c>
      <c r="S104" s="25" t="n">
        <v>0</v>
      </c>
      <c r="T104" s="25"/>
      <c r="V104" s="25" t="n">
        <v>0</v>
      </c>
      <c r="W104" s="25" t="n">
        <v>0</v>
      </c>
      <c r="X104" s="25"/>
      <c r="Y104" s="25" t="n">
        <v>0</v>
      </c>
      <c r="Z104" s="25" t="n">
        <v>0</v>
      </c>
      <c r="AA104" s="25"/>
      <c r="AB104" s="25" t="n">
        <v>0</v>
      </c>
      <c r="AC104" s="25" t="n">
        <v>0</v>
      </c>
      <c r="AD104" s="25"/>
      <c r="AE104" s="25" t="n">
        <v>0</v>
      </c>
      <c r="AF104" s="25" t="n">
        <v>0</v>
      </c>
      <c r="AG104" s="25"/>
      <c r="AH104" s="25" t="n">
        <v>0</v>
      </c>
      <c r="AI104" s="25" t="n">
        <v>0</v>
      </c>
      <c r="AJ104" s="25"/>
      <c r="AK104" s="25" t="n">
        <v>0</v>
      </c>
      <c r="AL104" s="25" t="n">
        <v>0</v>
      </c>
      <c r="AM104" s="25"/>
      <c r="AN104" s="25" t="n">
        <v>0</v>
      </c>
      <c r="AO104" s="25" t="n">
        <v>0</v>
      </c>
      <c r="AP104" s="25"/>
      <c r="AQ104" s="25" t="n">
        <v>0</v>
      </c>
      <c r="AR104" s="25" t="n">
        <v>0</v>
      </c>
      <c r="AS104" s="25"/>
      <c r="AT104" s="25" t="n">
        <v>0</v>
      </c>
      <c r="AU104" s="25" t="n">
        <v>0</v>
      </c>
      <c r="AV104" s="25"/>
      <c r="AW104" s="25" t="n">
        <v>0</v>
      </c>
      <c r="AX104" s="25" t="n">
        <v>0</v>
      </c>
      <c r="AY104" s="25"/>
      <c r="AZ104" s="25" t="n">
        <v>0</v>
      </c>
      <c r="BA104" s="25" t="n">
        <v>0</v>
      </c>
      <c r="BB104" s="25"/>
      <c r="BC104" s="25" t="n">
        <v>0</v>
      </c>
      <c r="BD104" s="25" t="n">
        <v>0</v>
      </c>
      <c r="BE104" s="25"/>
      <c r="BF104" s="26"/>
      <c r="BG104" s="26"/>
      <c r="BH104" s="27"/>
      <c r="BJ104" s="24"/>
      <c r="BK104" s="25"/>
      <c r="BL104" s="25"/>
      <c r="BM104" s="2"/>
      <c r="BN104" s="24"/>
      <c r="BO104" s="25"/>
      <c r="BP104" s="25"/>
      <c r="BR104" s="28"/>
      <c r="BS104" s="29"/>
      <c r="BY104" s="50" t="n">
        <f aca="false">SUM(I104,L104,O104,R104,V104,Y104,AB104,AE104,AH104,AK104,AN104,AQ104,AT104,AW104,AZ104,BC104)</f>
        <v>0</v>
      </c>
      <c r="BZ104" s="2" t="n">
        <f aca="false">I104*J104+L104*M104+O104*P104+R104*S104+V104*W104+Y104*Z104+AB104*AC104+AE104*AF104+AH104*AI104+AK104*AL104+AN104*AO104+AQ104*AR104+AT104*AU104+AW104*AX104+AZ104*BA104+BC104*BD104</f>
        <v>0</v>
      </c>
    </row>
    <row r="105" customFormat="false" ht="11.25" hidden="false" customHeight="false" outlineLevel="0" collapsed="false">
      <c r="A105" s="1" t="n">
        <v>8</v>
      </c>
      <c r="C105" s="24" t="n">
        <f aca="false">BY63-CB63-CC63-SUM(I105,L105,O105,R105,V105,Y105,AB105,AE105,AH105,AK105,AN105,AQ105,AT105,AW105,AZ105,BC105)</f>
        <v>44650</v>
      </c>
      <c r="D105" s="26" t="n">
        <f aca="false">BS21+BS63-(I105*J105+L105*M105+O105*P105+R105*S105+V105*W105+Y105*Z105+AB105*AC105+AE105*AF105+AH105*AI105+AK105*AL105+AN105*AO105+AQ105*AR105+AT105*AU105+AW105*AX105+AZ105*BA105+BC105*BD105)</f>
        <v>123957.5</v>
      </c>
      <c r="E105" s="26" t="n">
        <v>0.04</v>
      </c>
      <c r="F105" s="29" t="n">
        <f aca="false">MAX(BR21,BR63,C105)*E105+D105</f>
        <v>125757.5</v>
      </c>
      <c r="G105" s="25"/>
      <c r="H105" s="25"/>
      <c r="I105" s="25" t="n">
        <v>0</v>
      </c>
      <c r="J105" s="25" t="n">
        <v>0</v>
      </c>
      <c r="K105" s="25"/>
      <c r="L105" s="25" t="n">
        <v>0</v>
      </c>
      <c r="M105" s="25" t="n">
        <v>0</v>
      </c>
      <c r="N105" s="25"/>
      <c r="O105" s="25" t="n">
        <v>0</v>
      </c>
      <c r="P105" s="25" t="n">
        <v>0</v>
      </c>
      <c r="Q105" s="25"/>
      <c r="R105" s="25" t="n">
        <v>0</v>
      </c>
      <c r="S105" s="25" t="n">
        <v>0</v>
      </c>
      <c r="T105" s="25"/>
      <c r="V105" s="25" t="n">
        <v>0</v>
      </c>
      <c r="W105" s="25" t="n">
        <v>0</v>
      </c>
      <c r="X105" s="25"/>
      <c r="Y105" s="25" t="n">
        <v>0</v>
      </c>
      <c r="Z105" s="25" t="n">
        <v>0</v>
      </c>
      <c r="AA105" s="25"/>
      <c r="AB105" s="25" t="n">
        <v>0</v>
      </c>
      <c r="AC105" s="25" t="n">
        <v>0</v>
      </c>
      <c r="AD105" s="25"/>
      <c r="AE105" s="25" t="n">
        <v>0</v>
      </c>
      <c r="AF105" s="25" t="n">
        <v>0</v>
      </c>
      <c r="AG105" s="25"/>
      <c r="AH105" s="25" t="n">
        <v>0</v>
      </c>
      <c r="AI105" s="25" t="n">
        <v>0</v>
      </c>
      <c r="AJ105" s="25"/>
      <c r="AK105" s="25" t="n">
        <v>0</v>
      </c>
      <c r="AL105" s="25" t="n">
        <v>0</v>
      </c>
      <c r="AM105" s="25"/>
      <c r="AN105" s="25" t="n">
        <v>0</v>
      </c>
      <c r="AO105" s="25" t="n">
        <v>0</v>
      </c>
      <c r="AP105" s="25"/>
      <c r="AQ105" s="25" t="n">
        <v>0</v>
      </c>
      <c r="AR105" s="25" t="n">
        <v>0</v>
      </c>
      <c r="AS105" s="25"/>
      <c r="AT105" s="25" t="n">
        <v>0</v>
      </c>
      <c r="AU105" s="25" t="n">
        <v>0</v>
      </c>
      <c r="AV105" s="25"/>
      <c r="AW105" s="25" t="n">
        <v>0</v>
      </c>
      <c r="AX105" s="25" t="n">
        <v>0</v>
      </c>
      <c r="AY105" s="25"/>
      <c r="AZ105" s="25" t="n">
        <v>0</v>
      </c>
      <c r="BA105" s="25" t="n">
        <v>0</v>
      </c>
      <c r="BB105" s="25"/>
      <c r="BC105" s="25" t="n">
        <v>0</v>
      </c>
      <c r="BD105" s="25" t="n">
        <v>0</v>
      </c>
      <c r="BE105" s="25"/>
      <c r="BF105" s="26"/>
      <c r="BG105" s="26"/>
      <c r="BH105" s="27"/>
      <c r="BJ105" s="24"/>
      <c r="BK105" s="25"/>
      <c r="BL105" s="25"/>
      <c r="BM105" s="2"/>
      <c r="BN105" s="24"/>
      <c r="BO105" s="25"/>
      <c r="BP105" s="25"/>
      <c r="BR105" s="28"/>
      <c r="BS105" s="29"/>
      <c r="BY105" s="50" t="n">
        <f aca="false">SUM(I105,L105,O105,R105,V105,Y105,AB105,AE105,AH105,AK105,AN105,AQ105,AT105,AW105,AZ105,BC105)</f>
        <v>0</v>
      </c>
      <c r="BZ105" s="2" t="n">
        <f aca="false">I105*J105+L105*M105+O105*P105+R105*S105+V105*W105+Y105*Z105+AB105*AC105+AE105*AF105+AH105*AI105+AK105*AL105+AN105*AO105+AQ105*AR105+AT105*AU105+AW105*AX105+AZ105*BA105+BC105*BD105</f>
        <v>0</v>
      </c>
    </row>
    <row r="106" customFormat="false" ht="11.25" hidden="false" customHeight="false" outlineLevel="0" collapsed="false">
      <c r="A106" s="1" t="n">
        <v>9</v>
      </c>
      <c r="C106" s="24" t="n">
        <f aca="false">BY64-CB64-CC64-SUM(I106,L106,O106,R106,V106,Y106,AB106,AE106,AH106,AK106,AN106,AQ106,AT106,AW106,AZ106,BC106)</f>
        <v>44650</v>
      </c>
      <c r="D106" s="26" t="n">
        <f aca="false">BS22+BS64-(I106*J106+L106*M106+O106*P106+R106*S106+V106*W106+Y106*Z106+AB106*AC106+AE106*AF106+AH106*AI106+AK106*AL106+AN106*AO106+AQ106*AR106+AT106*AU106+AW106*AX106+AZ106*BA106+BC106*BD106)</f>
        <v>123957.5</v>
      </c>
      <c r="E106" s="26" t="n">
        <v>0.04</v>
      </c>
      <c r="F106" s="29" t="n">
        <f aca="false">MAX(BR22,BR64,C106)*E106+D106</f>
        <v>125757.5</v>
      </c>
      <c r="G106" s="25"/>
      <c r="H106" s="25"/>
      <c r="I106" s="25" t="n">
        <v>0</v>
      </c>
      <c r="J106" s="25" t="n">
        <v>0</v>
      </c>
      <c r="K106" s="25"/>
      <c r="L106" s="25" t="n">
        <v>0</v>
      </c>
      <c r="M106" s="25" t="n">
        <v>0</v>
      </c>
      <c r="N106" s="25"/>
      <c r="O106" s="25" t="n">
        <v>0</v>
      </c>
      <c r="P106" s="25" t="n">
        <v>0</v>
      </c>
      <c r="Q106" s="25"/>
      <c r="R106" s="25" t="n">
        <v>0</v>
      </c>
      <c r="S106" s="25" t="n">
        <v>0</v>
      </c>
      <c r="T106" s="25"/>
      <c r="V106" s="25" t="n">
        <v>0</v>
      </c>
      <c r="W106" s="25" t="n">
        <v>0</v>
      </c>
      <c r="X106" s="25"/>
      <c r="Y106" s="25" t="n">
        <v>0</v>
      </c>
      <c r="Z106" s="25" t="n">
        <v>0</v>
      </c>
      <c r="AA106" s="25"/>
      <c r="AB106" s="25" t="n">
        <v>0</v>
      </c>
      <c r="AC106" s="25" t="n">
        <v>0</v>
      </c>
      <c r="AD106" s="25"/>
      <c r="AE106" s="25" t="n">
        <v>0</v>
      </c>
      <c r="AF106" s="25" t="n">
        <v>0</v>
      </c>
      <c r="AG106" s="25"/>
      <c r="AH106" s="25" t="n">
        <v>0</v>
      </c>
      <c r="AI106" s="25" t="n">
        <v>0</v>
      </c>
      <c r="AJ106" s="25"/>
      <c r="AK106" s="25" t="n">
        <v>0</v>
      </c>
      <c r="AL106" s="25" t="n">
        <v>0</v>
      </c>
      <c r="AM106" s="25"/>
      <c r="AN106" s="25" t="n">
        <v>0</v>
      </c>
      <c r="AO106" s="25" t="n">
        <v>0</v>
      </c>
      <c r="AP106" s="25"/>
      <c r="AQ106" s="25" t="n">
        <v>0</v>
      </c>
      <c r="AR106" s="25" t="n">
        <v>0</v>
      </c>
      <c r="AS106" s="25"/>
      <c r="AT106" s="25" t="n">
        <v>0</v>
      </c>
      <c r="AU106" s="25" t="n">
        <v>0</v>
      </c>
      <c r="AV106" s="25"/>
      <c r="AW106" s="25" t="n">
        <v>0</v>
      </c>
      <c r="AX106" s="25" t="n">
        <v>0</v>
      </c>
      <c r="AY106" s="25"/>
      <c r="AZ106" s="25" t="n">
        <v>0</v>
      </c>
      <c r="BA106" s="25" t="n">
        <v>0</v>
      </c>
      <c r="BB106" s="25"/>
      <c r="BC106" s="25" t="n">
        <v>0</v>
      </c>
      <c r="BD106" s="25" t="n">
        <v>0</v>
      </c>
      <c r="BE106" s="25"/>
      <c r="BF106" s="26"/>
      <c r="BG106" s="26"/>
      <c r="BH106" s="27"/>
      <c r="BJ106" s="24"/>
      <c r="BK106" s="25"/>
      <c r="BL106" s="25"/>
      <c r="BM106" s="2"/>
      <c r="BN106" s="24"/>
      <c r="BO106" s="25"/>
      <c r="BP106" s="25"/>
      <c r="BR106" s="28"/>
      <c r="BS106" s="29"/>
      <c r="BY106" s="50" t="n">
        <f aca="false">SUM(I106,L106,O106,R106,V106,Y106,AB106,AE106,AH106,AK106,AN106,AQ106,AT106,AW106,AZ106,BC106)</f>
        <v>0</v>
      </c>
      <c r="BZ106" s="2" t="n">
        <f aca="false">I106*J106+L106*M106+O106*P106+R106*S106+V106*W106+Y106*Z106+AB106*AC106+AE106*AF106+AH106*AI106+AK106*AL106+AN106*AO106+AQ106*AR106+AT106*AU106+AW106*AX106+AZ106*BA106+BC106*BD106</f>
        <v>0</v>
      </c>
    </row>
    <row r="107" customFormat="false" ht="11.25" hidden="false" customHeight="false" outlineLevel="0" collapsed="false">
      <c r="A107" s="1" t="n">
        <v>10</v>
      </c>
      <c r="C107" s="24" t="n">
        <f aca="false">BY65-CB65-CC65-SUM(I107,L107,O107,R107,V107,Y107,AB107,AE107,AH107,AK107,AN107,AQ107,AT107,AW107,AZ107,BC107)</f>
        <v>44650</v>
      </c>
      <c r="D107" s="26" t="n">
        <f aca="false">BS23+BS65-(I107*J107+L107*M107+O107*P107+R107*S107+V107*W107+Y107*Z107+AB107*AC107+AE107*AF107+AH107*AI107+AK107*AL107+AN107*AO107+AQ107*AR107+AT107*AU107+AW107*AX107+AZ107*BA107+BC107*BD107)</f>
        <v>123957.5</v>
      </c>
      <c r="E107" s="26" t="n">
        <v>0.04</v>
      </c>
      <c r="F107" s="29" t="n">
        <f aca="false">MAX(BR23,BR65,C107)*E107+D107</f>
        <v>125757.5</v>
      </c>
      <c r="G107" s="25"/>
      <c r="H107" s="25"/>
      <c r="I107" s="25" t="n">
        <v>0</v>
      </c>
      <c r="J107" s="25" t="n">
        <v>0</v>
      </c>
      <c r="K107" s="25"/>
      <c r="L107" s="25" t="n">
        <v>0</v>
      </c>
      <c r="M107" s="25" t="n">
        <v>0</v>
      </c>
      <c r="N107" s="25"/>
      <c r="O107" s="25" t="n">
        <v>0</v>
      </c>
      <c r="P107" s="25" t="n">
        <v>0</v>
      </c>
      <c r="Q107" s="25"/>
      <c r="R107" s="25" t="n">
        <v>0</v>
      </c>
      <c r="S107" s="25" t="n">
        <v>0</v>
      </c>
      <c r="T107" s="25"/>
      <c r="V107" s="25" t="n">
        <v>0</v>
      </c>
      <c r="W107" s="25" t="n">
        <v>0</v>
      </c>
      <c r="X107" s="25"/>
      <c r="Y107" s="25" t="n">
        <v>0</v>
      </c>
      <c r="Z107" s="25" t="n">
        <v>0</v>
      </c>
      <c r="AA107" s="25"/>
      <c r="AB107" s="25" t="n">
        <v>0</v>
      </c>
      <c r="AC107" s="25" t="n">
        <v>0</v>
      </c>
      <c r="AD107" s="25"/>
      <c r="AE107" s="25" t="n">
        <v>0</v>
      </c>
      <c r="AF107" s="25" t="n">
        <v>0</v>
      </c>
      <c r="AG107" s="25"/>
      <c r="AH107" s="25" t="n">
        <v>0</v>
      </c>
      <c r="AI107" s="25" t="n">
        <v>0</v>
      </c>
      <c r="AJ107" s="25"/>
      <c r="AK107" s="25" t="n">
        <v>0</v>
      </c>
      <c r="AL107" s="25" t="n">
        <v>0</v>
      </c>
      <c r="AM107" s="25"/>
      <c r="AN107" s="25" t="n">
        <v>0</v>
      </c>
      <c r="AO107" s="25" t="n">
        <v>0</v>
      </c>
      <c r="AP107" s="25"/>
      <c r="AQ107" s="25" t="n">
        <v>0</v>
      </c>
      <c r="AR107" s="25" t="n">
        <v>0</v>
      </c>
      <c r="AS107" s="25"/>
      <c r="AT107" s="25" t="n">
        <v>0</v>
      </c>
      <c r="AU107" s="25" t="n">
        <v>0</v>
      </c>
      <c r="AV107" s="25"/>
      <c r="AW107" s="25" t="n">
        <v>0</v>
      </c>
      <c r="AX107" s="25" t="n">
        <v>0</v>
      </c>
      <c r="AY107" s="25"/>
      <c r="AZ107" s="25" t="n">
        <v>0</v>
      </c>
      <c r="BA107" s="25" t="n">
        <v>0</v>
      </c>
      <c r="BB107" s="25"/>
      <c r="BC107" s="25" t="n">
        <v>0</v>
      </c>
      <c r="BD107" s="25" t="n">
        <v>0</v>
      </c>
      <c r="BE107" s="25"/>
      <c r="BF107" s="26"/>
      <c r="BG107" s="26"/>
      <c r="BH107" s="27"/>
      <c r="BJ107" s="24"/>
      <c r="BK107" s="25"/>
      <c r="BL107" s="25"/>
      <c r="BM107" s="2"/>
      <c r="BN107" s="24"/>
      <c r="BO107" s="25"/>
      <c r="BP107" s="25"/>
      <c r="BR107" s="28"/>
      <c r="BS107" s="29"/>
      <c r="BY107" s="50" t="n">
        <f aca="false">SUM(I107,L107,O107,R107,V107,Y107,AB107,AE107,AH107,AK107,AN107,AQ107,AT107,AW107,AZ107,BC107)</f>
        <v>0</v>
      </c>
      <c r="BZ107" s="2" t="n">
        <f aca="false">I107*J107+L107*M107+O107*P107+R107*S107+V107*W107+Y107*Z107+AB107*AC107+AE107*AF107+AH107*AI107+AK107*AL107+AN107*AO107+AQ107*AR107+AT107*AU107+AW107*AX107+AZ107*BA107+BC107*BD107</f>
        <v>0</v>
      </c>
    </row>
    <row r="108" customFormat="false" ht="11.25" hidden="false" customHeight="false" outlineLevel="0" collapsed="false">
      <c r="A108" s="1" t="n">
        <v>11</v>
      </c>
      <c r="C108" s="24" t="n">
        <f aca="false">BY66-CB66-CC66-SUM(I108,L108,O108,R108,V108,Y108,AB108,AE108,AH108,AK108,AN108,AQ108,AT108,AW108,AZ108,BC108)</f>
        <v>44650</v>
      </c>
      <c r="D108" s="26" t="n">
        <f aca="false">BS24+BS66-(I108*J108+L108*M108+O108*P108+R108*S108+V108*W108+Y108*Z108+AB108*AC108+AE108*AF108+AH108*AI108+AK108*AL108+AN108*AO108+AQ108*AR108+AT108*AU108+AW108*AX108+AZ108*BA108+BC108*BD108)</f>
        <v>123957.5</v>
      </c>
      <c r="E108" s="26" t="n">
        <v>0.04</v>
      </c>
      <c r="F108" s="29" t="n">
        <f aca="false">MAX(BR24,BR66,C108)*E108+D108</f>
        <v>125757.5</v>
      </c>
      <c r="G108" s="25"/>
      <c r="H108" s="25"/>
      <c r="I108" s="25" t="n">
        <v>0</v>
      </c>
      <c r="J108" s="25" t="n">
        <v>0</v>
      </c>
      <c r="K108" s="25"/>
      <c r="L108" s="25" t="n">
        <v>0</v>
      </c>
      <c r="M108" s="25" t="n">
        <v>0</v>
      </c>
      <c r="N108" s="25"/>
      <c r="O108" s="25" t="n">
        <v>0</v>
      </c>
      <c r="P108" s="25" t="n">
        <v>0</v>
      </c>
      <c r="Q108" s="25"/>
      <c r="R108" s="25" t="n">
        <v>0</v>
      </c>
      <c r="S108" s="25" t="n">
        <v>0</v>
      </c>
      <c r="T108" s="25"/>
      <c r="V108" s="25" t="n">
        <v>0</v>
      </c>
      <c r="W108" s="25" t="n">
        <v>0</v>
      </c>
      <c r="X108" s="25"/>
      <c r="Y108" s="25" t="n">
        <v>0</v>
      </c>
      <c r="Z108" s="25" t="n">
        <v>0</v>
      </c>
      <c r="AA108" s="25"/>
      <c r="AB108" s="25" t="n">
        <v>0</v>
      </c>
      <c r="AC108" s="25" t="n">
        <v>0</v>
      </c>
      <c r="AD108" s="25"/>
      <c r="AE108" s="25" t="n">
        <v>0</v>
      </c>
      <c r="AF108" s="25" t="n">
        <v>0</v>
      </c>
      <c r="AG108" s="25"/>
      <c r="AH108" s="25" t="n">
        <v>0</v>
      </c>
      <c r="AI108" s="25" t="n">
        <v>0</v>
      </c>
      <c r="AJ108" s="25"/>
      <c r="AK108" s="25" t="n">
        <v>0</v>
      </c>
      <c r="AL108" s="25" t="n">
        <v>0</v>
      </c>
      <c r="AM108" s="25"/>
      <c r="AN108" s="25" t="n">
        <v>0</v>
      </c>
      <c r="AO108" s="25" t="n">
        <v>0</v>
      </c>
      <c r="AP108" s="25"/>
      <c r="AQ108" s="25" t="n">
        <v>0</v>
      </c>
      <c r="AR108" s="25" t="n">
        <v>0</v>
      </c>
      <c r="AS108" s="25"/>
      <c r="AT108" s="25" t="n">
        <v>0</v>
      </c>
      <c r="AU108" s="25" t="n">
        <v>0</v>
      </c>
      <c r="AV108" s="25"/>
      <c r="AW108" s="25" t="n">
        <v>0</v>
      </c>
      <c r="AX108" s="25" t="n">
        <v>0</v>
      </c>
      <c r="AY108" s="25"/>
      <c r="AZ108" s="25" t="n">
        <v>0</v>
      </c>
      <c r="BA108" s="25" t="n">
        <v>0</v>
      </c>
      <c r="BB108" s="25"/>
      <c r="BC108" s="25" t="n">
        <v>0</v>
      </c>
      <c r="BD108" s="25" t="n">
        <v>0</v>
      </c>
      <c r="BE108" s="25"/>
      <c r="BF108" s="26"/>
      <c r="BG108" s="26"/>
      <c r="BH108" s="27"/>
      <c r="BJ108" s="24"/>
      <c r="BK108" s="25"/>
      <c r="BL108" s="25"/>
      <c r="BM108" s="2"/>
      <c r="BN108" s="24"/>
      <c r="BO108" s="25"/>
      <c r="BP108" s="25"/>
      <c r="BR108" s="28"/>
      <c r="BS108" s="29"/>
      <c r="BY108" s="50" t="n">
        <f aca="false">SUM(I108,L108,O108,R108,V108,Y108,AB108,AE108,AH108,AK108,AN108,AQ108,AT108,AW108,AZ108,BC108)</f>
        <v>0</v>
      </c>
      <c r="BZ108" s="2" t="n">
        <f aca="false">I108*J108+L108*M108+O108*P108+R108*S108+V108*W108+Y108*Z108+AB108*AC108+AE108*AF108+AH108*AI108+AK108*AL108+AN108*AO108+AQ108*AR108+AT108*AU108+AW108*AX108+AZ108*BA108+BC108*BD108</f>
        <v>0</v>
      </c>
    </row>
    <row r="109" customFormat="false" ht="11.25" hidden="false" customHeight="false" outlineLevel="0" collapsed="false">
      <c r="A109" s="1" t="n">
        <v>12</v>
      </c>
      <c r="C109" s="24" t="n">
        <f aca="false">BY67-CB67-CC67-SUM(I109,L109,O109,R109,V109,Y109,AB109,AE109,AH109,AK109,AN109,AQ109,AT109,AW109,AZ109,BC109)</f>
        <v>44650</v>
      </c>
      <c r="D109" s="26" t="n">
        <f aca="false">BS25+BS67-(I109*J109+L109*M109+O109*P109+R109*S109+V109*W109+Y109*Z109+AB109*AC109+AE109*AF109+AH109*AI109+AK109*AL109+AN109*AO109+AQ109*AR109+AT109*AU109+AW109*AX109+AZ109*BA109+BC109*BD109)</f>
        <v>123957.5</v>
      </c>
      <c r="E109" s="26" t="n">
        <v>0.04</v>
      </c>
      <c r="F109" s="29" t="n">
        <f aca="false">MAX(BR25,BR67,C109)*E109+D109</f>
        <v>125757.5</v>
      </c>
      <c r="G109" s="25"/>
      <c r="H109" s="25"/>
      <c r="I109" s="25" t="n">
        <v>0</v>
      </c>
      <c r="J109" s="25" t="n">
        <v>0</v>
      </c>
      <c r="K109" s="25"/>
      <c r="L109" s="25" t="n">
        <v>0</v>
      </c>
      <c r="M109" s="25" t="n">
        <v>0</v>
      </c>
      <c r="N109" s="25"/>
      <c r="O109" s="25" t="n">
        <v>0</v>
      </c>
      <c r="P109" s="25" t="n">
        <v>0</v>
      </c>
      <c r="Q109" s="25"/>
      <c r="R109" s="25" t="n">
        <v>0</v>
      </c>
      <c r="S109" s="25" t="n">
        <v>0</v>
      </c>
      <c r="T109" s="25"/>
      <c r="V109" s="25" t="n">
        <v>0</v>
      </c>
      <c r="W109" s="25" t="n">
        <v>0</v>
      </c>
      <c r="X109" s="25"/>
      <c r="Y109" s="25" t="n">
        <v>0</v>
      </c>
      <c r="Z109" s="25" t="n">
        <v>0</v>
      </c>
      <c r="AA109" s="25"/>
      <c r="AB109" s="25" t="n">
        <v>0</v>
      </c>
      <c r="AC109" s="25" t="n">
        <v>0</v>
      </c>
      <c r="AD109" s="25"/>
      <c r="AE109" s="25" t="n">
        <v>0</v>
      </c>
      <c r="AF109" s="25" t="n">
        <v>0</v>
      </c>
      <c r="AG109" s="25"/>
      <c r="AH109" s="25" t="n">
        <v>0</v>
      </c>
      <c r="AI109" s="25" t="n">
        <v>0</v>
      </c>
      <c r="AJ109" s="25"/>
      <c r="AK109" s="25" t="n">
        <v>0</v>
      </c>
      <c r="AL109" s="25" t="n">
        <v>0</v>
      </c>
      <c r="AM109" s="25"/>
      <c r="AN109" s="25" t="n">
        <v>0</v>
      </c>
      <c r="AO109" s="25" t="n">
        <v>0</v>
      </c>
      <c r="AP109" s="25"/>
      <c r="AQ109" s="25" t="n">
        <v>0</v>
      </c>
      <c r="AR109" s="25" t="n">
        <v>0</v>
      </c>
      <c r="AS109" s="25"/>
      <c r="AT109" s="25" t="n">
        <v>0</v>
      </c>
      <c r="AU109" s="25" t="n">
        <v>0</v>
      </c>
      <c r="AV109" s="25"/>
      <c r="AW109" s="25" t="n">
        <v>0</v>
      </c>
      <c r="AX109" s="25" t="n">
        <v>0</v>
      </c>
      <c r="AY109" s="25"/>
      <c r="AZ109" s="25" t="n">
        <v>0</v>
      </c>
      <c r="BA109" s="25" t="n">
        <v>0</v>
      </c>
      <c r="BB109" s="25"/>
      <c r="BC109" s="25" t="n">
        <v>0</v>
      </c>
      <c r="BD109" s="25" t="n">
        <v>0</v>
      </c>
      <c r="BE109" s="25"/>
      <c r="BF109" s="26"/>
      <c r="BG109" s="26"/>
      <c r="BH109" s="27"/>
      <c r="BJ109" s="24"/>
      <c r="BK109" s="25"/>
      <c r="BL109" s="25"/>
      <c r="BM109" s="2"/>
      <c r="BN109" s="24"/>
      <c r="BO109" s="25"/>
      <c r="BP109" s="25"/>
      <c r="BR109" s="28"/>
      <c r="BS109" s="29"/>
      <c r="BY109" s="50" t="n">
        <f aca="false">SUM(I109,L109,O109,R109,V109,Y109,AB109,AE109,AH109,AK109,AN109,AQ109,AT109,AW109,AZ109,BC109)</f>
        <v>0</v>
      </c>
      <c r="BZ109" s="2" t="n">
        <f aca="false">I109*J109+L109*M109+O109*P109+R109*S109+V109*W109+Y109*Z109+AB109*AC109+AE109*AF109+AH109*AI109+AK109*AL109+AN109*AO109+AQ109*AR109+AT109*AU109+AW109*AX109+AZ109*BA109+BC109*BD109</f>
        <v>0</v>
      </c>
    </row>
    <row r="110" customFormat="false" ht="11.25" hidden="false" customHeight="false" outlineLevel="0" collapsed="false">
      <c r="A110" s="1" t="n">
        <v>13</v>
      </c>
      <c r="C110" s="24" t="n">
        <f aca="false">BY68-CB68-CC68-SUM(I110,L110,O110,R110,V110,Y110,AB110,AE110,AH110,AK110,AN110,AQ110,AT110,AW110,AZ110,BC110)</f>
        <v>44650</v>
      </c>
      <c r="D110" s="26" t="n">
        <f aca="false">BS26+BS68-(I110*J110+L110*M110+O110*P110+R110*S110+V110*W110+Y110*Z110+AB110*AC110+AE110*AF110+AH110*AI110+AK110*AL110+AN110*AO110+AQ110*AR110+AT110*AU110+AW110*AX110+AZ110*BA110+BC110*BD110)</f>
        <v>132878</v>
      </c>
      <c r="E110" s="26" t="n">
        <v>0.04</v>
      </c>
      <c r="F110" s="29" t="n">
        <f aca="false">MAX(BR26,BR68,C110)*E110+D110</f>
        <v>134798</v>
      </c>
      <c r="G110" s="25"/>
      <c r="H110" s="25"/>
      <c r="I110" s="25" t="n">
        <v>0</v>
      </c>
      <c r="J110" s="25" t="n">
        <v>0</v>
      </c>
      <c r="K110" s="25"/>
      <c r="L110" s="25" t="n">
        <v>0</v>
      </c>
      <c r="M110" s="25" t="n">
        <v>0</v>
      </c>
      <c r="N110" s="25"/>
      <c r="O110" s="25" t="n">
        <v>0</v>
      </c>
      <c r="P110" s="25" t="n">
        <v>0</v>
      </c>
      <c r="Q110" s="25"/>
      <c r="R110" s="25" t="n">
        <v>0</v>
      </c>
      <c r="S110" s="25" t="n">
        <v>0</v>
      </c>
      <c r="T110" s="25"/>
      <c r="V110" s="25" t="n">
        <v>0</v>
      </c>
      <c r="W110" s="25" t="n">
        <v>0</v>
      </c>
      <c r="X110" s="25"/>
      <c r="Y110" s="25" t="n">
        <v>0</v>
      </c>
      <c r="Z110" s="25" t="n">
        <v>0</v>
      </c>
      <c r="AA110" s="25"/>
      <c r="AB110" s="25" t="n">
        <v>0</v>
      </c>
      <c r="AC110" s="25" t="n">
        <v>0</v>
      </c>
      <c r="AD110" s="25"/>
      <c r="AE110" s="25" t="n">
        <v>0</v>
      </c>
      <c r="AF110" s="25" t="n">
        <v>0</v>
      </c>
      <c r="AG110" s="25"/>
      <c r="AH110" s="25" t="n">
        <v>0</v>
      </c>
      <c r="AI110" s="25" t="n">
        <v>0</v>
      </c>
      <c r="AJ110" s="25"/>
      <c r="AK110" s="25" t="n">
        <v>0</v>
      </c>
      <c r="AL110" s="25" t="n">
        <v>0</v>
      </c>
      <c r="AM110" s="25"/>
      <c r="AN110" s="25" t="n">
        <v>0</v>
      </c>
      <c r="AO110" s="25" t="n">
        <v>0</v>
      </c>
      <c r="AP110" s="25"/>
      <c r="AQ110" s="25" t="n">
        <v>0</v>
      </c>
      <c r="AR110" s="25" t="n">
        <v>0</v>
      </c>
      <c r="AS110" s="25"/>
      <c r="AT110" s="25" t="n">
        <v>0</v>
      </c>
      <c r="AU110" s="25" t="n">
        <v>0</v>
      </c>
      <c r="AV110" s="25"/>
      <c r="AW110" s="25" t="n">
        <v>0</v>
      </c>
      <c r="AX110" s="25" t="n">
        <v>0</v>
      </c>
      <c r="AY110" s="25"/>
      <c r="AZ110" s="25" t="n">
        <v>0</v>
      </c>
      <c r="BA110" s="25" t="n">
        <v>0</v>
      </c>
      <c r="BB110" s="25"/>
      <c r="BC110" s="25" t="n">
        <v>0</v>
      </c>
      <c r="BD110" s="25" t="n">
        <v>0</v>
      </c>
      <c r="BE110" s="25"/>
      <c r="BF110" s="26"/>
      <c r="BG110" s="26"/>
      <c r="BH110" s="27"/>
      <c r="BJ110" s="24"/>
      <c r="BK110" s="25"/>
      <c r="BL110" s="25"/>
      <c r="BM110" s="2"/>
      <c r="BN110" s="24"/>
      <c r="BO110" s="25"/>
      <c r="BP110" s="25"/>
      <c r="BR110" s="28"/>
      <c r="BS110" s="29"/>
      <c r="BY110" s="50" t="n">
        <f aca="false">SUM(I110,L110,O110,R110,V110,Y110,AB110,AE110,AH110,AK110,AN110,AQ110,AT110,AW110,AZ110,BC110)</f>
        <v>0</v>
      </c>
      <c r="BZ110" s="2" t="n">
        <f aca="false">I110*J110+L110*M110+O110*P110+R110*S110+V110*W110+Y110*Z110+AB110*AC110+AE110*AF110+AH110*AI110+AK110*AL110+AN110*AO110+AQ110*AR110+AT110*AU110+AW110*AX110+AZ110*BA110+BC110*BD110</f>
        <v>0</v>
      </c>
    </row>
    <row r="111" customFormat="false" ht="11.25" hidden="false" customHeight="false" outlineLevel="0" collapsed="false">
      <c r="A111" s="1" t="n">
        <v>14</v>
      </c>
      <c r="C111" s="24" t="n">
        <f aca="false">BY69-CB69-CC69-SUM(I111,L111,O111,R111,V111,Y111,AB111,AE111,AH111,AK111,AN111,AQ111,AT111,AW111,AZ111,BC111)</f>
        <v>44650</v>
      </c>
      <c r="D111" s="26" t="n">
        <f aca="false">BS27+BS69-(I111*J111+L111*M111+O111*P111+R111*S111+V111*W111+Y111*Z111+AB111*AC111+AE111*AF111+AH111*AI111+AK111*AL111+AN111*AO111+AQ111*AR111+AT111*AU111+AW111*AX111+AZ111*BA111+BC111*BD111)</f>
        <v>132878</v>
      </c>
      <c r="E111" s="26" t="n">
        <v>0.04</v>
      </c>
      <c r="F111" s="29" t="n">
        <f aca="false">MAX(BR27,BR69,C111)*E111+D111</f>
        <v>134798</v>
      </c>
      <c r="G111" s="25"/>
      <c r="H111" s="25"/>
      <c r="I111" s="25" t="n">
        <v>0</v>
      </c>
      <c r="J111" s="25" t="n">
        <v>0</v>
      </c>
      <c r="K111" s="25"/>
      <c r="L111" s="25" t="n">
        <v>0</v>
      </c>
      <c r="M111" s="25" t="n">
        <v>0</v>
      </c>
      <c r="N111" s="25"/>
      <c r="O111" s="25" t="n">
        <v>0</v>
      </c>
      <c r="P111" s="25" t="n">
        <v>0</v>
      </c>
      <c r="Q111" s="25"/>
      <c r="R111" s="25" t="n">
        <v>0</v>
      </c>
      <c r="S111" s="25" t="n">
        <v>0</v>
      </c>
      <c r="T111" s="25"/>
      <c r="V111" s="25" t="n">
        <v>0</v>
      </c>
      <c r="W111" s="25" t="n">
        <v>0</v>
      </c>
      <c r="X111" s="25"/>
      <c r="Y111" s="25" t="n">
        <v>0</v>
      </c>
      <c r="Z111" s="25" t="n">
        <v>0</v>
      </c>
      <c r="AA111" s="25"/>
      <c r="AB111" s="25" t="n">
        <v>0</v>
      </c>
      <c r="AC111" s="25" t="n">
        <v>0</v>
      </c>
      <c r="AD111" s="25"/>
      <c r="AE111" s="25" t="n">
        <v>0</v>
      </c>
      <c r="AF111" s="25" t="n">
        <v>0</v>
      </c>
      <c r="AG111" s="25"/>
      <c r="AH111" s="25" t="n">
        <v>0</v>
      </c>
      <c r="AI111" s="25" t="n">
        <v>0</v>
      </c>
      <c r="AJ111" s="25"/>
      <c r="AK111" s="25" t="n">
        <v>0</v>
      </c>
      <c r="AL111" s="25" t="n">
        <v>0</v>
      </c>
      <c r="AM111" s="25"/>
      <c r="AN111" s="25" t="n">
        <v>0</v>
      </c>
      <c r="AO111" s="25" t="n">
        <v>0</v>
      </c>
      <c r="AP111" s="25"/>
      <c r="AQ111" s="25" t="n">
        <v>0</v>
      </c>
      <c r="AR111" s="25" t="n">
        <v>0</v>
      </c>
      <c r="AS111" s="25"/>
      <c r="AT111" s="25" t="n">
        <v>0</v>
      </c>
      <c r="AU111" s="25" t="n">
        <v>0</v>
      </c>
      <c r="AV111" s="25"/>
      <c r="AW111" s="25" t="n">
        <v>0</v>
      </c>
      <c r="AX111" s="25" t="n">
        <v>0</v>
      </c>
      <c r="AY111" s="25"/>
      <c r="AZ111" s="25" t="n">
        <v>0</v>
      </c>
      <c r="BA111" s="25" t="n">
        <v>0</v>
      </c>
      <c r="BB111" s="25"/>
      <c r="BC111" s="25" t="n">
        <v>0</v>
      </c>
      <c r="BD111" s="25" t="n">
        <v>0</v>
      </c>
      <c r="BE111" s="25"/>
      <c r="BF111" s="26"/>
      <c r="BG111" s="26"/>
      <c r="BH111" s="27"/>
      <c r="BJ111" s="24"/>
      <c r="BK111" s="25"/>
      <c r="BL111" s="25"/>
      <c r="BM111" s="2"/>
      <c r="BN111" s="24"/>
      <c r="BO111" s="25"/>
      <c r="BP111" s="25"/>
      <c r="BR111" s="28"/>
      <c r="BS111" s="29"/>
      <c r="BY111" s="50" t="n">
        <f aca="false">SUM(I111,L111,O111,R111,V111,Y111,AB111,AE111,AH111,AK111,AN111,AQ111,AT111,AW111,AZ111,BC111)</f>
        <v>0</v>
      </c>
      <c r="BZ111" s="2" t="n">
        <f aca="false">I111*J111+L111*M111+O111*P111+R111*S111+V111*W111+Y111*Z111+AB111*AC111+AE111*AF111+AH111*AI111+AK111*AL111+AN111*AO111+AQ111*AR111+AT111*AU111+AW111*AX111+AZ111*BA111+BC111*BD111</f>
        <v>0</v>
      </c>
    </row>
    <row r="112" customFormat="false" ht="11.25" hidden="false" customHeight="false" outlineLevel="0" collapsed="false">
      <c r="A112" s="1" t="n">
        <v>15</v>
      </c>
      <c r="C112" s="24" t="n">
        <f aca="false">BY70-CB70-CC70-SUM(I112,L112,O112,R112,V112,Y112,AB112,AE112,AH112,AK112,AN112,AQ112,AT112,AW112,AZ112,BC112)</f>
        <v>44650</v>
      </c>
      <c r="D112" s="26" t="n">
        <f aca="false">BS28+BS70-(I112*J112+L112*M112+O112*P112+R112*S112+V112*W112+Y112*Z112+AB112*AC112+AE112*AF112+AH112*AI112+AK112*AL112+AN112*AO112+AQ112*AR112+AT112*AU112+AW112*AX112+AZ112*BA112+BC112*BD112)</f>
        <v>132878</v>
      </c>
      <c r="E112" s="26" t="n">
        <v>0.04</v>
      </c>
      <c r="F112" s="29" t="n">
        <f aca="false">MAX(BR28,BR70,C112)*E112+D112</f>
        <v>134798</v>
      </c>
      <c r="G112" s="25"/>
      <c r="H112" s="25"/>
      <c r="I112" s="25" t="n">
        <v>0</v>
      </c>
      <c r="J112" s="25" t="n">
        <v>0</v>
      </c>
      <c r="K112" s="25"/>
      <c r="L112" s="25" t="n">
        <v>0</v>
      </c>
      <c r="M112" s="25" t="n">
        <v>0</v>
      </c>
      <c r="N112" s="25"/>
      <c r="O112" s="25" t="n">
        <v>0</v>
      </c>
      <c r="P112" s="25" t="n">
        <v>0</v>
      </c>
      <c r="Q112" s="25"/>
      <c r="R112" s="25" t="n">
        <v>0</v>
      </c>
      <c r="S112" s="25" t="n">
        <v>0</v>
      </c>
      <c r="T112" s="25"/>
      <c r="V112" s="25" t="n">
        <v>0</v>
      </c>
      <c r="W112" s="25" t="n">
        <v>0</v>
      </c>
      <c r="X112" s="25"/>
      <c r="Y112" s="25" t="n">
        <v>0</v>
      </c>
      <c r="Z112" s="25" t="n">
        <v>0</v>
      </c>
      <c r="AA112" s="25"/>
      <c r="AB112" s="25" t="n">
        <v>0</v>
      </c>
      <c r="AC112" s="25" t="n">
        <v>0</v>
      </c>
      <c r="AD112" s="25"/>
      <c r="AE112" s="25" t="n">
        <v>0</v>
      </c>
      <c r="AF112" s="25" t="n">
        <v>0</v>
      </c>
      <c r="AG112" s="25"/>
      <c r="AH112" s="25" t="n">
        <v>0</v>
      </c>
      <c r="AI112" s="25" t="n">
        <v>0</v>
      </c>
      <c r="AJ112" s="25"/>
      <c r="AK112" s="25" t="n">
        <v>0</v>
      </c>
      <c r="AL112" s="25" t="n">
        <v>0</v>
      </c>
      <c r="AM112" s="25"/>
      <c r="AN112" s="25" t="n">
        <v>0</v>
      </c>
      <c r="AO112" s="25" t="n">
        <v>0</v>
      </c>
      <c r="AP112" s="25"/>
      <c r="AQ112" s="25" t="n">
        <v>0</v>
      </c>
      <c r="AR112" s="25" t="n">
        <v>0</v>
      </c>
      <c r="AS112" s="25"/>
      <c r="AT112" s="25" t="n">
        <v>0</v>
      </c>
      <c r="AU112" s="25" t="n">
        <v>0</v>
      </c>
      <c r="AV112" s="25"/>
      <c r="AW112" s="25" t="n">
        <v>0</v>
      </c>
      <c r="AX112" s="25" t="n">
        <v>0</v>
      </c>
      <c r="AY112" s="25"/>
      <c r="AZ112" s="25" t="n">
        <v>0</v>
      </c>
      <c r="BA112" s="25" t="n">
        <v>0</v>
      </c>
      <c r="BB112" s="25"/>
      <c r="BC112" s="25" t="n">
        <v>0</v>
      </c>
      <c r="BD112" s="25" t="n">
        <v>0</v>
      </c>
      <c r="BE112" s="25"/>
      <c r="BF112" s="26"/>
      <c r="BG112" s="26"/>
      <c r="BH112" s="27"/>
      <c r="BJ112" s="24"/>
      <c r="BK112" s="25"/>
      <c r="BL112" s="25"/>
      <c r="BM112" s="2"/>
      <c r="BN112" s="24"/>
      <c r="BO112" s="25"/>
      <c r="BP112" s="25"/>
      <c r="BR112" s="28"/>
      <c r="BS112" s="29"/>
      <c r="BY112" s="50" t="n">
        <f aca="false">SUM(I112,L112,O112,R112,V112,Y112,AB112,AE112,AH112,AK112,AN112,AQ112,AT112,AW112,AZ112,BC112)</f>
        <v>0</v>
      </c>
      <c r="BZ112" s="2" t="n">
        <f aca="false">I112*J112+L112*M112+O112*P112+R112*S112+V112*W112+Y112*Z112+AB112*AC112+AE112*AF112+AH112*AI112+AK112*AL112+AN112*AO112+AQ112*AR112+AT112*AU112+AW112*AX112+AZ112*BA112+BC112*BD112</f>
        <v>0</v>
      </c>
    </row>
    <row r="113" customFormat="false" ht="11.25" hidden="false" customHeight="false" outlineLevel="0" collapsed="false">
      <c r="A113" s="1" t="n">
        <v>16</v>
      </c>
      <c r="C113" s="24" t="n">
        <f aca="false">BY71-CB71-CC71-SUM(I113,L113,O113,R113,V113,Y113,AB113,AE113,AH113,AK113,AN113,AQ113,AT113,AW113,AZ113,BC113)</f>
        <v>44650</v>
      </c>
      <c r="D113" s="26" t="n">
        <f aca="false">BS29+BS71-(I113*J113+L113*M113+O113*P113+R113*S113+V113*W113+Y113*Z113+AB113*AC113+AE113*AF113+AH113*AI113+AK113*AL113+AN113*AO113+AQ113*AR113+AT113*AU113+AW113*AX113+AZ113*BA113+BC113*BD113)</f>
        <v>132878</v>
      </c>
      <c r="E113" s="26" t="n">
        <v>0.04</v>
      </c>
      <c r="F113" s="29" t="n">
        <f aca="false">MAX(BR29,BR71,C113)*E113+D113</f>
        <v>134798</v>
      </c>
      <c r="G113" s="25"/>
      <c r="H113" s="25"/>
      <c r="I113" s="25" t="n">
        <v>0</v>
      </c>
      <c r="J113" s="25" t="n">
        <v>0</v>
      </c>
      <c r="K113" s="25"/>
      <c r="L113" s="25" t="n">
        <v>0</v>
      </c>
      <c r="M113" s="25" t="n">
        <v>0</v>
      </c>
      <c r="N113" s="25"/>
      <c r="O113" s="25" t="n">
        <v>0</v>
      </c>
      <c r="P113" s="25" t="n">
        <v>0</v>
      </c>
      <c r="Q113" s="25"/>
      <c r="R113" s="25" t="n">
        <v>0</v>
      </c>
      <c r="S113" s="25" t="n">
        <v>0</v>
      </c>
      <c r="T113" s="25"/>
      <c r="V113" s="25" t="n">
        <v>0</v>
      </c>
      <c r="W113" s="25" t="n">
        <v>0</v>
      </c>
      <c r="X113" s="25"/>
      <c r="Y113" s="25" t="n">
        <v>0</v>
      </c>
      <c r="Z113" s="25" t="n">
        <v>0</v>
      </c>
      <c r="AA113" s="25"/>
      <c r="AB113" s="25" t="n">
        <v>0</v>
      </c>
      <c r="AC113" s="25" t="n">
        <v>0</v>
      </c>
      <c r="AD113" s="25"/>
      <c r="AE113" s="25" t="n">
        <v>0</v>
      </c>
      <c r="AF113" s="25" t="n">
        <v>0</v>
      </c>
      <c r="AG113" s="25"/>
      <c r="AH113" s="25" t="n">
        <v>0</v>
      </c>
      <c r="AI113" s="25" t="n">
        <v>0</v>
      </c>
      <c r="AJ113" s="25"/>
      <c r="AK113" s="25" t="n">
        <v>0</v>
      </c>
      <c r="AL113" s="25" t="n">
        <v>0</v>
      </c>
      <c r="AM113" s="25"/>
      <c r="AN113" s="25" t="n">
        <v>0</v>
      </c>
      <c r="AO113" s="25" t="n">
        <v>0</v>
      </c>
      <c r="AP113" s="25"/>
      <c r="AQ113" s="25" t="n">
        <v>0</v>
      </c>
      <c r="AR113" s="25" t="n">
        <v>0</v>
      </c>
      <c r="AS113" s="25"/>
      <c r="AT113" s="25" t="n">
        <v>0</v>
      </c>
      <c r="AU113" s="25" t="n">
        <v>0</v>
      </c>
      <c r="AV113" s="25"/>
      <c r="AW113" s="25" t="n">
        <v>0</v>
      </c>
      <c r="AX113" s="25" t="n">
        <v>0</v>
      </c>
      <c r="AY113" s="25"/>
      <c r="AZ113" s="25" t="n">
        <v>0</v>
      </c>
      <c r="BA113" s="25" t="n">
        <v>0</v>
      </c>
      <c r="BB113" s="25"/>
      <c r="BC113" s="25" t="n">
        <v>0</v>
      </c>
      <c r="BD113" s="25" t="n">
        <v>0</v>
      </c>
      <c r="BE113" s="25"/>
      <c r="BF113" s="26"/>
      <c r="BG113" s="26"/>
      <c r="BH113" s="27"/>
      <c r="BJ113" s="24"/>
      <c r="BK113" s="25"/>
      <c r="BL113" s="25"/>
      <c r="BM113" s="2"/>
      <c r="BN113" s="24"/>
      <c r="BO113" s="25"/>
      <c r="BP113" s="25"/>
      <c r="BR113" s="28"/>
      <c r="BS113" s="29"/>
      <c r="BY113" s="50" t="n">
        <f aca="false">SUM(I113,L113,O113,R113,V113,Y113,AB113,AE113,AH113,AK113,AN113,AQ113,AT113,AW113,AZ113,BC113)</f>
        <v>0</v>
      </c>
      <c r="BZ113" s="2" t="n">
        <f aca="false">I113*J113+L113*M113+O113*P113+R113*S113+V113*W113+Y113*Z113+AB113*AC113+AE113*AF113+AH113*AI113+AK113*AL113+AN113*AO113+AQ113*AR113+AT113*AU113+AW113*AX113+AZ113*BA113+BC113*BD113</f>
        <v>0</v>
      </c>
    </row>
    <row r="114" customFormat="false" ht="11.25" hidden="false" customHeight="false" outlineLevel="0" collapsed="false">
      <c r="A114" s="1" t="n">
        <v>17</v>
      </c>
      <c r="C114" s="24" t="n">
        <f aca="false">BY72-CB72-CC72-SUM(I114,L114,O114,R114,V114,Y114,AB114,AE114,AH114,AK114,AN114,AQ114,AT114,AW114,AZ114,BC114)</f>
        <v>44650</v>
      </c>
      <c r="D114" s="26" t="n">
        <f aca="false">BS30+BS72-(I114*J114+L114*M114+O114*P114+R114*S114+V114*W114+Y114*Z114+AB114*AC114+AE114*AF114+AH114*AI114+AK114*AL114+AN114*AO114+AQ114*AR114+AT114*AU114+AW114*AX114+AZ114*BA114+BC114*BD114)</f>
        <v>123957.5</v>
      </c>
      <c r="E114" s="26" t="n">
        <v>0.04</v>
      </c>
      <c r="F114" s="29" t="n">
        <f aca="false">MAX(BR30,BR72,C114)*E114+D114</f>
        <v>125757.5</v>
      </c>
      <c r="G114" s="25"/>
      <c r="H114" s="25"/>
      <c r="I114" s="25" t="n">
        <v>0</v>
      </c>
      <c r="J114" s="25" t="n">
        <v>0</v>
      </c>
      <c r="K114" s="25"/>
      <c r="L114" s="25" t="n">
        <v>0</v>
      </c>
      <c r="M114" s="25" t="n">
        <v>0</v>
      </c>
      <c r="N114" s="25"/>
      <c r="O114" s="25" t="n">
        <v>0</v>
      </c>
      <c r="P114" s="25" t="n">
        <v>0</v>
      </c>
      <c r="Q114" s="25"/>
      <c r="R114" s="25" t="n">
        <v>0</v>
      </c>
      <c r="S114" s="25" t="n">
        <v>0</v>
      </c>
      <c r="T114" s="25"/>
      <c r="V114" s="25" t="n">
        <v>0</v>
      </c>
      <c r="W114" s="25" t="n">
        <v>0</v>
      </c>
      <c r="X114" s="25"/>
      <c r="Y114" s="25" t="n">
        <v>0</v>
      </c>
      <c r="Z114" s="25" t="n">
        <v>0</v>
      </c>
      <c r="AA114" s="25"/>
      <c r="AB114" s="25" t="n">
        <v>0</v>
      </c>
      <c r="AC114" s="25" t="n">
        <v>0</v>
      </c>
      <c r="AD114" s="25"/>
      <c r="AE114" s="25" t="n">
        <v>0</v>
      </c>
      <c r="AF114" s="25" t="n">
        <v>0</v>
      </c>
      <c r="AG114" s="25"/>
      <c r="AH114" s="25" t="n">
        <v>0</v>
      </c>
      <c r="AI114" s="25" t="n">
        <v>0</v>
      </c>
      <c r="AJ114" s="25"/>
      <c r="AK114" s="25" t="n">
        <v>0</v>
      </c>
      <c r="AL114" s="25" t="n">
        <v>0</v>
      </c>
      <c r="AM114" s="25"/>
      <c r="AN114" s="25" t="n">
        <v>0</v>
      </c>
      <c r="AO114" s="25" t="n">
        <v>0</v>
      </c>
      <c r="AP114" s="25"/>
      <c r="AQ114" s="25" t="n">
        <v>0</v>
      </c>
      <c r="AR114" s="25" t="n">
        <v>0</v>
      </c>
      <c r="AS114" s="25"/>
      <c r="AT114" s="25" t="n">
        <v>0</v>
      </c>
      <c r="AU114" s="25" t="n">
        <v>0</v>
      </c>
      <c r="AV114" s="25"/>
      <c r="AW114" s="25" t="n">
        <v>0</v>
      </c>
      <c r="AX114" s="25" t="n">
        <v>0</v>
      </c>
      <c r="AY114" s="25"/>
      <c r="AZ114" s="25" t="n">
        <v>0</v>
      </c>
      <c r="BA114" s="25" t="n">
        <v>0</v>
      </c>
      <c r="BB114" s="25"/>
      <c r="BC114" s="25" t="n">
        <v>0</v>
      </c>
      <c r="BD114" s="25" t="n">
        <v>0</v>
      </c>
      <c r="BE114" s="25"/>
      <c r="BF114" s="26"/>
      <c r="BG114" s="26"/>
      <c r="BH114" s="27"/>
      <c r="BJ114" s="24"/>
      <c r="BK114" s="25"/>
      <c r="BL114" s="25"/>
      <c r="BM114" s="2"/>
      <c r="BN114" s="24"/>
      <c r="BO114" s="25"/>
      <c r="BP114" s="25"/>
      <c r="BR114" s="28"/>
      <c r="BS114" s="29"/>
      <c r="BY114" s="50" t="n">
        <f aca="false">SUM(I114,L114,O114,R114,V114,Y114,AB114,AE114,AH114,AK114,AN114,AQ114,AT114,AW114,AZ114,BC114)</f>
        <v>0</v>
      </c>
      <c r="BZ114" s="2" t="n">
        <f aca="false">I114*J114+L114*M114+O114*P114+R114*S114+V114*W114+Y114*Z114+AB114*AC114+AE114*AF114+AH114*AI114+AK114*AL114+AN114*AO114+AQ114*AR114+AT114*AU114+AW114*AX114+AZ114*BA114+BC114*BD114</f>
        <v>0</v>
      </c>
    </row>
    <row r="115" customFormat="false" ht="11.25" hidden="false" customHeight="false" outlineLevel="0" collapsed="false">
      <c r="A115" s="1" t="n">
        <v>18</v>
      </c>
      <c r="C115" s="24" t="n">
        <f aca="false">BY73-CB73-CC73-SUM(I115,L115,O115,R115,V115,Y115,AB115,AE115,AH115,AK115,AN115,AQ115,AT115,AW115,AZ115,BC115)</f>
        <v>44650</v>
      </c>
      <c r="D115" s="26" t="n">
        <f aca="false">BS31+BS73-(I115*J115+L115*M115+O115*P115+R115*S115+V115*W115+Y115*Z115+AB115*AC115+AE115*AF115+AH115*AI115+AK115*AL115+AN115*AO115+AQ115*AR115+AT115*AU115+AW115*AX115+AZ115*BA115+BC115*BD115)</f>
        <v>123957.5</v>
      </c>
      <c r="E115" s="26" t="n">
        <v>0.04</v>
      </c>
      <c r="F115" s="29" t="n">
        <f aca="false">MAX(BR31,BR73,C115)*E115+D115</f>
        <v>125757.5</v>
      </c>
      <c r="G115" s="25"/>
      <c r="H115" s="25"/>
      <c r="I115" s="25" t="n">
        <v>0</v>
      </c>
      <c r="J115" s="25" t="n">
        <v>0</v>
      </c>
      <c r="K115" s="25"/>
      <c r="L115" s="25" t="n">
        <v>0</v>
      </c>
      <c r="M115" s="25" t="n">
        <v>0</v>
      </c>
      <c r="N115" s="25"/>
      <c r="O115" s="25" t="n">
        <v>0</v>
      </c>
      <c r="P115" s="25" t="n">
        <v>0</v>
      </c>
      <c r="Q115" s="25"/>
      <c r="R115" s="25" t="n">
        <v>0</v>
      </c>
      <c r="S115" s="25" t="n">
        <v>0</v>
      </c>
      <c r="T115" s="25"/>
      <c r="V115" s="25" t="n">
        <v>0</v>
      </c>
      <c r="W115" s="25" t="n">
        <v>0</v>
      </c>
      <c r="X115" s="25"/>
      <c r="Y115" s="25" t="n">
        <v>0</v>
      </c>
      <c r="Z115" s="25" t="n">
        <v>0</v>
      </c>
      <c r="AA115" s="25"/>
      <c r="AB115" s="25" t="n">
        <v>0</v>
      </c>
      <c r="AC115" s="25" t="n">
        <v>0</v>
      </c>
      <c r="AD115" s="25"/>
      <c r="AE115" s="25" t="n">
        <v>0</v>
      </c>
      <c r="AF115" s="25" t="n">
        <v>0</v>
      </c>
      <c r="AG115" s="25"/>
      <c r="AH115" s="25" t="n">
        <v>0</v>
      </c>
      <c r="AI115" s="25" t="n">
        <v>0</v>
      </c>
      <c r="AJ115" s="25"/>
      <c r="AK115" s="25" t="n">
        <v>0</v>
      </c>
      <c r="AL115" s="25" t="n">
        <v>0</v>
      </c>
      <c r="AM115" s="25"/>
      <c r="AN115" s="25" t="n">
        <v>0</v>
      </c>
      <c r="AO115" s="25" t="n">
        <v>0</v>
      </c>
      <c r="AP115" s="25"/>
      <c r="AQ115" s="25" t="n">
        <v>0</v>
      </c>
      <c r="AR115" s="25" t="n">
        <v>0</v>
      </c>
      <c r="AS115" s="25"/>
      <c r="AT115" s="25" t="n">
        <v>0</v>
      </c>
      <c r="AU115" s="25" t="n">
        <v>0</v>
      </c>
      <c r="AV115" s="25"/>
      <c r="AW115" s="25" t="n">
        <v>0</v>
      </c>
      <c r="AX115" s="25" t="n">
        <v>0</v>
      </c>
      <c r="AY115" s="25"/>
      <c r="AZ115" s="25" t="n">
        <v>0</v>
      </c>
      <c r="BA115" s="25" t="n">
        <v>0</v>
      </c>
      <c r="BB115" s="25"/>
      <c r="BC115" s="25" t="n">
        <v>0</v>
      </c>
      <c r="BD115" s="25" t="n">
        <v>0</v>
      </c>
      <c r="BE115" s="25"/>
      <c r="BF115" s="26"/>
      <c r="BG115" s="26"/>
      <c r="BH115" s="27"/>
      <c r="BJ115" s="24"/>
      <c r="BK115" s="25"/>
      <c r="BL115" s="25"/>
      <c r="BM115" s="2"/>
      <c r="BN115" s="24"/>
      <c r="BO115" s="25"/>
      <c r="BP115" s="25"/>
      <c r="BR115" s="28"/>
      <c r="BS115" s="29"/>
      <c r="BY115" s="50" t="n">
        <f aca="false">SUM(I115,L115,O115,R115,V115,Y115,AB115,AE115,AH115,AK115,AN115,AQ115,AT115,AW115,AZ115,BC115)</f>
        <v>0</v>
      </c>
      <c r="BZ115" s="2" t="n">
        <f aca="false">I115*J115+L115*M115+O115*P115+R115*S115+V115*W115+Y115*Z115+AB115*AC115+AE115*AF115+AH115*AI115+AK115*AL115+AN115*AO115+AQ115*AR115+AT115*AU115+AW115*AX115+AZ115*BA115+BC115*BD115</f>
        <v>0</v>
      </c>
    </row>
    <row r="116" customFormat="false" ht="11.25" hidden="false" customHeight="false" outlineLevel="0" collapsed="false">
      <c r="A116" s="1" t="n">
        <v>19</v>
      </c>
      <c r="C116" s="24" t="n">
        <f aca="false">BY74-CB74-CC74-SUM(I116,L116,O116,R116,V116,Y116,AB116,AE116,AH116,AK116,AN116,AQ116,AT116,AW116,AZ116,BC116)</f>
        <v>44650</v>
      </c>
      <c r="D116" s="26" t="n">
        <f aca="false">BS32+BS74-(I116*J116+L116*M116+O116*P116+R116*S116+V116*W116+Y116*Z116+AB116*AC116+AE116*AF116+AH116*AI116+AK116*AL116+AN116*AO116+AQ116*AR116+AT116*AU116+AW116*AX116+AZ116*BA116+BC116*BD116)</f>
        <v>123957.5</v>
      </c>
      <c r="E116" s="26" t="n">
        <v>0.04</v>
      </c>
      <c r="F116" s="29" t="n">
        <f aca="false">MAX(BR32,BR74,C116)*E116+D116</f>
        <v>125757.5</v>
      </c>
      <c r="G116" s="25"/>
      <c r="H116" s="25"/>
      <c r="I116" s="25" t="n">
        <v>0</v>
      </c>
      <c r="J116" s="25" t="n">
        <v>0</v>
      </c>
      <c r="K116" s="25"/>
      <c r="L116" s="25" t="n">
        <v>0</v>
      </c>
      <c r="M116" s="25" t="n">
        <v>0</v>
      </c>
      <c r="N116" s="25"/>
      <c r="O116" s="25" t="n">
        <v>0</v>
      </c>
      <c r="P116" s="25" t="n">
        <v>0</v>
      </c>
      <c r="Q116" s="25"/>
      <c r="R116" s="25" t="n">
        <v>0</v>
      </c>
      <c r="S116" s="25" t="n">
        <v>0</v>
      </c>
      <c r="T116" s="25"/>
      <c r="V116" s="25" t="n">
        <v>0</v>
      </c>
      <c r="W116" s="25" t="n">
        <v>0</v>
      </c>
      <c r="X116" s="25"/>
      <c r="Y116" s="25" t="n">
        <v>0</v>
      </c>
      <c r="Z116" s="25" t="n">
        <v>0</v>
      </c>
      <c r="AA116" s="25"/>
      <c r="AB116" s="25" t="n">
        <v>0</v>
      </c>
      <c r="AC116" s="25" t="n">
        <v>0</v>
      </c>
      <c r="AD116" s="25"/>
      <c r="AE116" s="25" t="n">
        <v>0</v>
      </c>
      <c r="AF116" s="25" t="n">
        <v>0</v>
      </c>
      <c r="AG116" s="25"/>
      <c r="AH116" s="25" t="n">
        <v>0</v>
      </c>
      <c r="AI116" s="25" t="n">
        <v>0</v>
      </c>
      <c r="AJ116" s="25"/>
      <c r="AK116" s="25" t="n">
        <v>0</v>
      </c>
      <c r="AL116" s="25" t="n">
        <v>0</v>
      </c>
      <c r="AM116" s="25"/>
      <c r="AN116" s="25" t="n">
        <v>0</v>
      </c>
      <c r="AO116" s="25" t="n">
        <v>0</v>
      </c>
      <c r="AP116" s="25"/>
      <c r="AQ116" s="25" t="n">
        <v>0</v>
      </c>
      <c r="AR116" s="25" t="n">
        <v>0</v>
      </c>
      <c r="AS116" s="25"/>
      <c r="AT116" s="25" t="n">
        <v>0</v>
      </c>
      <c r="AU116" s="25" t="n">
        <v>0</v>
      </c>
      <c r="AV116" s="25"/>
      <c r="AW116" s="25" t="n">
        <v>0</v>
      </c>
      <c r="AX116" s="25" t="n">
        <v>0</v>
      </c>
      <c r="AY116" s="25"/>
      <c r="AZ116" s="25" t="n">
        <v>0</v>
      </c>
      <c r="BA116" s="25" t="n">
        <v>0</v>
      </c>
      <c r="BB116" s="25"/>
      <c r="BC116" s="25" t="n">
        <v>0</v>
      </c>
      <c r="BD116" s="25" t="n">
        <v>0</v>
      </c>
      <c r="BE116" s="25"/>
      <c r="BF116" s="26"/>
      <c r="BG116" s="26"/>
      <c r="BH116" s="27"/>
      <c r="BJ116" s="24"/>
      <c r="BK116" s="25"/>
      <c r="BL116" s="25"/>
      <c r="BM116" s="2"/>
      <c r="BN116" s="24"/>
      <c r="BO116" s="25"/>
      <c r="BP116" s="25"/>
      <c r="BR116" s="28"/>
      <c r="BS116" s="29"/>
      <c r="BY116" s="50" t="n">
        <f aca="false">SUM(I116,L116,O116,R116,V116,Y116,AB116,AE116,AH116,AK116,AN116,AQ116,AT116,AW116,AZ116,BC116)</f>
        <v>0</v>
      </c>
      <c r="BZ116" s="2" t="n">
        <f aca="false">I116*J116+L116*M116+O116*P116+R116*S116+V116*W116+Y116*Z116+AB116*AC116+AE116*AF116+AH116*AI116+AK116*AL116+AN116*AO116+AQ116*AR116+AT116*AU116+AW116*AX116+AZ116*BA116+BC116*BD116</f>
        <v>0</v>
      </c>
    </row>
    <row r="117" customFormat="false" ht="11.25" hidden="false" customHeight="false" outlineLevel="0" collapsed="false">
      <c r="A117" s="1" t="n">
        <v>20</v>
      </c>
      <c r="C117" s="24" t="n">
        <f aca="false">BY75-CB75-CC75-SUM(I117,L117,O117,R117,V117,Y117,AB117,AE117,AH117,AK117,AN117,AQ117,AT117,AW117,AZ117,BC117)</f>
        <v>44650</v>
      </c>
      <c r="D117" s="26" t="n">
        <f aca="false">BS33+BS75-(I117*J117+L117*M117+O117*P117+R117*S117+V117*W117+Y117*Z117+AB117*AC117+AE117*AF117+AH117*AI117+AK117*AL117+AN117*AO117+AQ117*AR117+AT117*AU117+AW117*AX117+AZ117*BA117+BC117*BD117)</f>
        <v>123957.5</v>
      </c>
      <c r="E117" s="26" t="n">
        <v>0.04</v>
      </c>
      <c r="F117" s="29" t="n">
        <f aca="false">MAX(BR33,BR75,C117)*E117+D117</f>
        <v>125757.5</v>
      </c>
      <c r="G117" s="25"/>
      <c r="H117" s="25"/>
      <c r="I117" s="25" t="n">
        <v>0</v>
      </c>
      <c r="J117" s="25" t="n">
        <v>0</v>
      </c>
      <c r="K117" s="25"/>
      <c r="L117" s="25" t="n">
        <v>0</v>
      </c>
      <c r="M117" s="25" t="n">
        <v>0</v>
      </c>
      <c r="N117" s="25"/>
      <c r="O117" s="25" t="n">
        <v>0</v>
      </c>
      <c r="P117" s="25" t="n">
        <v>0</v>
      </c>
      <c r="Q117" s="25"/>
      <c r="R117" s="25" t="n">
        <v>0</v>
      </c>
      <c r="S117" s="25" t="n">
        <v>0</v>
      </c>
      <c r="T117" s="25"/>
      <c r="V117" s="25" t="n">
        <v>0</v>
      </c>
      <c r="W117" s="25" t="n">
        <v>0</v>
      </c>
      <c r="X117" s="25"/>
      <c r="Y117" s="25" t="n">
        <v>0</v>
      </c>
      <c r="Z117" s="25" t="n">
        <v>0</v>
      </c>
      <c r="AA117" s="25"/>
      <c r="AB117" s="25" t="n">
        <v>0</v>
      </c>
      <c r="AC117" s="25" t="n">
        <v>0</v>
      </c>
      <c r="AD117" s="25"/>
      <c r="AE117" s="25" t="n">
        <v>0</v>
      </c>
      <c r="AF117" s="25" t="n">
        <v>0</v>
      </c>
      <c r="AG117" s="25"/>
      <c r="AH117" s="25" t="n">
        <v>0</v>
      </c>
      <c r="AI117" s="25" t="n">
        <v>0</v>
      </c>
      <c r="AJ117" s="25"/>
      <c r="AK117" s="25" t="n">
        <v>0</v>
      </c>
      <c r="AL117" s="25" t="n">
        <v>0</v>
      </c>
      <c r="AM117" s="25"/>
      <c r="AN117" s="25" t="n">
        <v>0</v>
      </c>
      <c r="AO117" s="25" t="n">
        <v>0</v>
      </c>
      <c r="AP117" s="25"/>
      <c r="AQ117" s="25" t="n">
        <v>0</v>
      </c>
      <c r="AR117" s="25" t="n">
        <v>0</v>
      </c>
      <c r="AS117" s="25"/>
      <c r="AT117" s="25" t="n">
        <v>0</v>
      </c>
      <c r="AU117" s="25" t="n">
        <v>0</v>
      </c>
      <c r="AV117" s="25"/>
      <c r="AW117" s="25" t="n">
        <v>0</v>
      </c>
      <c r="AX117" s="25" t="n">
        <v>0</v>
      </c>
      <c r="AY117" s="25"/>
      <c r="AZ117" s="25" t="n">
        <v>0</v>
      </c>
      <c r="BA117" s="25" t="n">
        <v>0</v>
      </c>
      <c r="BB117" s="25"/>
      <c r="BC117" s="25" t="n">
        <v>0</v>
      </c>
      <c r="BD117" s="25" t="n">
        <v>0</v>
      </c>
      <c r="BE117" s="25"/>
      <c r="BF117" s="26"/>
      <c r="BG117" s="26"/>
      <c r="BH117" s="27"/>
      <c r="BJ117" s="24"/>
      <c r="BK117" s="25"/>
      <c r="BL117" s="25"/>
      <c r="BM117" s="2"/>
      <c r="BN117" s="24"/>
      <c r="BO117" s="25"/>
      <c r="BP117" s="25"/>
      <c r="BR117" s="28"/>
      <c r="BS117" s="29"/>
      <c r="BY117" s="50" t="n">
        <f aca="false">SUM(I117,L117,O117,R117,V117,Y117,AB117,AE117,AH117,AK117,AN117,AQ117,AT117,AW117,AZ117,BC117)</f>
        <v>0</v>
      </c>
      <c r="BZ117" s="2" t="n">
        <f aca="false">I117*J117+L117*M117+O117*P117+R117*S117+V117*W117+Y117*Z117+AB117*AC117+AE117*AF117+AH117*AI117+AK117*AL117+AN117*AO117+AQ117*AR117+AT117*AU117+AW117*AX117+AZ117*BA117+BC117*BD117</f>
        <v>0</v>
      </c>
    </row>
    <row r="118" customFormat="false" ht="11.25" hidden="false" customHeight="false" outlineLevel="0" collapsed="false">
      <c r="A118" s="1" t="n">
        <v>21</v>
      </c>
      <c r="C118" s="24" t="n">
        <f aca="false">BY76-CB76-CC76-SUM(I118,L118,O118,R118,V118,Y118,AB118,AE118,AH118,AK118,AN118,AQ118,AT118,AW118,AZ118,BC118)</f>
        <v>44650</v>
      </c>
      <c r="D118" s="26" t="n">
        <f aca="false">BS34+BS76-(I118*J118+L118*M118+O118*P118+R118*S118+V118*W118+Y118*Z118+AB118*AC118+AE118*AF118+AH118*AI118+AK118*AL118+AN118*AO118+AQ118*AR118+AT118*AU118+AW118*AX118+AZ118*BA118+BC118*BD118)</f>
        <v>123957.5</v>
      </c>
      <c r="E118" s="26" t="n">
        <v>0.04</v>
      </c>
      <c r="F118" s="29" t="n">
        <f aca="false">MAX(BR34,BR76,C118)*E118+D118</f>
        <v>125757.5</v>
      </c>
      <c r="G118" s="25"/>
      <c r="H118" s="25"/>
      <c r="I118" s="25" t="n">
        <v>0</v>
      </c>
      <c r="J118" s="25" t="n">
        <v>0</v>
      </c>
      <c r="K118" s="25"/>
      <c r="L118" s="25" t="n">
        <v>0</v>
      </c>
      <c r="M118" s="25" t="n">
        <v>0</v>
      </c>
      <c r="N118" s="25"/>
      <c r="O118" s="25" t="n">
        <v>0</v>
      </c>
      <c r="P118" s="25" t="n">
        <v>0</v>
      </c>
      <c r="Q118" s="25"/>
      <c r="R118" s="25" t="n">
        <v>0</v>
      </c>
      <c r="S118" s="25" t="n">
        <v>0</v>
      </c>
      <c r="T118" s="25"/>
      <c r="V118" s="25" t="n">
        <v>0</v>
      </c>
      <c r="W118" s="25" t="n">
        <v>0</v>
      </c>
      <c r="X118" s="25"/>
      <c r="Y118" s="25" t="n">
        <v>0</v>
      </c>
      <c r="Z118" s="25" t="n">
        <v>0</v>
      </c>
      <c r="AA118" s="25"/>
      <c r="AB118" s="25" t="n">
        <v>0</v>
      </c>
      <c r="AC118" s="25" t="n">
        <v>0</v>
      </c>
      <c r="AD118" s="25"/>
      <c r="AE118" s="25" t="n">
        <v>0</v>
      </c>
      <c r="AF118" s="25" t="n">
        <v>0</v>
      </c>
      <c r="AG118" s="25"/>
      <c r="AH118" s="25" t="n">
        <v>0</v>
      </c>
      <c r="AI118" s="25" t="n">
        <v>0</v>
      </c>
      <c r="AJ118" s="25"/>
      <c r="AK118" s="25" t="n">
        <v>0</v>
      </c>
      <c r="AL118" s="25" t="n">
        <v>0</v>
      </c>
      <c r="AM118" s="25"/>
      <c r="AN118" s="25" t="n">
        <v>0</v>
      </c>
      <c r="AO118" s="25" t="n">
        <v>0</v>
      </c>
      <c r="AP118" s="25"/>
      <c r="AQ118" s="25" t="n">
        <v>0</v>
      </c>
      <c r="AR118" s="25" t="n">
        <v>0</v>
      </c>
      <c r="AS118" s="25"/>
      <c r="AT118" s="25" t="n">
        <v>0</v>
      </c>
      <c r="AU118" s="25" t="n">
        <v>0</v>
      </c>
      <c r="AV118" s="25"/>
      <c r="AW118" s="25" t="n">
        <v>0</v>
      </c>
      <c r="AX118" s="25" t="n">
        <v>0</v>
      </c>
      <c r="AY118" s="25"/>
      <c r="AZ118" s="25" t="n">
        <v>0</v>
      </c>
      <c r="BA118" s="25" t="n">
        <v>0</v>
      </c>
      <c r="BB118" s="25"/>
      <c r="BC118" s="25" t="n">
        <v>0</v>
      </c>
      <c r="BD118" s="25" t="n">
        <v>0</v>
      </c>
      <c r="BE118" s="25"/>
      <c r="BF118" s="26"/>
      <c r="BG118" s="26"/>
      <c r="BH118" s="27"/>
      <c r="BJ118" s="24"/>
      <c r="BK118" s="25"/>
      <c r="BL118" s="25"/>
      <c r="BM118" s="2"/>
      <c r="BN118" s="24"/>
      <c r="BO118" s="25"/>
      <c r="BP118" s="25"/>
      <c r="BR118" s="28"/>
      <c r="BS118" s="29"/>
      <c r="BY118" s="50" t="n">
        <f aca="false">SUM(I118,L118,O118,R118,V118,Y118,AB118,AE118,AH118,AK118,AN118,AQ118,AT118,AW118,AZ118,BC118)</f>
        <v>0</v>
      </c>
      <c r="BZ118" s="2" t="n">
        <f aca="false">I118*J118+L118*M118+O118*P118+R118*S118+V118*W118+Y118*Z118+AB118*AC118+AE118*AF118+AH118*AI118+AK118*AL118+AN118*AO118+AQ118*AR118+AT118*AU118+AW118*AX118+AZ118*BA118+BC118*BD118</f>
        <v>0</v>
      </c>
    </row>
    <row r="119" customFormat="false" ht="11.25" hidden="false" customHeight="false" outlineLevel="0" collapsed="false">
      <c r="A119" s="1" t="n">
        <v>22</v>
      </c>
      <c r="C119" s="24" t="n">
        <f aca="false">BY77-CB77-CC77-SUM(I119,L119,O119,R119,V119,Y119,AB119,AE119,AH119,AK119,AN119,AQ119,AT119,AW119,AZ119,BC119)</f>
        <v>44650</v>
      </c>
      <c r="D119" s="26" t="n">
        <f aca="false">BS35+BS77-(I119*J119+L119*M119+O119*P119+R119*S119+V119*W119+Y119*Z119+AB119*AC119+AE119*AF119+AH119*AI119+AK119*AL119+AN119*AO119+AQ119*AR119+AT119*AU119+AW119*AX119+AZ119*BA119+BC119*BD119)</f>
        <v>123957.5</v>
      </c>
      <c r="E119" s="26" t="n">
        <v>0.04</v>
      </c>
      <c r="F119" s="29" t="n">
        <f aca="false">MAX(BR35,BR77,C119)*E119+D119</f>
        <v>125757.5</v>
      </c>
      <c r="G119" s="25"/>
      <c r="H119" s="25"/>
      <c r="I119" s="25" t="n">
        <v>0</v>
      </c>
      <c r="J119" s="25" t="n">
        <v>0</v>
      </c>
      <c r="K119" s="25"/>
      <c r="L119" s="25" t="n">
        <v>0</v>
      </c>
      <c r="M119" s="25" t="n">
        <v>0</v>
      </c>
      <c r="N119" s="25"/>
      <c r="O119" s="25" t="n">
        <v>0</v>
      </c>
      <c r="P119" s="25" t="n">
        <v>0</v>
      </c>
      <c r="Q119" s="25"/>
      <c r="R119" s="25" t="n">
        <v>0</v>
      </c>
      <c r="S119" s="25" t="n">
        <v>0</v>
      </c>
      <c r="T119" s="25"/>
      <c r="V119" s="25" t="n">
        <v>0</v>
      </c>
      <c r="W119" s="25" t="n">
        <v>0</v>
      </c>
      <c r="X119" s="25"/>
      <c r="Y119" s="25" t="n">
        <v>0</v>
      </c>
      <c r="Z119" s="25" t="n">
        <v>0</v>
      </c>
      <c r="AA119" s="25"/>
      <c r="AB119" s="25" t="n">
        <v>0</v>
      </c>
      <c r="AC119" s="25" t="n">
        <v>0</v>
      </c>
      <c r="AD119" s="25"/>
      <c r="AE119" s="25" t="n">
        <v>0</v>
      </c>
      <c r="AF119" s="25" t="n">
        <v>0</v>
      </c>
      <c r="AG119" s="25"/>
      <c r="AH119" s="25" t="n">
        <v>0</v>
      </c>
      <c r="AI119" s="25" t="n">
        <v>0</v>
      </c>
      <c r="AJ119" s="25"/>
      <c r="AK119" s="25" t="n">
        <v>0</v>
      </c>
      <c r="AL119" s="25" t="n">
        <v>0</v>
      </c>
      <c r="AM119" s="25"/>
      <c r="AN119" s="25" t="n">
        <v>0</v>
      </c>
      <c r="AO119" s="25" t="n">
        <v>0</v>
      </c>
      <c r="AP119" s="25"/>
      <c r="AQ119" s="25" t="n">
        <v>0</v>
      </c>
      <c r="AR119" s="25" t="n">
        <v>0</v>
      </c>
      <c r="AS119" s="25"/>
      <c r="AT119" s="25" t="n">
        <v>0</v>
      </c>
      <c r="AU119" s="25" t="n">
        <v>0</v>
      </c>
      <c r="AV119" s="25"/>
      <c r="AW119" s="25" t="n">
        <v>0</v>
      </c>
      <c r="AX119" s="25" t="n">
        <v>0</v>
      </c>
      <c r="AY119" s="25"/>
      <c r="AZ119" s="25" t="n">
        <v>0</v>
      </c>
      <c r="BA119" s="25" t="n">
        <v>0</v>
      </c>
      <c r="BB119" s="25"/>
      <c r="BC119" s="25" t="n">
        <v>0</v>
      </c>
      <c r="BD119" s="25" t="n">
        <v>0</v>
      </c>
      <c r="BE119" s="25"/>
      <c r="BF119" s="26"/>
      <c r="BG119" s="26"/>
      <c r="BH119" s="27"/>
      <c r="BJ119" s="24"/>
      <c r="BK119" s="25"/>
      <c r="BL119" s="25"/>
      <c r="BM119" s="2"/>
      <c r="BN119" s="24"/>
      <c r="BO119" s="25"/>
      <c r="BP119" s="25"/>
      <c r="BR119" s="28"/>
      <c r="BS119" s="29"/>
      <c r="BY119" s="50" t="n">
        <f aca="false">SUM(I119,L119,O119,R119,V119,Y119,AB119,AE119,AH119,AK119,AN119,AQ119,AT119,AW119,AZ119,BC119)</f>
        <v>0</v>
      </c>
      <c r="BZ119" s="2" t="n">
        <f aca="false">I119*J119+L119*M119+O119*P119+R119*S119+V119*W119+Y119*Z119+AB119*AC119+AE119*AF119+AH119*AI119+AK119*AL119+AN119*AO119+AQ119*AR119+AT119*AU119+AW119*AX119+AZ119*BA119+BC119*BD119</f>
        <v>0</v>
      </c>
    </row>
    <row r="120" customFormat="false" ht="11.25" hidden="false" customHeight="false" outlineLevel="0" collapsed="false">
      <c r="A120" s="1" t="n">
        <v>23</v>
      </c>
      <c r="C120" s="24" t="n">
        <f aca="false">BY78-CB78-CC78-SUM(I120,L120,O120,R120,V120,Y120,AB120,AE120,AH120,AK120,AN120,AQ120,AT120,AW120,AZ120,BC120)</f>
        <v>44650</v>
      </c>
      <c r="D120" s="26" t="n">
        <f aca="false">BS36+BS78-(I120*J120+L120*M120+O120*P120+R120*S120+V120*W120+Y120*Z120+AB120*AC120+AE120*AF120+AH120*AI120+AK120*AL120+AN120*AO120+AQ120*AR120+AT120*AU120+AW120*AX120+AZ120*BA120+BC120*BD120)</f>
        <v>123957.5</v>
      </c>
      <c r="E120" s="26" t="n">
        <v>0.04</v>
      </c>
      <c r="F120" s="29" t="n">
        <f aca="false">MAX(BR36,BR78,C120)*E120+D120</f>
        <v>125757.5</v>
      </c>
      <c r="G120" s="25"/>
      <c r="H120" s="25"/>
      <c r="I120" s="25" t="n">
        <v>0</v>
      </c>
      <c r="J120" s="25" t="n">
        <v>0</v>
      </c>
      <c r="K120" s="25"/>
      <c r="L120" s="25" t="n">
        <v>0</v>
      </c>
      <c r="M120" s="25" t="n">
        <v>0</v>
      </c>
      <c r="N120" s="25"/>
      <c r="O120" s="25" t="n">
        <v>0</v>
      </c>
      <c r="P120" s="25" t="n">
        <v>0</v>
      </c>
      <c r="Q120" s="25"/>
      <c r="R120" s="25" t="n">
        <v>0</v>
      </c>
      <c r="S120" s="25" t="n">
        <v>0</v>
      </c>
      <c r="T120" s="25"/>
      <c r="V120" s="25" t="n">
        <v>0</v>
      </c>
      <c r="W120" s="25" t="n">
        <v>0</v>
      </c>
      <c r="X120" s="25"/>
      <c r="Y120" s="25" t="n">
        <v>0</v>
      </c>
      <c r="Z120" s="25" t="n">
        <v>0</v>
      </c>
      <c r="AA120" s="25"/>
      <c r="AB120" s="25" t="n">
        <v>0</v>
      </c>
      <c r="AC120" s="25" t="n">
        <v>0</v>
      </c>
      <c r="AD120" s="25"/>
      <c r="AE120" s="25" t="n">
        <v>0</v>
      </c>
      <c r="AF120" s="25" t="n">
        <v>0</v>
      </c>
      <c r="AG120" s="25"/>
      <c r="AH120" s="25" t="n">
        <v>0</v>
      </c>
      <c r="AI120" s="25" t="n">
        <v>0</v>
      </c>
      <c r="AJ120" s="25"/>
      <c r="AK120" s="25" t="n">
        <v>0</v>
      </c>
      <c r="AL120" s="25" t="n">
        <v>0</v>
      </c>
      <c r="AM120" s="25"/>
      <c r="AN120" s="25" t="n">
        <v>0</v>
      </c>
      <c r="AO120" s="25" t="n">
        <v>0</v>
      </c>
      <c r="AP120" s="25"/>
      <c r="AQ120" s="25" t="n">
        <v>0</v>
      </c>
      <c r="AR120" s="25" t="n">
        <v>0</v>
      </c>
      <c r="AS120" s="25"/>
      <c r="AT120" s="25" t="n">
        <v>0</v>
      </c>
      <c r="AU120" s="25" t="n">
        <v>0</v>
      </c>
      <c r="AV120" s="25"/>
      <c r="AW120" s="25" t="n">
        <v>0</v>
      </c>
      <c r="AX120" s="25" t="n">
        <v>0</v>
      </c>
      <c r="AY120" s="25"/>
      <c r="AZ120" s="25" t="n">
        <v>0</v>
      </c>
      <c r="BA120" s="25" t="n">
        <v>0</v>
      </c>
      <c r="BB120" s="25"/>
      <c r="BC120" s="25" t="n">
        <v>0</v>
      </c>
      <c r="BD120" s="25" t="n">
        <v>0</v>
      </c>
      <c r="BE120" s="25"/>
      <c r="BF120" s="26"/>
      <c r="BG120" s="26"/>
      <c r="BH120" s="27"/>
      <c r="BJ120" s="24"/>
      <c r="BK120" s="25"/>
      <c r="BL120" s="25"/>
      <c r="BM120" s="2"/>
      <c r="BN120" s="24"/>
      <c r="BO120" s="25"/>
      <c r="BP120" s="25"/>
      <c r="BR120" s="28"/>
      <c r="BS120" s="29"/>
      <c r="BY120" s="50" t="n">
        <f aca="false">SUM(I120,L120,O120,R120,V120,Y120,AB120,AE120,AH120,AK120,AN120,AQ120,AT120,AW120,AZ120,BC120)</f>
        <v>0</v>
      </c>
      <c r="BZ120" s="2" t="n">
        <f aca="false">I120*J120+L120*M120+O120*P120+R120*S120+V120*W120+Y120*Z120+AB120*AC120+AE120*AF120+AH120*AI120+AK120*AL120+AN120*AO120+AQ120*AR120+AT120*AU120+AW120*AX120+AZ120*BA120+BC120*BD120</f>
        <v>0</v>
      </c>
    </row>
    <row r="121" customFormat="false" ht="11.25" hidden="false" customHeight="false" outlineLevel="0" collapsed="false">
      <c r="A121" s="1" t="n">
        <v>24</v>
      </c>
      <c r="C121" s="24" t="n">
        <f aca="false">BY79-CB79-CC79-SUM(I121,L121,O121,R121,V121,Y121,AB121,AE121,AH121,AK121,AN121,AQ121,AT121,AW121,AZ121,BC121)</f>
        <v>44650</v>
      </c>
      <c r="D121" s="26" t="n">
        <f aca="false">BS37+BS79-(I121*J121+L121*M121+O121*P121+R121*S121+V121*W121+Y121*Z121+AB121*AC121+AE121*AF121+AH121*AI121+AK121*AL121+AN121*AO121+AQ121*AR121+AT121*AU121+AW121*AX121+AZ121*BA121+BC121*BD121)</f>
        <v>123957.5</v>
      </c>
      <c r="E121" s="26" t="n">
        <v>0.04</v>
      </c>
      <c r="F121" s="29" t="n">
        <f aca="false">MAX(BR37,BR79,C121)*E121+D121</f>
        <v>125757.5</v>
      </c>
      <c r="G121" s="25"/>
      <c r="H121" s="25"/>
      <c r="I121" s="25" t="n">
        <v>0</v>
      </c>
      <c r="J121" s="25" t="n">
        <v>0</v>
      </c>
      <c r="K121" s="25"/>
      <c r="L121" s="25" t="n">
        <v>0</v>
      </c>
      <c r="M121" s="25" t="n">
        <v>0</v>
      </c>
      <c r="N121" s="25"/>
      <c r="O121" s="25" t="n">
        <v>0</v>
      </c>
      <c r="P121" s="25" t="n">
        <v>0</v>
      </c>
      <c r="Q121" s="25"/>
      <c r="R121" s="25" t="n">
        <v>0</v>
      </c>
      <c r="S121" s="25" t="n">
        <v>0</v>
      </c>
      <c r="T121" s="25"/>
      <c r="V121" s="25" t="n">
        <v>0</v>
      </c>
      <c r="W121" s="25" t="n">
        <v>0</v>
      </c>
      <c r="X121" s="25"/>
      <c r="Y121" s="25" t="n">
        <v>0</v>
      </c>
      <c r="Z121" s="25" t="n">
        <v>0</v>
      </c>
      <c r="AA121" s="25"/>
      <c r="AB121" s="25" t="n">
        <v>0</v>
      </c>
      <c r="AC121" s="25" t="n">
        <v>0</v>
      </c>
      <c r="AD121" s="25"/>
      <c r="AE121" s="25" t="n">
        <v>0</v>
      </c>
      <c r="AF121" s="25" t="n">
        <v>0</v>
      </c>
      <c r="AG121" s="25"/>
      <c r="AH121" s="25" t="n">
        <v>0</v>
      </c>
      <c r="AI121" s="25" t="n">
        <v>0</v>
      </c>
      <c r="AJ121" s="25"/>
      <c r="AK121" s="25" t="n">
        <v>0</v>
      </c>
      <c r="AL121" s="25" t="n">
        <v>0</v>
      </c>
      <c r="AM121" s="25"/>
      <c r="AN121" s="25" t="n">
        <v>0</v>
      </c>
      <c r="AO121" s="25" t="n">
        <v>0</v>
      </c>
      <c r="AP121" s="25"/>
      <c r="AQ121" s="25" t="n">
        <v>0</v>
      </c>
      <c r="AR121" s="25" t="n">
        <v>0</v>
      </c>
      <c r="AS121" s="25"/>
      <c r="AT121" s="25" t="n">
        <v>0</v>
      </c>
      <c r="AU121" s="25" t="n">
        <v>0</v>
      </c>
      <c r="AV121" s="25"/>
      <c r="AW121" s="25" t="n">
        <v>0</v>
      </c>
      <c r="AX121" s="25" t="n">
        <v>0</v>
      </c>
      <c r="AY121" s="25"/>
      <c r="AZ121" s="25" t="n">
        <v>0</v>
      </c>
      <c r="BA121" s="25" t="n">
        <v>0</v>
      </c>
      <c r="BB121" s="25"/>
      <c r="BC121" s="25" t="n">
        <v>0</v>
      </c>
      <c r="BD121" s="25" t="n">
        <v>0</v>
      </c>
      <c r="BE121" s="25"/>
      <c r="BF121" s="26"/>
      <c r="BG121" s="26"/>
      <c r="BH121" s="27"/>
      <c r="BJ121" s="24"/>
      <c r="BK121" s="25"/>
      <c r="BL121" s="25"/>
      <c r="BM121" s="2"/>
      <c r="BN121" s="24"/>
      <c r="BO121" s="25"/>
      <c r="BP121" s="25"/>
      <c r="BR121" s="28"/>
      <c r="BS121" s="29"/>
      <c r="BY121" s="50" t="n">
        <f aca="false">SUM(I121,L121,O121,R121,V121,Y121,AB121,AE121,AH121,AK121,AN121,AQ121,AT121,AW121,AZ121,BC121)</f>
        <v>0</v>
      </c>
      <c r="BZ121" s="2" t="n">
        <f aca="false">I121*J121+L121*M121+O121*P121+R121*S121+V121*W121+Y121*Z121+AB121*AC121+AE121*AF121+AH121*AI121+AK121*AL121+AN121*AO121+AQ121*AR121+AT121*AU121+AW121*AX121+AZ121*BA121+BC121*BD121</f>
        <v>0</v>
      </c>
    </row>
    <row r="122" customFormat="false" ht="11.25" hidden="false" customHeight="false" outlineLevel="0" collapsed="false">
      <c r="A122" s="1" t="n">
        <v>25</v>
      </c>
      <c r="C122" s="24" t="n">
        <f aca="false">BY80-CB80-CC80-SUM(I122,L122,O122,R122,V122,Y122,AB122,AE122,AH122,AK122,AN122,AQ122,AT122,AW122,AZ122,BC122)</f>
        <v>44650</v>
      </c>
      <c r="D122" s="26" t="n">
        <f aca="false">BS38+BS80-(I122*J122+L122*M122+O122*P122+R122*S122+V122*W122+Y122*Z122+AB122*AC122+AE122*AF122+AH122*AI122+AK122*AL122+AN122*AO122+AQ122*AR122+AT122*AU122+AW122*AX122+AZ122*BA122+BC122*BD122)</f>
        <v>123957.5</v>
      </c>
      <c r="E122" s="26" t="n">
        <v>0.04</v>
      </c>
      <c r="F122" s="29" t="n">
        <f aca="false">MAX(BR38,BR80,C122)*E122+D122</f>
        <v>125757.5</v>
      </c>
      <c r="G122" s="25"/>
      <c r="H122" s="25"/>
      <c r="I122" s="25" t="n">
        <v>0</v>
      </c>
      <c r="J122" s="25" t="n">
        <v>0</v>
      </c>
      <c r="K122" s="25"/>
      <c r="L122" s="25" t="n">
        <v>0</v>
      </c>
      <c r="M122" s="25" t="n">
        <v>0</v>
      </c>
      <c r="N122" s="25"/>
      <c r="O122" s="25" t="n">
        <v>0</v>
      </c>
      <c r="P122" s="25" t="n">
        <v>0</v>
      </c>
      <c r="Q122" s="25"/>
      <c r="R122" s="25" t="n">
        <v>0</v>
      </c>
      <c r="S122" s="25" t="n">
        <v>0</v>
      </c>
      <c r="T122" s="25"/>
      <c r="V122" s="25" t="n">
        <v>0</v>
      </c>
      <c r="W122" s="25" t="n">
        <v>0</v>
      </c>
      <c r="X122" s="25"/>
      <c r="Y122" s="25" t="n">
        <v>0</v>
      </c>
      <c r="Z122" s="25" t="n">
        <v>0</v>
      </c>
      <c r="AA122" s="25"/>
      <c r="AB122" s="25" t="n">
        <v>0</v>
      </c>
      <c r="AC122" s="25" t="n">
        <v>0</v>
      </c>
      <c r="AD122" s="25"/>
      <c r="AE122" s="25" t="n">
        <v>0</v>
      </c>
      <c r="AF122" s="25" t="n">
        <v>0</v>
      </c>
      <c r="AG122" s="25"/>
      <c r="AH122" s="25" t="n">
        <v>0</v>
      </c>
      <c r="AI122" s="25" t="n">
        <v>0</v>
      </c>
      <c r="AJ122" s="25"/>
      <c r="AK122" s="25" t="n">
        <v>0</v>
      </c>
      <c r="AL122" s="25" t="n">
        <v>0</v>
      </c>
      <c r="AM122" s="25"/>
      <c r="AN122" s="25" t="n">
        <v>0</v>
      </c>
      <c r="AO122" s="25" t="n">
        <v>0</v>
      </c>
      <c r="AP122" s="25"/>
      <c r="AQ122" s="25" t="n">
        <v>0</v>
      </c>
      <c r="AR122" s="25" t="n">
        <v>0</v>
      </c>
      <c r="AS122" s="25"/>
      <c r="AT122" s="25" t="n">
        <v>0</v>
      </c>
      <c r="AU122" s="25" t="n">
        <v>0</v>
      </c>
      <c r="AV122" s="25"/>
      <c r="AW122" s="25" t="n">
        <v>0</v>
      </c>
      <c r="AX122" s="25" t="n">
        <v>0</v>
      </c>
      <c r="AY122" s="25"/>
      <c r="AZ122" s="25" t="n">
        <v>0</v>
      </c>
      <c r="BA122" s="25" t="n">
        <v>0</v>
      </c>
      <c r="BB122" s="25"/>
      <c r="BC122" s="25" t="n">
        <v>0</v>
      </c>
      <c r="BD122" s="25" t="n">
        <v>0</v>
      </c>
      <c r="BE122" s="25"/>
      <c r="BF122" s="26"/>
      <c r="BG122" s="26"/>
      <c r="BH122" s="27"/>
      <c r="BJ122" s="24"/>
      <c r="BK122" s="25"/>
      <c r="BL122" s="25"/>
      <c r="BM122" s="2"/>
      <c r="BN122" s="24"/>
      <c r="BO122" s="25"/>
      <c r="BP122" s="25"/>
      <c r="BR122" s="28"/>
      <c r="BS122" s="29"/>
      <c r="BY122" s="50" t="n">
        <f aca="false">SUM(I122,L122,O122,R122,V122,Y122,AB122,AE122,AH122,AK122,AN122,AQ122,AT122,AW122,AZ122,BC122)</f>
        <v>0</v>
      </c>
      <c r="BZ122" s="2" t="n">
        <f aca="false">I122*J122+L122*M122+O122*P122+R122*S122+V122*W122+Y122*Z122+AB122*AC122+AE122*AF122+AH122*AI122+AK122*AL122+AN122*AO122+AQ122*AR122+AT122*AU122+AW122*AX122+AZ122*BA122+BC122*BD122</f>
        <v>0</v>
      </c>
    </row>
    <row r="123" customFormat="false" ht="11.25" hidden="false" customHeight="false" outlineLevel="0" collapsed="false">
      <c r="A123" s="1" t="n">
        <v>26</v>
      </c>
      <c r="C123" s="24" t="n">
        <f aca="false">BY81-CB81-CC81-SUM(I123,L123,O123,R123,V123,Y123,AB123,AE123,AH123,AK123,AN123,AQ123,AT123,AW123,AZ123,BC123)</f>
        <v>44650</v>
      </c>
      <c r="D123" s="26" t="n">
        <f aca="false">BS39+BS81-(I123*J123+L123*M123+O123*P123+R123*S123+V123*W123+Y123*Z123+AB123*AC123+AE123*AF123+AH123*AI123+AK123*AL123+AN123*AO123+AQ123*AR123+AT123*AU123+AW123*AX123+AZ123*BA123+BC123*BD123)</f>
        <v>123957.5</v>
      </c>
      <c r="E123" s="26" t="n">
        <v>0.04</v>
      </c>
      <c r="F123" s="29" t="n">
        <f aca="false">MAX(BR39,BR81,C123)*E123+D123</f>
        <v>125757.5</v>
      </c>
      <c r="G123" s="25"/>
      <c r="H123" s="25"/>
      <c r="I123" s="25" t="n">
        <v>0</v>
      </c>
      <c r="J123" s="25" t="n">
        <v>0</v>
      </c>
      <c r="K123" s="25"/>
      <c r="L123" s="25" t="n">
        <v>0</v>
      </c>
      <c r="M123" s="25" t="n">
        <v>0</v>
      </c>
      <c r="N123" s="25"/>
      <c r="O123" s="25" t="n">
        <v>0</v>
      </c>
      <c r="P123" s="25" t="n">
        <v>0</v>
      </c>
      <c r="Q123" s="25"/>
      <c r="R123" s="25" t="n">
        <v>0</v>
      </c>
      <c r="S123" s="25" t="n">
        <v>0</v>
      </c>
      <c r="T123" s="25"/>
      <c r="V123" s="25" t="n">
        <v>0</v>
      </c>
      <c r="W123" s="25" t="n">
        <v>0</v>
      </c>
      <c r="X123" s="25"/>
      <c r="Y123" s="25" t="n">
        <v>0</v>
      </c>
      <c r="Z123" s="25" t="n">
        <v>0</v>
      </c>
      <c r="AA123" s="25"/>
      <c r="AB123" s="25" t="n">
        <v>0</v>
      </c>
      <c r="AC123" s="25" t="n">
        <v>0</v>
      </c>
      <c r="AD123" s="25"/>
      <c r="AE123" s="25" t="n">
        <v>0</v>
      </c>
      <c r="AF123" s="25" t="n">
        <v>0</v>
      </c>
      <c r="AG123" s="25"/>
      <c r="AH123" s="25" t="n">
        <v>0</v>
      </c>
      <c r="AI123" s="25" t="n">
        <v>0</v>
      </c>
      <c r="AJ123" s="25"/>
      <c r="AK123" s="25" t="n">
        <v>0</v>
      </c>
      <c r="AL123" s="25" t="n">
        <v>0</v>
      </c>
      <c r="AM123" s="25"/>
      <c r="AN123" s="25" t="n">
        <v>0</v>
      </c>
      <c r="AO123" s="25" t="n">
        <v>0</v>
      </c>
      <c r="AP123" s="25"/>
      <c r="AQ123" s="25" t="n">
        <v>0</v>
      </c>
      <c r="AR123" s="25" t="n">
        <v>0</v>
      </c>
      <c r="AS123" s="25"/>
      <c r="AT123" s="25" t="n">
        <v>0</v>
      </c>
      <c r="AU123" s="25" t="n">
        <v>0</v>
      </c>
      <c r="AV123" s="25"/>
      <c r="AW123" s="25" t="n">
        <v>0</v>
      </c>
      <c r="AX123" s="25" t="n">
        <v>0</v>
      </c>
      <c r="AY123" s="25"/>
      <c r="AZ123" s="25" t="n">
        <v>0</v>
      </c>
      <c r="BA123" s="25" t="n">
        <v>0</v>
      </c>
      <c r="BB123" s="25"/>
      <c r="BC123" s="25" t="n">
        <v>0</v>
      </c>
      <c r="BD123" s="25" t="n">
        <v>0</v>
      </c>
      <c r="BE123" s="25"/>
      <c r="BF123" s="26"/>
      <c r="BG123" s="26"/>
      <c r="BH123" s="27"/>
      <c r="BJ123" s="24"/>
      <c r="BK123" s="25"/>
      <c r="BL123" s="25"/>
      <c r="BM123" s="2"/>
      <c r="BN123" s="24"/>
      <c r="BO123" s="25"/>
      <c r="BP123" s="25"/>
      <c r="BR123" s="28"/>
      <c r="BS123" s="29"/>
      <c r="BY123" s="50" t="n">
        <f aca="false">SUM(I123,L123,O123,R123,V123,Y123,AB123,AE123,AH123,AK123,AN123,AQ123,AT123,AW123,AZ123,BC123)</f>
        <v>0</v>
      </c>
      <c r="BZ123" s="2" t="n">
        <f aca="false">I123*J123+L123*M123+O123*P123+R123*S123+V123*W123+Y123*Z123+AB123*AC123+AE123*AF123+AH123*AI123+AK123*AL123+AN123*AO123+AQ123*AR123+AT123*AU123+AW123*AX123+AZ123*BA123+BC123*BD123</f>
        <v>0</v>
      </c>
    </row>
    <row r="124" customFormat="false" ht="11.25" hidden="false" customHeight="false" outlineLevel="0" collapsed="false">
      <c r="A124" s="1" t="n">
        <v>27</v>
      </c>
      <c r="C124" s="24" t="n">
        <f aca="false">BY82-CB82-CC82-SUM(I124,L124,O124,R124,V124,Y124,AB124,AE124,AH124,AK124,AN124,AQ124,AT124,AW124,AZ124,BC124)</f>
        <v>44650</v>
      </c>
      <c r="D124" s="26" t="n">
        <f aca="false">BS40+BS82-(I124*J124+L124*M124+O124*P124+R124*S124+V124*W124+Y124*Z124+AB124*AC124+AE124*AF124+AH124*AI124+AK124*AL124+AN124*AO124+AQ124*AR124+AT124*AU124+AW124*AX124+AZ124*BA124+BC124*BD124)</f>
        <v>123957.5</v>
      </c>
      <c r="E124" s="26" t="n">
        <v>0.04</v>
      </c>
      <c r="F124" s="29" t="n">
        <f aca="false">MAX(BR40,BR82,C124)*E124+D124</f>
        <v>125757.5</v>
      </c>
      <c r="G124" s="25"/>
      <c r="H124" s="25"/>
      <c r="I124" s="25" t="n">
        <v>0</v>
      </c>
      <c r="J124" s="25" t="n">
        <v>0</v>
      </c>
      <c r="K124" s="25"/>
      <c r="L124" s="25" t="n">
        <v>0</v>
      </c>
      <c r="M124" s="25" t="n">
        <v>0</v>
      </c>
      <c r="N124" s="25"/>
      <c r="O124" s="25" t="n">
        <v>0</v>
      </c>
      <c r="P124" s="25" t="n">
        <v>0</v>
      </c>
      <c r="Q124" s="25"/>
      <c r="R124" s="25" t="n">
        <v>0</v>
      </c>
      <c r="S124" s="25" t="n">
        <v>0</v>
      </c>
      <c r="T124" s="25"/>
      <c r="V124" s="25" t="n">
        <v>0</v>
      </c>
      <c r="W124" s="25" t="n">
        <v>0</v>
      </c>
      <c r="X124" s="25"/>
      <c r="Y124" s="25" t="n">
        <v>0</v>
      </c>
      <c r="Z124" s="25" t="n">
        <v>0</v>
      </c>
      <c r="AA124" s="25"/>
      <c r="AB124" s="25" t="n">
        <v>0</v>
      </c>
      <c r="AC124" s="25" t="n">
        <v>0</v>
      </c>
      <c r="AD124" s="25"/>
      <c r="AE124" s="25" t="n">
        <v>0</v>
      </c>
      <c r="AF124" s="25" t="n">
        <v>0</v>
      </c>
      <c r="AG124" s="25"/>
      <c r="AH124" s="25" t="n">
        <v>0</v>
      </c>
      <c r="AI124" s="25" t="n">
        <v>0</v>
      </c>
      <c r="AJ124" s="25"/>
      <c r="AK124" s="25" t="n">
        <v>0</v>
      </c>
      <c r="AL124" s="25" t="n">
        <v>0</v>
      </c>
      <c r="AM124" s="25"/>
      <c r="AN124" s="25" t="n">
        <v>0</v>
      </c>
      <c r="AO124" s="25" t="n">
        <v>0</v>
      </c>
      <c r="AP124" s="25"/>
      <c r="AQ124" s="25" t="n">
        <v>0</v>
      </c>
      <c r="AR124" s="25" t="n">
        <v>0</v>
      </c>
      <c r="AS124" s="25"/>
      <c r="AT124" s="25" t="n">
        <v>0</v>
      </c>
      <c r="AU124" s="25" t="n">
        <v>0</v>
      </c>
      <c r="AV124" s="25"/>
      <c r="AW124" s="25" t="n">
        <v>0</v>
      </c>
      <c r="AX124" s="25" t="n">
        <v>0</v>
      </c>
      <c r="AY124" s="25"/>
      <c r="AZ124" s="25" t="n">
        <v>0</v>
      </c>
      <c r="BA124" s="25" t="n">
        <v>0</v>
      </c>
      <c r="BB124" s="25"/>
      <c r="BC124" s="25" t="n">
        <v>0</v>
      </c>
      <c r="BD124" s="25" t="n">
        <v>0</v>
      </c>
      <c r="BE124" s="25"/>
      <c r="BF124" s="26"/>
      <c r="BG124" s="26"/>
      <c r="BH124" s="27"/>
      <c r="BJ124" s="24"/>
      <c r="BK124" s="25"/>
      <c r="BL124" s="25"/>
      <c r="BM124" s="2"/>
      <c r="BN124" s="24"/>
      <c r="BO124" s="25"/>
      <c r="BP124" s="25"/>
      <c r="BR124" s="28"/>
      <c r="BS124" s="29"/>
      <c r="BY124" s="50" t="n">
        <f aca="false">SUM(I124,L124,O124,R124,V124,Y124,AB124,AE124,AH124,AK124,AN124,AQ124,AT124,AW124,AZ124,BC124)</f>
        <v>0</v>
      </c>
      <c r="BZ124" s="2" t="n">
        <f aca="false">I124*J124+L124*M124+O124*P124+R124*S124+V124*W124+Y124*Z124+AB124*AC124+AE124*AF124+AH124*AI124+AK124*AL124+AN124*AO124+AQ124*AR124+AT124*AU124+AW124*AX124+AZ124*BA124+BC124*BD124</f>
        <v>0</v>
      </c>
    </row>
    <row r="125" customFormat="false" ht="11.25" hidden="false" customHeight="false" outlineLevel="0" collapsed="false">
      <c r="A125" s="1" t="n">
        <v>28</v>
      </c>
      <c r="C125" s="24" t="n">
        <f aca="false">BY83-CB83-CC83-SUM(I125,L125,O125,R125,V125,Y125,AB125,AE125,AH125,AK125,AN125,AQ125,AT125,AW125,AZ125,BC125)</f>
        <v>44650</v>
      </c>
      <c r="D125" s="26" t="n">
        <f aca="false">BS41+BS83-(I125*J125+L125*M125+O125*P125+R125*S125+V125*W125+Y125*Z125+AB125*AC125+AE125*AF125+AH125*AI125+AK125*AL125+AN125*AO125+AQ125*AR125+AT125*AU125+AW125*AX125+AZ125*BA125+BC125*BD125)</f>
        <v>123957.5</v>
      </c>
      <c r="E125" s="26" t="n">
        <v>0.04</v>
      </c>
      <c r="F125" s="29" t="n">
        <f aca="false">MAX(BR41,BR83,C125)*E125+D125</f>
        <v>125757.5</v>
      </c>
      <c r="G125" s="25"/>
      <c r="H125" s="25"/>
      <c r="I125" s="25" t="n">
        <v>0</v>
      </c>
      <c r="J125" s="25" t="n">
        <v>0</v>
      </c>
      <c r="K125" s="25"/>
      <c r="L125" s="25" t="n">
        <v>0</v>
      </c>
      <c r="M125" s="25" t="n">
        <v>0</v>
      </c>
      <c r="N125" s="25"/>
      <c r="O125" s="25" t="n">
        <v>0</v>
      </c>
      <c r="P125" s="25" t="n">
        <v>0</v>
      </c>
      <c r="Q125" s="25"/>
      <c r="R125" s="25" t="n">
        <v>0</v>
      </c>
      <c r="S125" s="25" t="n">
        <v>0</v>
      </c>
      <c r="T125" s="25"/>
      <c r="V125" s="25" t="n">
        <v>0</v>
      </c>
      <c r="W125" s="25" t="n">
        <v>0</v>
      </c>
      <c r="X125" s="25"/>
      <c r="Y125" s="25" t="n">
        <v>0</v>
      </c>
      <c r="Z125" s="25" t="n">
        <v>0</v>
      </c>
      <c r="AA125" s="25"/>
      <c r="AB125" s="25" t="n">
        <v>0</v>
      </c>
      <c r="AC125" s="25" t="n">
        <v>0</v>
      </c>
      <c r="AD125" s="25"/>
      <c r="AE125" s="25" t="n">
        <v>0</v>
      </c>
      <c r="AF125" s="25" t="n">
        <v>0</v>
      </c>
      <c r="AG125" s="25"/>
      <c r="AH125" s="25" t="n">
        <v>0</v>
      </c>
      <c r="AI125" s="25" t="n">
        <v>0</v>
      </c>
      <c r="AJ125" s="25"/>
      <c r="AK125" s="25" t="n">
        <v>0</v>
      </c>
      <c r="AL125" s="25" t="n">
        <v>0</v>
      </c>
      <c r="AM125" s="25"/>
      <c r="AN125" s="25" t="n">
        <v>0</v>
      </c>
      <c r="AO125" s="25" t="n">
        <v>0</v>
      </c>
      <c r="AP125" s="25"/>
      <c r="AQ125" s="25" t="n">
        <v>0</v>
      </c>
      <c r="AR125" s="25" t="n">
        <v>0</v>
      </c>
      <c r="AS125" s="25"/>
      <c r="AT125" s="25" t="n">
        <v>0</v>
      </c>
      <c r="AU125" s="25" t="n">
        <v>0</v>
      </c>
      <c r="AV125" s="25"/>
      <c r="AW125" s="25" t="n">
        <v>0</v>
      </c>
      <c r="AX125" s="25" t="n">
        <v>0</v>
      </c>
      <c r="AY125" s="25"/>
      <c r="AZ125" s="25" t="n">
        <v>0</v>
      </c>
      <c r="BA125" s="25" t="n">
        <v>0</v>
      </c>
      <c r="BB125" s="25"/>
      <c r="BC125" s="25" t="n">
        <v>0</v>
      </c>
      <c r="BD125" s="25" t="n">
        <v>0</v>
      </c>
      <c r="BE125" s="25"/>
      <c r="BF125" s="26"/>
      <c r="BG125" s="26"/>
      <c r="BH125" s="27"/>
      <c r="BJ125" s="24"/>
      <c r="BK125" s="25"/>
      <c r="BL125" s="25"/>
      <c r="BM125" s="2"/>
      <c r="BN125" s="24"/>
      <c r="BO125" s="25"/>
      <c r="BP125" s="25"/>
      <c r="BR125" s="28"/>
      <c r="BS125" s="29"/>
      <c r="BY125" s="50" t="n">
        <f aca="false">SUM(I125,L125,O125,R125,V125,Y125,AB125,AE125,AH125,AK125,AN125,AQ125,AT125,AW125,AZ125,BC125)</f>
        <v>0</v>
      </c>
      <c r="BZ125" s="2" t="n">
        <f aca="false">I125*J125+L125*M125+O125*P125+R125*S125+V125*W125+Y125*Z125+AB125*AC125+AE125*AF125+AH125*AI125+AK125*AL125+AN125*AO125+AQ125*AR125+AT125*AU125+AW125*AX125+AZ125*BA125+BC125*BD125</f>
        <v>0</v>
      </c>
    </row>
    <row r="126" customFormat="false" ht="11.25" hidden="false" customHeight="false" outlineLevel="0" collapsed="false">
      <c r="A126" s="1" t="n">
        <v>29</v>
      </c>
      <c r="C126" s="24" t="n">
        <f aca="false">BY84-CB84-CC84-SUM(I126,L126,O126,R126,V126,Y126,AB126,AE126,AH126,AK126,AN126,AQ126,AT126,AW126,AZ126,BC126)</f>
        <v>44650</v>
      </c>
      <c r="D126" s="26" t="n">
        <f aca="false">BS42+BS84-(I126*J126+L126*M126+O126*P126+R126*S126+V126*W126+Y126*Z126+AB126*AC126+AE126*AF126+AH126*AI126+AK126*AL126+AN126*AO126+AQ126*AR126+AT126*AU126+AW126*AX126+AZ126*BA126+BC126*BD126)</f>
        <v>123957.5</v>
      </c>
      <c r="E126" s="26" t="n">
        <v>0.04</v>
      </c>
      <c r="F126" s="29" t="n">
        <f aca="false">MAX(BR42,BR84,C126)*E126+D126</f>
        <v>125757.5</v>
      </c>
      <c r="G126" s="25"/>
      <c r="H126" s="25"/>
      <c r="I126" s="25" t="n">
        <v>0</v>
      </c>
      <c r="J126" s="25" t="n">
        <v>0</v>
      </c>
      <c r="K126" s="25"/>
      <c r="L126" s="25" t="n">
        <v>0</v>
      </c>
      <c r="M126" s="25" t="n">
        <v>0</v>
      </c>
      <c r="N126" s="25"/>
      <c r="O126" s="25" t="n">
        <v>0</v>
      </c>
      <c r="P126" s="25" t="n">
        <v>0</v>
      </c>
      <c r="Q126" s="25"/>
      <c r="R126" s="25" t="n">
        <v>0</v>
      </c>
      <c r="S126" s="25" t="n">
        <v>0</v>
      </c>
      <c r="T126" s="25"/>
      <c r="V126" s="25" t="n">
        <v>0</v>
      </c>
      <c r="W126" s="25" t="n">
        <v>0</v>
      </c>
      <c r="X126" s="25"/>
      <c r="Y126" s="25" t="n">
        <v>0</v>
      </c>
      <c r="Z126" s="25" t="n">
        <v>0</v>
      </c>
      <c r="AA126" s="25"/>
      <c r="AB126" s="25" t="n">
        <v>0</v>
      </c>
      <c r="AC126" s="25" t="n">
        <v>0</v>
      </c>
      <c r="AD126" s="25"/>
      <c r="AE126" s="25" t="n">
        <v>0</v>
      </c>
      <c r="AF126" s="25" t="n">
        <v>0</v>
      </c>
      <c r="AG126" s="25"/>
      <c r="AH126" s="25" t="n">
        <v>0</v>
      </c>
      <c r="AI126" s="25" t="n">
        <v>0</v>
      </c>
      <c r="AJ126" s="25"/>
      <c r="AK126" s="25" t="n">
        <v>0</v>
      </c>
      <c r="AL126" s="25" t="n">
        <v>0</v>
      </c>
      <c r="AM126" s="25"/>
      <c r="AN126" s="25" t="n">
        <v>0</v>
      </c>
      <c r="AO126" s="25" t="n">
        <v>0</v>
      </c>
      <c r="AP126" s="25"/>
      <c r="AQ126" s="25" t="n">
        <v>0</v>
      </c>
      <c r="AR126" s="25" t="n">
        <v>0</v>
      </c>
      <c r="AS126" s="25"/>
      <c r="AT126" s="25" t="n">
        <v>0</v>
      </c>
      <c r="AU126" s="25" t="n">
        <v>0</v>
      </c>
      <c r="AV126" s="25"/>
      <c r="AW126" s="25" t="n">
        <v>0</v>
      </c>
      <c r="AX126" s="25" t="n">
        <v>0</v>
      </c>
      <c r="AY126" s="25"/>
      <c r="AZ126" s="25" t="n">
        <v>0</v>
      </c>
      <c r="BA126" s="25" t="n">
        <v>0</v>
      </c>
      <c r="BB126" s="25"/>
      <c r="BC126" s="25" t="n">
        <v>0</v>
      </c>
      <c r="BD126" s="25" t="n">
        <v>0</v>
      </c>
      <c r="BE126" s="25"/>
      <c r="BF126" s="26"/>
      <c r="BG126" s="26"/>
      <c r="BH126" s="27"/>
      <c r="BJ126" s="24"/>
      <c r="BK126" s="25"/>
      <c r="BL126" s="25"/>
      <c r="BM126" s="2"/>
      <c r="BN126" s="24"/>
      <c r="BO126" s="25"/>
      <c r="BP126" s="25"/>
      <c r="BR126" s="28"/>
      <c r="BS126" s="29"/>
      <c r="BY126" s="50" t="n">
        <f aca="false">SUM(I126,L126,O126,R126,V126,Y126,AB126,AE126,AH126,AK126,AN126,AQ126,AT126,AW126,AZ126,BC126)</f>
        <v>0</v>
      </c>
      <c r="BZ126" s="2" t="n">
        <f aca="false">I126*J126+L126*M126+O126*P126+R126*S126+V126*W126+Y126*Z126+AB126*AC126+AE126*AF126+AH126*AI126+AK126*AL126+AN126*AO126+AQ126*AR126+AT126*AU126+AW126*AX126+AZ126*BA126+BC126*BD126</f>
        <v>0</v>
      </c>
    </row>
    <row r="127" customFormat="false" ht="11.25" hidden="false" customHeight="false" outlineLevel="0" collapsed="false">
      <c r="A127" s="1" t="n">
        <v>30</v>
      </c>
      <c r="C127" s="24" t="n">
        <f aca="false">BY85-CB85-CC85-SUM(I127,L127,O127,R127,V127,Y127,AB127,AE127,AH127,AK127,AN127,AQ127,AT127,AW127,AZ127,BC127)</f>
        <v>44650</v>
      </c>
      <c r="D127" s="26" t="n">
        <f aca="false">BS43+BS85-(I127*J127+L127*M127+O127*P127+R127*S127+V127*W127+Y127*Z127+AB127*AC127+AE127*AF127+AH127*AI127+AK127*AL127+AN127*AO127+AQ127*AR127+AT127*AU127+AW127*AX127+AZ127*BA127+BC127*BD127)</f>
        <v>123957.5</v>
      </c>
      <c r="E127" s="26" t="n">
        <v>0.04</v>
      </c>
      <c r="F127" s="29" t="n">
        <f aca="false">MAX(BR43,BR85,C127)*E127+D127</f>
        <v>125757.5</v>
      </c>
      <c r="G127" s="25"/>
      <c r="H127" s="25"/>
      <c r="I127" s="25" t="n">
        <v>0</v>
      </c>
      <c r="J127" s="25" t="n">
        <v>0</v>
      </c>
      <c r="K127" s="25"/>
      <c r="L127" s="25" t="n">
        <v>0</v>
      </c>
      <c r="M127" s="25" t="n">
        <v>0</v>
      </c>
      <c r="N127" s="25"/>
      <c r="O127" s="25" t="n">
        <v>0</v>
      </c>
      <c r="P127" s="25" t="n">
        <v>0</v>
      </c>
      <c r="Q127" s="25"/>
      <c r="R127" s="25" t="n">
        <v>0</v>
      </c>
      <c r="S127" s="25" t="n">
        <v>0</v>
      </c>
      <c r="T127" s="25"/>
      <c r="V127" s="25" t="n">
        <v>0</v>
      </c>
      <c r="W127" s="25" t="n">
        <v>0</v>
      </c>
      <c r="X127" s="25"/>
      <c r="Y127" s="25" t="n">
        <v>0</v>
      </c>
      <c r="Z127" s="25" t="n">
        <v>0</v>
      </c>
      <c r="AA127" s="25"/>
      <c r="AB127" s="25" t="n">
        <v>0</v>
      </c>
      <c r="AC127" s="25" t="n">
        <v>0</v>
      </c>
      <c r="AD127" s="25"/>
      <c r="AE127" s="25" t="n">
        <v>0</v>
      </c>
      <c r="AF127" s="25" t="n">
        <v>0</v>
      </c>
      <c r="AG127" s="25"/>
      <c r="AH127" s="25" t="n">
        <v>0</v>
      </c>
      <c r="AI127" s="25" t="n">
        <v>0</v>
      </c>
      <c r="AJ127" s="25"/>
      <c r="AK127" s="25" t="n">
        <v>0</v>
      </c>
      <c r="AL127" s="25" t="n">
        <v>0</v>
      </c>
      <c r="AM127" s="25"/>
      <c r="AN127" s="25" t="n">
        <v>0</v>
      </c>
      <c r="AO127" s="25" t="n">
        <v>0</v>
      </c>
      <c r="AP127" s="25"/>
      <c r="AQ127" s="25" t="n">
        <v>0</v>
      </c>
      <c r="AR127" s="25" t="n">
        <v>0</v>
      </c>
      <c r="AS127" s="25"/>
      <c r="AT127" s="25" t="n">
        <v>0</v>
      </c>
      <c r="AU127" s="25" t="n">
        <v>0</v>
      </c>
      <c r="AV127" s="25"/>
      <c r="AW127" s="25" t="n">
        <v>0</v>
      </c>
      <c r="AX127" s="25" t="n">
        <v>0</v>
      </c>
      <c r="AY127" s="25"/>
      <c r="AZ127" s="25" t="n">
        <v>0</v>
      </c>
      <c r="BA127" s="25" t="n">
        <v>0</v>
      </c>
      <c r="BB127" s="25"/>
      <c r="BC127" s="25" t="n">
        <v>0</v>
      </c>
      <c r="BD127" s="25" t="n">
        <v>0</v>
      </c>
      <c r="BE127" s="25"/>
      <c r="BF127" s="26"/>
      <c r="BG127" s="26"/>
      <c r="BH127" s="27"/>
      <c r="BJ127" s="24"/>
      <c r="BK127" s="25"/>
      <c r="BL127" s="25"/>
      <c r="BM127" s="2"/>
      <c r="BN127" s="24"/>
      <c r="BO127" s="25"/>
      <c r="BP127" s="25"/>
      <c r="BR127" s="28"/>
      <c r="BS127" s="29"/>
      <c r="BY127" s="50" t="n">
        <f aca="false">SUM(I127,L127,O127,R127,V127,Y127,AB127,AE127,AH127,AK127,AN127,AQ127,AT127,AW127,AZ127,BC127)</f>
        <v>0</v>
      </c>
      <c r="BZ127" s="2" t="n">
        <f aca="false">I127*J127+L127*M127+O127*P127+R127*S127+V127*W127+Y127*Z127+AB127*AC127+AE127*AF127+AH127*AI127+AK127*AL127+AN127*AO127+AQ127*AR127+AT127*AU127+AW127*AX127+AZ127*BA127+BC127*BD127</f>
        <v>0</v>
      </c>
    </row>
    <row r="128" customFormat="false" ht="11.25" hidden="false" customHeight="false" outlineLevel="0" collapsed="false">
      <c r="A128" s="1" t="n">
        <v>31</v>
      </c>
      <c r="C128" s="24" t="n">
        <f aca="false">BY86-CB86-CC86-SUM(I128,L128,O128,R128,V128,Y128,AB128,AE128,AH128,AK128,AN128,AQ128,AT128,AW128,AZ128,BC128)</f>
        <v>44650</v>
      </c>
      <c r="D128" s="26" t="n">
        <f aca="false">BS44+BS86-(I128*J128+L128*M128+O128*P128+R128*S128+V128*W128+Y128*Z128+AB128*AC128+AE128*AF128+AH128*AI128+AK128*AL128+AN128*AO128+AQ128*AR128+AT128*AU128+AW128*AX128+AZ128*BA128+BC128*BD128)</f>
        <v>123957.5</v>
      </c>
      <c r="E128" s="26" t="n">
        <v>0.04</v>
      </c>
      <c r="F128" s="29" t="n">
        <f aca="false">MAX(BR44,BR86,C128)*E128+D128</f>
        <v>125757.5</v>
      </c>
      <c r="G128" s="25"/>
      <c r="H128" s="25"/>
      <c r="I128" s="25" t="n">
        <v>0</v>
      </c>
      <c r="J128" s="25" t="n">
        <v>0</v>
      </c>
      <c r="K128" s="25"/>
      <c r="L128" s="25" t="n">
        <v>0</v>
      </c>
      <c r="M128" s="25" t="n">
        <v>0</v>
      </c>
      <c r="N128" s="25"/>
      <c r="O128" s="25" t="n">
        <v>0</v>
      </c>
      <c r="P128" s="25" t="n">
        <v>0</v>
      </c>
      <c r="Q128" s="25"/>
      <c r="R128" s="25" t="n">
        <v>0</v>
      </c>
      <c r="S128" s="25" t="n">
        <v>0</v>
      </c>
      <c r="T128" s="25"/>
      <c r="V128" s="25" t="n">
        <v>0</v>
      </c>
      <c r="W128" s="25" t="n">
        <v>0</v>
      </c>
      <c r="X128" s="25"/>
      <c r="Y128" s="25" t="n">
        <v>0</v>
      </c>
      <c r="Z128" s="25" t="n">
        <v>0</v>
      </c>
      <c r="AA128" s="25"/>
      <c r="AB128" s="25" t="n">
        <v>0</v>
      </c>
      <c r="AC128" s="25" t="n">
        <v>0</v>
      </c>
      <c r="AD128" s="25"/>
      <c r="AE128" s="25" t="n">
        <v>0</v>
      </c>
      <c r="AF128" s="25" t="n">
        <v>0</v>
      </c>
      <c r="AG128" s="25"/>
      <c r="AH128" s="25" t="n">
        <v>0</v>
      </c>
      <c r="AI128" s="25" t="n">
        <v>0</v>
      </c>
      <c r="AJ128" s="25"/>
      <c r="AK128" s="25" t="n">
        <v>0</v>
      </c>
      <c r="AL128" s="25" t="n">
        <v>0</v>
      </c>
      <c r="AM128" s="25"/>
      <c r="AN128" s="25" t="n">
        <v>0</v>
      </c>
      <c r="AO128" s="25" t="n">
        <v>0</v>
      </c>
      <c r="AP128" s="25"/>
      <c r="AQ128" s="25" t="n">
        <v>0</v>
      </c>
      <c r="AR128" s="25" t="n">
        <v>0</v>
      </c>
      <c r="AS128" s="25"/>
      <c r="AT128" s="25" t="n">
        <v>0</v>
      </c>
      <c r="AU128" s="25" t="n">
        <v>0</v>
      </c>
      <c r="AV128" s="25"/>
      <c r="AW128" s="25" t="n">
        <v>0</v>
      </c>
      <c r="AX128" s="25" t="n">
        <v>0</v>
      </c>
      <c r="AY128" s="25"/>
      <c r="AZ128" s="25" t="n">
        <v>0</v>
      </c>
      <c r="BA128" s="25" t="n">
        <v>0</v>
      </c>
      <c r="BB128" s="25"/>
      <c r="BC128" s="25" t="n">
        <v>0</v>
      </c>
      <c r="BD128" s="25" t="n">
        <v>0</v>
      </c>
      <c r="BE128" s="25"/>
      <c r="BF128" s="26"/>
      <c r="BG128" s="26"/>
      <c r="BH128" s="27"/>
      <c r="BJ128" s="24"/>
      <c r="BK128" s="25"/>
      <c r="BL128" s="25"/>
      <c r="BM128" s="2"/>
      <c r="BN128" s="24"/>
      <c r="BO128" s="25"/>
      <c r="BP128" s="25"/>
      <c r="BR128" s="28"/>
      <c r="BS128" s="29"/>
      <c r="BY128" s="50" t="n">
        <f aca="false">SUM(I128,L128,O128,R128,V128,Y128,AB128,AE128,AH128,AK128,AN128,AQ128,AT128,AW128,AZ128,BC128)</f>
        <v>0</v>
      </c>
      <c r="BZ128" s="2" t="n">
        <f aca="false">I128*J128+L128*M128+O128*P128+R128*S128+V128*W128+Y128*Z128+AB128*AC128+AE128*AF128+AH128*AI128+AK128*AL128+AN128*AO128+AQ128*AR128+AT128*AU128+AW128*AX128+AZ128*BA128+BC128*BD128</f>
        <v>0</v>
      </c>
    </row>
    <row r="130" customFormat="false" ht="11.25" hidden="false" customHeight="false" outlineLevel="0" collapsed="false">
      <c r="C130" s="34" t="n">
        <f aca="false">SUM(C98:C129)</f>
        <v>1384150</v>
      </c>
      <c r="D130" s="8"/>
      <c r="E130" s="8"/>
      <c r="F130" s="36" t="n">
        <f aca="false">SUM(F98:F129)</f>
        <v>3934644.5</v>
      </c>
      <c r="I130" s="50" t="n">
        <f aca="false">SUM(I98:I129)</f>
        <v>0</v>
      </c>
      <c r="L130" s="50" t="n">
        <f aca="false">SUM(L98:L129)</f>
        <v>0</v>
      </c>
      <c r="O130" s="50" t="n">
        <f aca="false">SUM(O98:O129)</f>
        <v>0</v>
      </c>
      <c r="R130" s="50" t="n">
        <f aca="false">SUM(R98:R129)</f>
        <v>0</v>
      </c>
      <c r="V130" s="50" t="n">
        <f aca="false">SUM(V98:V129)</f>
        <v>0</v>
      </c>
      <c r="Y130" s="50" t="n">
        <f aca="false">SUM(Y98:Y129)</f>
        <v>0</v>
      </c>
      <c r="AB130" s="50" t="n">
        <f aca="false">SUM(AB98:AB129)</f>
        <v>0</v>
      </c>
      <c r="AE130" s="50" t="n">
        <f aca="false">SUM(AE98:AE129)</f>
        <v>0</v>
      </c>
      <c r="AH130" s="50" t="n">
        <f aca="false">SUM(AH98:AH129)</f>
        <v>0</v>
      </c>
      <c r="AK130" s="50" t="n">
        <f aca="false">SUM(AK98:AK129)</f>
        <v>0</v>
      </c>
      <c r="AN130" s="50" t="n">
        <f aca="false">SUM(AN98:AN129)</f>
        <v>0</v>
      </c>
      <c r="AQ130" s="50" t="n">
        <f aca="false">SUM(AQ98:AQ129)</f>
        <v>0</v>
      </c>
      <c r="AT130" s="50" t="n">
        <f aca="false">SUM(AT98:AT129)</f>
        <v>0</v>
      </c>
      <c r="AW130" s="50" t="n">
        <f aca="false">SUM(AW98:AW129)</f>
        <v>0</v>
      </c>
      <c r="AZ130" s="50" t="n">
        <f aca="false">SUM(AZ98:AZ129)</f>
        <v>0</v>
      </c>
      <c r="BC130" s="50" t="n">
        <f aca="false">SUM(BC98:BC129)</f>
        <v>0</v>
      </c>
      <c r="BY130" s="54" t="n">
        <f aca="false">SUM(BY98:BY129)</f>
        <v>0</v>
      </c>
      <c r="BZ130" s="35" t="n">
        <f aca="false">SUM(BZ98:BZ129)</f>
        <v>0</v>
      </c>
    </row>
    <row r="133" customFormat="false" ht="11.25" hidden="false" customHeight="false" outlineLevel="0" collapsed="false">
      <c r="A133" s="55" t="s">
        <v>68</v>
      </c>
      <c r="B133" s="55"/>
      <c r="C133" s="55"/>
      <c r="D133" s="55"/>
      <c r="E133" s="55"/>
      <c r="F133" s="55"/>
    </row>
    <row r="134" customFormat="false" ht="11.25" hidden="false" customHeight="false" outlineLevel="0" collapsed="false">
      <c r="A134" s="8"/>
      <c r="B134" s="8"/>
      <c r="C134" s="8"/>
      <c r="D134" s="10" t="s">
        <v>46</v>
      </c>
      <c r="E134" s="10"/>
      <c r="F134" s="10" t="s">
        <v>49</v>
      </c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35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8"/>
      <c r="DD134" s="8"/>
      <c r="DE134" s="8"/>
      <c r="DF134" s="8"/>
      <c r="DG134" s="8"/>
      <c r="DH134" s="8"/>
      <c r="DI134" s="8"/>
      <c r="DJ134" s="8"/>
      <c r="DK134" s="8"/>
      <c r="DL134" s="8"/>
      <c r="DM134" s="8"/>
      <c r="DN134" s="8"/>
      <c r="DO134" s="8"/>
      <c r="DP134" s="8"/>
      <c r="DQ134" s="8"/>
      <c r="DR134" s="8"/>
      <c r="DS134" s="8"/>
      <c r="DT134" s="8"/>
      <c r="DU134" s="8"/>
      <c r="DV134" s="8"/>
      <c r="DW134" s="8"/>
      <c r="DX134" s="8"/>
      <c r="DY134" s="8"/>
      <c r="DZ134" s="8"/>
      <c r="EA134" s="8"/>
      <c r="EB134" s="8"/>
      <c r="EC134" s="8"/>
      <c r="ED134" s="8"/>
      <c r="EE134" s="8"/>
      <c r="EF134" s="8"/>
      <c r="EG134" s="8"/>
      <c r="EH134" s="8"/>
      <c r="EI134" s="8"/>
      <c r="EJ134" s="8"/>
      <c r="EK134" s="8"/>
      <c r="EL134" s="8"/>
      <c r="EM134" s="8"/>
      <c r="EN134" s="8"/>
      <c r="EO134" s="8"/>
      <c r="EP134" s="8"/>
      <c r="EQ134" s="8"/>
      <c r="ER134" s="8"/>
      <c r="ES134" s="8"/>
      <c r="ET134" s="8"/>
      <c r="EU134" s="8"/>
      <c r="EV134" s="8"/>
      <c r="EW134" s="8"/>
      <c r="EX134" s="8"/>
      <c r="EY134" s="8"/>
      <c r="EZ134" s="8"/>
      <c r="FA134" s="8"/>
      <c r="FB134" s="8"/>
      <c r="FC134" s="8"/>
      <c r="FD134" s="8"/>
      <c r="FE134" s="8"/>
      <c r="FF134" s="8"/>
      <c r="FG134" s="8"/>
      <c r="FH134" s="8"/>
      <c r="FI134" s="8"/>
      <c r="FJ134" s="8"/>
      <c r="FK134" s="8"/>
      <c r="FL134" s="8"/>
      <c r="FM134" s="8"/>
      <c r="FN134" s="8"/>
      <c r="FO134" s="8"/>
      <c r="FP134" s="8"/>
      <c r="FQ134" s="8"/>
      <c r="FR134" s="8"/>
      <c r="FS134" s="8"/>
      <c r="FT134" s="8"/>
      <c r="FU134" s="8"/>
      <c r="FV134" s="8"/>
      <c r="FW134" s="8"/>
      <c r="FX134" s="8"/>
      <c r="FY134" s="8"/>
      <c r="FZ134" s="8"/>
      <c r="GA134" s="8"/>
      <c r="GB134" s="8"/>
      <c r="GC134" s="8"/>
      <c r="GD134" s="8"/>
      <c r="GE134" s="8"/>
      <c r="GF134" s="8"/>
      <c r="GG134" s="8"/>
      <c r="GH134" s="8"/>
      <c r="GI134" s="8"/>
      <c r="GJ134" s="8"/>
      <c r="GK134" s="8"/>
      <c r="GL134" s="8"/>
      <c r="GM134" s="8"/>
      <c r="GN134" s="8"/>
      <c r="GO134" s="8"/>
      <c r="GP134" s="8"/>
      <c r="GQ134" s="8"/>
      <c r="GR134" s="8"/>
      <c r="GS134" s="8"/>
      <c r="GT134" s="8"/>
      <c r="GU134" s="8"/>
      <c r="GV134" s="8"/>
      <c r="GW134" s="8"/>
      <c r="GX134" s="8"/>
      <c r="GY134" s="8"/>
      <c r="GZ134" s="8"/>
      <c r="HA134" s="8"/>
      <c r="HB134" s="8"/>
      <c r="HC134" s="8"/>
      <c r="HD134" s="8"/>
      <c r="HE134" s="8"/>
      <c r="HF134" s="8"/>
      <c r="HG134" s="8"/>
      <c r="HH134" s="8"/>
      <c r="HI134" s="8"/>
      <c r="HJ134" s="8"/>
      <c r="HK134" s="8"/>
      <c r="HL134" s="8"/>
      <c r="HM134" s="8"/>
      <c r="HN134" s="8"/>
      <c r="HO134" s="8"/>
      <c r="HP134" s="8"/>
      <c r="HQ134" s="8"/>
      <c r="HR134" s="8"/>
      <c r="HS134" s="8"/>
      <c r="HT134" s="8"/>
      <c r="HU134" s="8"/>
      <c r="HV134" s="8"/>
      <c r="HW134" s="8"/>
      <c r="HX134" s="8"/>
      <c r="HY134" s="8"/>
      <c r="HZ134" s="8"/>
      <c r="IA134" s="8"/>
      <c r="IB134" s="8"/>
      <c r="IC134" s="8"/>
      <c r="ID134" s="8"/>
      <c r="IE134" s="8"/>
      <c r="IF134" s="8"/>
      <c r="IG134" s="8"/>
      <c r="IH134" s="8"/>
      <c r="II134" s="8"/>
      <c r="IJ134" s="8"/>
      <c r="IK134" s="8"/>
      <c r="IL134" s="8"/>
      <c r="IM134" s="8"/>
      <c r="IN134" s="8"/>
      <c r="IO134" s="8"/>
      <c r="IP134" s="8"/>
      <c r="IQ134" s="8"/>
      <c r="IR134" s="8"/>
      <c r="IS134" s="8"/>
      <c r="IT134" s="8"/>
      <c r="IU134" s="8"/>
      <c r="IV134" s="8"/>
      <c r="IW134" s="8"/>
    </row>
    <row r="135" customFormat="false" ht="12.75" hidden="false" customHeight="false" outlineLevel="0" collapsed="false">
      <c r="A135" s="1" t="s">
        <v>69</v>
      </c>
      <c r="D135" s="28" t="n">
        <f aca="false">BY46</f>
        <v>620000</v>
      </c>
      <c r="F135" s="2" t="n">
        <f aca="false">BZ46</f>
        <v>1488620</v>
      </c>
      <c r="G135" s="56" t="str">
        <f aca="false">IF(D135=BY46,"","Volume out of Balance")</f>
        <v/>
      </c>
      <c r="I135" s="56" t="str">
        <f aca="false">IF(F135=BZ46,"","Dollars out of Balance")</f>
        <v/>
      </c>
    </row>
    <row r="136" customFormat="false" ht="11.25" hidden="false" customHeight="false" outlineLevel="0" collapsed="false">
      <c r="A136" s="1" t="s">
        <v>70</v>
      </c>
      <c r="D136" s="28" t="n">
        <f aca="false">CB46</f>
        <v>787000</v>
      </c>
      <c r="F136" s="29" t="n">
        <f aca="false">CF46</f>
        <v>2261444.5</v>
      </c>
    </row>
    <row r="137" customFormat="false" ht="11.25" hidden="false" customHeight="false" outlineLevel="0" collapsed="false">
      <c r="A137" s="1" t="s">
        <v>71</v>
      </c>
      <c r="D137" s="28" t="n">
        <f aca="false">CH46</f>
        <v>0</v>
      </c>
      <c r="F137" s="28" t="n">
        <f aca="false">CI46</f>
        <v>0</v>
      </c>
    </row>
    <row r="138" customFormat="false" ht="11.25" hidden="false" customHeight="false" outlineLevel="0" collapsed="false">
      <c r="D138" s="28"/>
    </row>
    <row r="139" customFormat="false" ht="11.25" hidden="false" customHeight="false" outlineLevel="0" collapsed="false">
      <c r="A139" s="1" t="s">
        <v>72</v>
      </c>
      <c r="D139" s="28" t="n">
        <f aca="false">BY88</f>
        <v>1407000</v>
      </c>
      <c r="F139" s="29" t="n">
        <f aca="false">BZ88</f>
        <v>128300</v>
      </c>
    </row>
    <row r="140" customFormat="false" ht="11.25" hidden="false" customHeight="false" outlineLevel="0" collapsed="false">
      <c r="A140" s="1" t="s">
        <v>73</v>
      </c>
      <c r="D140" s="28" t="n">
        <f aca="false">CE88</f>
        <v>0</v>
      </c>
      <c r="F140" s="28" t="n">
        <f aca="false">CF88</f>
        <v>0</v>
      </c>
    </row>
    <row r="141" customFormat="false" ht="11.25" hidden="false" customHeight="false" outlineLevel="0" collapsed="false">
      <c r="D141" s="28"/>
    </row>
    <row r="142" customFormat="false" ht="11.25" hidden="false" customHeight="false" outlineLevel="0" collapsed="false">
      <c r="A142" s="1" t="s">
        <v>74</v>
      </c>
      <c r="D142" s="28" t="n">
        <f aca="false">BY130</f>
        <v>0</v>
      </c>
      <c r="F142" s="29" t="n">
        <f aca="false">BZ130</f>
        <v>0</v>
      </c>
    </row>
    <row r="143" customFormat="false" ht="11.25" hidden="false" customHeight="false" outlineLevel="0" collapsed="false">
      <c r="A143" s="8" t="s">
        <v>75</v>
      </c>
      <c r="B143" s="8"/>
      <c r="C143" s="8"/>
      <c r="D143" s="34" t="n">
        <f aca="false">C130</f>
        <v>1384150</v>
      </c>
      <c r="E143" s="8"/>
      <c r="F143" s="36" t="n">
        <f aca="false">F130</f>
        <v>3934644.5</v>
      </c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35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8"/>
      <c r="DD143" s="8"/>
      <c r="DE143" s="8"/>
      <c r="DF143" s="8"/>
      <c r="DG143" s="8"/>
      <c r="DH143" s="8"/>
      <c r="DI143" s="8"/>
      <c r="DJ143" s="8"/>
      <c r="DK143" s="8"/>
      <c r="DL143" s="8"/>
      <c r="DM143" s="8"/>
      <c r="DN143" s="8"/>
      <c r="DO143" s="8"/>
      <c r="DP143" s="8"/>
      <c r="DQ143" s="8"/>
      <c r="DR143" s="8"/>
      <c r="DS143" s="8"/>
      <c r="DT143" s="8"/>
      <c r="DU143" s="8"/>
      <c r="DV143" s="8"/>
      <c r="DW143" s="8"/>
      <c r="DX143" s="8"/>
      <c r="DY143" s="8"/>
      <c r="DZ143" s="8"/>
      <c r="EA143" s="8"/>
      <c r="EB143" s="8"/>
      <c r="EC143" s="8"/>
      <c r="ED143" s="8"/>
      <c r="EE143" s="8"/>
      <c r="EF143" s="8"/>
      <c r="EG143" s="8"/>
      <c r="EH143" s="8"/>
      <c r="EI143" s="8"/>
      <c r="EJ143" s="8"/>
      <c r="EK143" s="8"/>
      <c r="EL143" s="8"/>
      <c r="EM143" s="8"/>
      <c r="EN143" s="8"/>
      <c r="EO143" s="8"/>
      <c r="EP143" s="8"/>
      <c r="EQ143" s="8"/>
      <c r="ER143" s="8"/>
      <c r="ES143" s="8"/>
      <c r="ET143" s="8"/>
      <c r="EU143" s="8"/>
      <c r="EV143" s="8"/>
      <c r="EW143" s="8"/>
      <c r="EX143" s="8"/>
      <c r="EY143" s="8"/>
      <c r="EZ143" s="8"/>
      <c r="FA143" s="8"/>
      <c r="FB143" s="8"/>
      <c r="FC143" s="8"/>
      <c r="FD143" s="8"/>
      <c r="FE143" s="8"/>
      <c r="FF143" s="8"/>
      <c r="FG143" s="8"/>
      <c r="FH143" s="8"/>
      <c r="FI143" s="8"/>
      <c r="FJ143" s="8"/>
      <c r="FK143" s="8"/>
      <c r="FL143" s="8"/>
      <c r="FM143" s="8"/>
      <c r="FN143" s="8"/>
      <c r="FO143" s="8"/>
      <c r="FP143" s="8"/>
      <c r="FQ143" s="8"/>
      <c r="FR143" s="8"/>
      <c r="FS143" s="8"/>
      <c r="FT143" s="8"/>
      <c r="FU143" s="8"/>
      <c r="FV143" s="8"/>
      <c r="FW143" s="8"/>
      <c r="FX143" s="8"/>
      <c r="FY143" s="8"/>
      <c r="FZ143" s="8"/>
      <c r="GA143" s="8"/>
      <c r="GB143" s="8"/>
      <c r="GC143" s="8"/>
      <c r="GD143" s="8"/>
      <c r="GE143" s="8"/>
      <c r="GF143" s="8"/>
      <c r="GG143" s="8"/>
      <c r="GH143" s="8"/>
      <c r="GI143" s="8"/>
      <c r="GJ143" s="8"/>
      <c r="GK143" s="8"/>
      <c r="GL143" s="8"/>
      <c r="GM143" s="8"/>
      <c r="GN143" s="8"/>
      <c r="GO143" s="8"/>
      <c r="GP143" s="8"/>
      <c r="GQ143" s="8"/>
      <c r="GR143" s="8"/>
      <c r="GS143" s="8"/>
      <c r="GT143" s="8"/>
      <c r="GU143" s="8"/>
      <c r="GV143" s="8"/>
      <c r="GW143" s="8"/>
      <c r="GX143" s="8"/>
      <c r="GY143" s="8"/>
      <c r="GZ143" s="8"/>
      <c r="HA143" s="8"/>
      <c r="HB143" s="8"/>
      <c r="HC143" s="8"/>
      <c r="HD143" s="8"/>
      <c r="HE143" s="8"/>
      <c r="HF143" s="8"/>
      <c r="HG143" s="8"/>
      <c r="HH143" s="8"/>
      <c r="HI143" s="8"/>
      <c r="HJ143" s="8"/>
      <c r="HK143" s="8"/>
      <c r="HL143" s="8"/>
      <c r="HM143" s="8"/>
      <c r="HN143" s="8"/>
      <c r="HO143" s="8"/>
      <c r="HP143" s="8"/>
      <c r="HQ143" s="8"/>
      <c r="HR143" s="8"/>
      <c r="HS143" s="8"/>
      <c r="HT143" s="8"/>
      <c r="HU143" s="8"/>
      <c r="HV143" s="8"/>
      <c r="HW143" s="8"/>
      <c r="HX143" s="8"/>
      <c r="HY143" s="8"/>
      <c r="HZ143" s="8"/>
      <c r="IA143" s="8"/>
      <c r="IB143" s="8"/>
      <c r="IC143" s="8"/>
      <c r="ID143" s="8"/>
      <c r="IE143" s="8"/>
      <c r="IF143" s="8"/>
      <c r="IG143" s="8"/>
      <c r="IH143" s="8"/>
      <c r="II143" s="8"/>
      <c r="IJ143" s="8"/>
      <c r="IK143" s="8"/>
      <c r="IL143" s="8"/>
      <c r="IM143" s="8"/>
      <c r="IN143" s="8"/>
      <c r="IO143" s="8"/>
      <c r="IP143" s="8"/>
      <c r="IQ143" s="8"/>
      <c r="IR143" s="8"/>
      <c r="IS143" s="8"/>
      <c r="IT143" s="8"/>
      <c r="IU143" s="8"/>
      <c r="IV143" s="8"/>
      <c r="IW143" s="8"/>
    </row>
    <row r="144" customFormat="false" ht="11.25" hidden="false" customHeight="false" outlineLevel="0" collapsed="false">
      <c r="D144" s="28"/>
    </row>
    <row r="145" customFormat="false" ht="11.25" hidden="false" customHeight="false" outlineLevel="0" collapsed="false">
      <c r="A145" s="1" t="s">
        <v>76</v>
      </c>
      <c r="D145" s="24" t="n">
        <f aca="false">CB88</f>
        <v>10850</v>
      </c>
    </row>
    <row r="146" customFormat="false" ht="11.25" hidden="false" customHeight="false" outlineLevel="0" collapsed="false">
      <c r="A146" s="1" t="s">
        <v>77</v>
      </c>
      <c r="D146" s="24" t="n">
        <f aca="false">CC88</f>
        <v>12000</v>
      </c>
    </row>
    <row r="147" customFormat="false" ht="11.25" hidden="false" customHeight="false" outlineLevel="0" collapsed="false">
      <c r="A147" s="1" t="s">
        <v>78</v>
      </c>
      <c r="D147" s="28" t="n">
        <v>0</v>
      </c>
    </row>
    <row r="148" customFormat="false" ht="11.25" hidden="false" customHeight="false" outlineLevel="0" collapsed="false">
      <c r="D148" s="28"/>
    </row>
    <row r="149" customFormat="false" ht="11.25" hidden="false" customHeight="false" outlineLevel="0" collapsed="false">
      <c r="C149" s="1" t="s">
        <v>79</v>
      </c>
      <c r="D149" s="28" t="n">
        <f aca="false">SUM(D135:D137)-SUM(D142:D143)-SUM(D145:D147)</f>
        <v>0</v>
      </c>
      <c r="F149" s="29" t="str">
        <f aca="false">IF(-SUM(F135:F140)+SUM(F142:F147)=D139*0.04," ","$ Out of Balance")</f>
        <v> </v>
      </c>
      <c r="I149" s="28"/>
    </row>
    <row r="150" customFormat="false" ht="11.25" hidden="false" customHeight="false" outlineLevel="0" collapsed="false">
      <c r="D150" s="28"/>
    </row>
  </sheetData>
  <mergeCells count="133">
    <mergeCell ref="BJ9:BO9"/>
    <mergeCell ref="BJ10:BK10"/>
    <mergeCell ref="BN10:BO10"/>
    <mergeCell ref="BY10:CI10"/>
    <mergeCell ref="C11:D11"/>
    <mergeCell ref="F11:G11"/>
    <mergeCell ref="I11:J11"/>
    <mergeCell ref="L11:M11"/>
    <mergeCell ref="O11:P11"/>
    <mergeCell ref="R11:S11"/>
    <mergeCell ref="V11:W11"/>
    <mergeCell ref="Y11:Z11"/>
    <mergeCell ref="AB11:AC11"/>
    <mergeCell ref="AE11:AF11"/>
    <mergeCell ref="AH11:AI11"/>
    <mergeCell ref="AK11:AL11"/>
    <mergeCell ref="AN11:AO11"/>
    <mergeCell ref="AQ11:AR11"/>
    <mergeCell ref="AT11:AU11"/>
    <mergeCell ref="AW11:AX11"/>
    <mergeCell ref="AZ11:BA11"/>
    <mergeCell ref="BC11:BD11"/>
    <mergeCell ref="BY11:BZ11"/>
    <mergeCell ref="CB11:CF11"/>
    <mergeCell ref="CH11:CI11"/>
    <mergeCell ref="C12:D12"/>
    <mergeCell ref="F12:G12"/>
    <mergeCell ref="I12:J12"/>
    <mergeCell ref="L12:M12"/>
    <mergeCell ref="O12:P12"/>
    <mergeCell ref="R12:S12"/>
    <mergeCell ref="V12:W12"/>
    <mergeCell ref="Y12:Z12"/>
    <mergeCell ref="AB12:AC12"/>
    <mergeCell ref="AE12:AF12"/>
    <mergeCell ref="AH12:AI12"/>
    <mergeCell ref="AK12:AL12"/>
    <mergeCell ref="AN12:AO12"/>
    <mergeCell ref="AQ12:AR12"/>
    <mergeCell ref="AT12:AU12"/>
    <mergeCell ref="AW12:AX12"/>
    <mergeCell ref="AZ12:BA12"/>
    <mergeCell ref="BC12:BD12"/>
    <mergeCell ref="BJ12:BK12"/>
    <mergeCell ref="BN12:BO12"/>
    <mergeCell ref="BR12:BS12"/>
    <mergeCell ref="BJ51:BO51"/>
    <mergeCell ref="BJ52:BL52"/>
    <mergeCell ref="BN52:BP52"/>
    <mergeCell ref="BY52:CI52"/>
    <mergeCell ref="C53:E53"/>
    <mergeCell ref="F53:H53"/>
    <mergeCell ref="I53:K53"/>
    <mergeCell ref="L53:N53"/>
    <mergeCell ref="O53:Q53"/>
    <mergeCell ref="R53:T53"/>
    <mergeCell ref="V53:X53"/>
    <mergeCell ref="Y53:AA53"/>
    <mergeCell ref="AB53:AD53"/>
    <mergeCell ref="AE53:AG53"/>
    <mergeCell ref="AH53:AJ53"/>
    <mergeCell ref="AK53:AM53"/>
    <mergeCell ref="AN53:AP53"/>
    <mergeCell ref="AQ53:AS53"/>
    <mergeCell ref="AT53:AV53"/>
    <mergeCell ref="AW53:AY53"/>
    <mergeCell ref="AZ53:BB53"/>
    <mergeCell ref="BC53:BE53"/>
    <mergeCell ref="BJ53:BL53"/>
    <mergeCell ref="BN53:BP53"/>
    <mergeCell ref="BY53:CC53"/>
    <mergeCell ref="CE53:CG53"/>
    <mergeCell ref="C54:E54"/>
    <mergeCell ref="F54:H54"/>
    <mergeCell ref="I54:K54"/>
    <mergeCell ref="L54:N54"/>
    <mergeCell ref="O54:Q54"/>
    <mergeCell ref="R54:T54"/>
    <mergeCell ref="V54:X54"/>
    <mergeCell ref="Y54:AA54"/>
    <mergeCell ref="AB54:AD54"/>
    <mergeCell ref="AE54:AG54"/>
    <mergeCell ref="AH54:AJ54"/>
    <mergeCell ref="AK54:AM54"/>
    <mergeCell ref="AN54:AP54"/>
    <mergeCell ref="AQ54:AS54"/>
    <mergeCell ref="AT54:AV54"/>
    <mergeCell ref="AW54:AY54"/>
    <mergeCell ref="AZ54:BB54"/>
    <mergeCell ref="BC54:BE54"/>
    <mergeCell ref="BJ54:BL54"/>
    <mergeCell ref="BN54:BP54"/>
    <mergeCell ref="BR54:BS54"/>
    <mergeCell ref="C94:D94"/>
    <mergeCell ref="BY94:CA94"/>
    <mergeCell ref="C95:F95"/>
    <mergeCell ref="I95:J95"/>
    <mergeCell ref="L95:M95"/>
    <mergeCell ref="O95:P95"/>
    <mergeCell ref="R95:S95"/>
    <mergeCell ref="V95:W95"/>
    <mergeCell ref="Y95:Z95"/>
    <mergeCell ref="AB95:AC95"/>
    <mergeCell ref="AE95:AF95"/>
    <mergeCell ref="AH95:AI95"/>
    <mergeCell ref="AK95:AL95"/>
    <mergeCell ref="AN95:AO95"/>
    <mergeCell ref="AQ95:AR95"/>
    <mergeCell ref="AT95:AU95"/>
    <mergeCell ref="AW95:AX95"/>
    <mergeCell ref="AZ95:BA95"/>
    <mergeCell ref="BC95:BD95"/>
    <mergeCell ref="C96:D96"/>
    <mergeCell ref="I96:J96"/>
    <mergeCell ref="L96:M96"/>
    <mergeCell ref="O96:P96"/>
    <mergeCell ref="R96:S96"/>
    <mergeCell ref="V96:W96"/>
    <mergeCell ref="Y96:Z96"/>
    <mergeCell ref="AB96:AC96"/>
    <mergeCell ref="AE96:AF96"/>
    <mergeCell ref="AH96:AI96"/>
    <mergeCell ref="AK96:AL96"/>
    <mergeCell ref="AN96:AO96"/>
    <mergeCell ref="AQ96:AR96"/>
    <mergeCell ref="AT96:AU96"/>
    <mergeCell ref="AW96:AX96"/>
    <mergeCell ref="AZ96:BA96"/>
    <mergeCell ref="BC96:BD96"/>
    <mergeCell ref="BJ96:BK96"/>
    <mergeCell ref="BN96:BO96"/>
    <mergeCell ref="BR96:BS96"/>
    <mergeCell ref="A133:F13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49" man="true" max="16383" min="0"/>
    <brk id="92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9" min="9" style="1" width="7.7"/>
    <col collapsed="false" customWidth="true" hidden="false" outlineLevel="0" max="40" min="40" style="1" width="3.7"/>
    <col collapsed="false" customWidth="true" hidden="false" outlineLevel="0" max="41" min="41" style="1" width="11.7"/>
    <col collapsed="false" customWidth="true" hidden="false" outlineLevel="0" max="42" min="42" style="1" width="11.42"/>
    <col collapsed="false" customWidth="true" hidden="false" outlineLevel="0" max="43" min="43" style="1" width="7.42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57" t="s">
        <v>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36892</v>
      </c>
      <c r="J7" s="59" t="n">
        <v>36893</v>
      </c>
      <c r="K7" s="59" t="n">
        <v>36894</v>
      </c>
      <c r="L7" s="59" t="n">
        <v>36895</v>
      </c>
      <c r="M7" s="59" t="n">
        <v>36896</v>
      </c>
      <c r="N7" s="59" t="n">
        <v>36897</v>
      </c>
      <c r="O7" s="59" t="n">
        <v>36898</v>
      </c>
      <c r="P7" s="59" t="n">
        <v>36899</v>
      </c>
      <c r="Q7" s="59" t="n">
        <v>36900</v>
      </c>
      <c r="R7" s="59" t="n">
        <v>36901</v>
      </c>
      <c r="S7" s="59" t="n">
        <v>36902</v>
      </c>
      <c r="T7" s="59" t="n">
        <v>36903</v>
      </c>
      <c r="U7" s="59" t="n">
        <v>36904</v>
      </c>
      <c r="V7" s="59" t="n">
        <v>36905</v>
      </c>
      <c r="W7" s="59" t="n">
        <v>36906</v>
      </c>
      <c r="X7" s="59" t="n">
        <v>36907</v>
      </c>
      <c r="Y7" s="59" t="n">
        <v>36908</v>
      </c>
      <c r="Z7" s="59" t="n">
        <v>36909</v>
      </c>
      <c r="AA7" s="59" t="n">
        <v>36910</v>
      </c>
      <c r="AB7" s="59" t="n">
        <v>36911</v>
      </c>
      <c r="AC7" s="59" t="n">
        <v>36912</v>
      </c>
      <c r="AD7" s="59" t="n">
        <v>36913</v>
      </c>
      <c r="AE7" s="59" t="n">
        <v>36914</v>
      </c>
      <c r="AF7" s="59" t="n">
        <v>36915</v>
      </c>
      <c r="AG7" s="59" t="n">
        <v>36916</v>
      </c>
      <c r="AH7" s="59" t="n">
        <v>36917</v>
      </c>
      <c r="AI7" s="59" t="n">
        <v>36918</v>
      </c>
      <c r="AJ7" s="59" t="n">
        <v>36919</v>
      </c>
      <c r="AK7" s="59" t="n">
        <v>36920</v>
      </c>
      <c r="AL7" s="59" t="n">
        <v>36921</v>
      </c>
      <c r="AM7" s="59" t="n">
        <v>36922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66" t="s">
        <v>85</v>
      </c>
    </row>
    <row r="10" customFormat="false" ht="11.25" hidden="false" customHeight="false" outlineLevel="0" collapsed="false">
      <c r="C10" s="1" t="s">
        <v>9</v>
      </c>
      <c r="D10" s="1" t="s">
        <v>26</v>
      </c>
      <c r="E10" s="1" t="n">
        <v>2.401</v>
      </c>
      <c r="I10" s="24" t="n">
        <v>20000</v>
      </c>
      <c r="J10" s="28" t="n">
        <f aca="false">I10</f>
        <v>20000</v>
      </c>
      <c r="K10" s="28" t="n">
        <f aca="false">J10</f>
        <v>20000</v>
      </c>
      <c r="L10" s="28" t="n">
        <f aca="false">K10</f>
        <v>20000</v>
      </c>
      <c r="M10" s="28" t="n">
        <f aca="false">L10</f>
        <v>20000</v>
      </c>
      <c r="N10" s="28" t="n">
        <f aca="false">M10</f>
        <v>20000</v>
      </c>
      <c r="O10" s="28" t="n">
        <f aca="false">N10</f>
        <v>20000</v>
      </c>
      <c r="P10" s="28" t="n">
        <f aca="false">O10</f>
        <v>20000</v>
      </c>
      <c r="Q10" s="28" t="n">
        <f aca="false">P10</f>
        <v>20000</v>
      </c>
      <c r="R10" s="28" t="n">
        <f aca="false">Q10</f>
        <v>20000</v>
      </c>
      <c r="S10" s="28" t="n">
        <f aca="false">R10</f>
        <v>20000</v>
      </c>
      <c r="T10" s="28" t="n">
        <f aca="false">S10</f>
        <v>20000</v>
      </c>
      <c r="U10" s="28" t="n">
        <f aca="false">T10</f>
        <v>20000</v>
      </c>
      <c r="V10" s="28" t="n">
        <f aca="false">U10</f>
        <v>20000</v>
      </c>
      <c r="W10" s="28" t="n">
        <f aca="false">V10</f>
        <v>20000</v>
      </c>
      <c r="X10" s="28" t="n">
        <f aca="false">W10</f>
        <v>20000</v>
      </c>
      <c r="Y10" s="28" t="n">
        <f aca="false">X10</f>
        <v>20000</v>
      </c>
      <c r="Z10" s="28" t="n">
        <f aca="false">Y10</f>
        <v>20000</v>
      </c>
      <c r="AA10" s="28" t="n">
        <f aca="false">Z10</f>
        <v>20000</v>
      </c>
      <c r="AB10" s="28" t="n">
        <f aca="false">AA10</f>
        <v>20000</v>
      </c>
      <c r="AC10" s="28" t="n">
        <f aca="false">AB10</f>
        <v>20000</v>
      </c>
      <c r="AD10" s="28" t="n">
        <f aca="false">AC10</f>
        <v>20000</v>
      </c>
      <c r="AE10" s="28" t="n">
        <f aca="false">AD10</f>
        <v>20000</v>
      </c>
      <c r="AF10" s="28" t="n">
        <f aca="false">AE10</f>
        <v>20000</v>
      </c>
      <c r="AG10" s="28" t="n">
        <f aca="false">AF10</f>
        <v>20000</v>
      </c>
      <c r="AH10" s="28" t="n">
        <f aca="false">AG10</f>
        <v>20000</v>
      </c>
      <c r="AI10" s="28" t="n">
        <f aca="false">AH10</f>
        <v>20000</v>
      </c>
      <c r="AJ10" s="28" t="n">
        <f aca="false">AI10</f>
        <v>20000</v>
      </c>
      <c r="AK10" s="28" t="n">
        <f aca="false">AJ10</f>
        <v>20000</v>
      </c>
      <c r="AL10" s="28" t="n">
        <f aca="false">AK10</f>
        <v>20000</v>
      </c>
      <c r="AM10" s="28" t="n">
        <f aca="false">AL10</f>
        <v>20000</v>
      </c>
      <c r="AO10" s="28" t="n">
        <f aca="false">SUM(I10:AN10)</f>
        <v>620000</v>
      </c>
      <c r="AP10" s="28" t="n">
        <f aca="false">SUM(I10:AM10)*E10+SUM(I10:AM10)*F10+SUM(I10:AM10)*G10</f>
        <v>1488620</v>
      </c>
    </row>
    <row r="11" customFormat="false" ht="11.25" hidden="false" customHeight="false" outlineLevel="0" collapsed="false">
      <c r="C11" s="1" t="s">
        <v>10</v>
      </c>
      <c r="D11" s="1" t="s">
        <v>27</v>
      </c>
      <c r="E11" s="1" t="n">
        <v>2.401</v>
      </c>
      <c r="I11" s="24" t="n">
        <v>0</v>
      </c>
      <c r="J11" s="28" t="n">
        <f aca="false">I11</f>
        <v>0</v>
      </c>
      <c r="K11" s="28" t="n">
        <f aca="false">J11</f>
        <v>0</v>
      </c>
      <c r="L11" s="28" t="n">
        <f aca="false">K11</f>
        <v>0</v>
      </c>
      <c r="M11" s="28" t="n">
        <f aca="false">L11</f>
        <v>0</v>
      </c>
      <c r="N11" s="28" t="n">
        <f aca="false">M11</f>
        <v>0</v>
      </c>
      <c r="O11" s="28" t="n">
        <f aca="false">N11</f>
        <v>0</v>
      </c>
      <c r="P11" s="28" t="n">
        <f aca="false">O11</f>
        <v>0</v>
      </c>
      <c r="Q11" s="28" t="n">
        <f aca="false">P11</f>
        <v>0</v>
      </c>
      <c r="R11" s="28" t="n">
        <f aca="false">Q11</f>
        <v>0</v>
      </c>
      <c r="S11" s="28" t="n">
        <f aca="false">R11</f>
        <v>0</v>
      </c>
      <c r="T11" s="28" t="n">
        <f aca="false">S11</f>
        <v>0</v>
      </c>
      <c r="U11" s="28" t="n">
        <f aca="false">T11</f>
        <v>0</v>
      </c>
      <c r="V11" s="28" t="n">
        <f aca="false">U11</f>
        <v>0</v>
      </c>
      <c r="W11" s="28" t="n">
        <f aca="false">V11</f>
        <v>0</v>
      </c>
      <c r="X11" s="28" t="n">
        <f aca="false">W11</f>
        <v>0</v>
      </c>
      <c r="Y11" s="28" t="n">
        <f aca="false">X11</f>
        <v>0</v>
      </c>
      <c r="Z11" s="28" t="n">
        <f aca="false">Y11</f>
        <v>0</v>
      </c>
      <c r="AA11" s="28" t="n">
        <f aca="false">Z11</f>
        <v>0</v>
      </c>
      <c r="AB11" s="28" t="n">
        <f aca="false">AA11</f>
        <v>0</v>
      </c>
      <c r="AC11" s="28" t="n">
        <f aca="false">AB11</f>
        <v>0</v>
      </c>
      <c r="AD11" s="28" t="n">
        <f aca="false">AC11</f>
        <v>0</v>
      </c>
      <c r="AE11" s="28" t="n">
        <f aca="false">AD11</f>
        <v>0</v>
      </c>
      <c r="AF11" s="28" t="n">
        <f aca="false">AE11</f>
        <v>0</v>
      </c>
      <c r="AG11" s="28" t="n">
        <f aca="false">AF11</f>
        <v>0</v>
      </c>
      <c r="AH11" s="28" t="n">
        <f aca="false">AG11</f>
        <v>0</v>
      </c>
      <c r="AI11" s="28" t="n">
        <f aca="false">AH11</f>
        <v>0</v>
      </c>
      <c r="AJ11" s="28" t="n">
        <f aca="false">AI11</f>
        <v>0</v>
      </c>
      <c r="AK11" s="28" t="n">
        <f aca="false">AJ11</f>
        <v>0</v>
      </c>
      <c r="AL11" s="28" t="n">
        <f aca="false">AK11</f>
        <v>0</v>
      </c>
      <c r="AM11" s="28" t="n">
        <f aca="false">AL11</f>
        <v>0</v>
      </c>
      <c r="AO11" s="28" t="n">
        <f aca="false">SUM(I11:AN11)</f>
        <v>0</v>
      </c>
      <c r="AP11" s="28" t="n">
        <f aca="false">SUM(I11:AM11)*E11+SUM(I11:AM11)*F11+SUM(I11:AM11)*G11</f>
        <v>0</v>
      </c>
    </row>
    <row r="12" customFormat="false" ht="11.25" hidden="false" customHeight="false" outlineLevel="0" collapsed="false">
      <c r="C12" s="1" t="s">
        <v>86</v>
      </c>
      <c r="D12" s="1" t="s">
        <v>28</v>
      </c>
      <c r="E12" s="1" t="n">
        <v>2.401</v>
      </c>
      <c r="I12" s="24" t="n">
        <v>0</v>
      </c>
      <c r="J12" s="28" t="n">
        <f aca="false">I12</f>
        <v>0</v>
      </c>
      <c r="K12" s="28" t="n">
        <f aca="false">J12</f>
        <v>0</v>
      </c>
      <c r="L12" s="28" t="n">
        <f aca="false">K12</f>
        <v>0</v>
      </c>
      <c r="M12" s="28" t="n">
        <f aca="false">L12</f>
        <v>0</v>
      </c>
      <c r="N12" s="28" t="n">
        <f aca="false">M12</f>
        <v>0</v>
      </c>
      <c r="O12" s="28" t="n">
        <f aca="false">N12</f>
        <v>0</v>
      </c>
      <c r="P12" s="28" t="n">
        <f aca="false">O12</f>
        <v>0</v>
      </c>
      <c r="Q12" s="28" t="n">
        <f aca="false">P12</f>
        <v>0</v>
      </c>
      <c r="R12" s="28" t="n">
        <f aca="false">Q12</f>
        <v>0</v>
      </c>
      <c r="S12" s="28" t="n">
        <f aca="false">R12</f>
        <v>0</v>
      </c>
      <c r="T12" s="28" t="n">
        <f aca="false">S12</f>
        <v>0</v>
      </c>
      <c r="U12" s="28" t="n">
        <f aca="false">T12</f>
        <v>0</v>
      </c>
      <c r="V12" s="28" t="n">
        <f aca="false">U12</f>
        <v>0</v>
      </c>
      <c r="W12" s="28" t="n">
        <f aca="false">V12</f>
        <v>0</v>
      </c>
      <c r="X12" s="28" t="n">
        <f aca="false">W12</f>
        <v>0</v>
      </c>
      <c r="Y12" s="28" t="n">
        <f aca="false">X12</f>
        <v>0</v>
      </c>
      <c r="Z12" s="28" t="n">
        <f aca="false">Y12</f>
        <v>0</v>
      </c>
      <c r="AA12" s="28" t="n">
        <f aca="false">Z12</f>
        <v>0</v>
      </c>
      <c r="AB12" s="28" t="n">
        <f aca="false">AA12</f>
        <v>0</v>
      </c>
      <c r="AC12" s="28" t="n">
        <f aca="false">AB12</f>
        <v>0</v>
      </c>
      <c r="AD12" s="28" t="n">
        <f aca="false">AC12</f>
        <v>0</v>
      </c>
      <c r="AE12" s="28" t="n">
        <f aca="false">AD12</f>
        <v>0</v>
      </c>
      <c r="AF12" s="28" t="n">
        <f aca="false">AE12</f>
        <v>0</v>
      </c>
      <c r="AG12" s="28" t="n">
        <f aca="false">AF12</f>
        <v>0</v>
      </c>
      <c r="AH12" s="28" t="n">
        <f aca="false">AG12</f>
        <v>0</v>
      </c>
      <c r="AI12" s="28" t="n">
        <f aca="false">AH12</f>
        <v>0</v>
      </c>
      <c r="AJ12" s="28" t="n">
        <f aca="false">AI12</f>
        <v>0</v>
      </c>
      <c r="AK12" s="28" t="n">
        <f aca="false">AJ12</f>
        <v>0</v>
      </c>
      <c r="AL12" s="28" t="n">
        <f aca="false">AK12</f>
        <v>0</v>
      </c>
      <c r="AM12" s="28" t="n">
        <f aca="false">AL12</f>
        <v>0</v>
      </c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87</v>
      </c>
      <c r="D13" s="1" t="s">
        <v>29</v>
      </c>
      <c r="E13" s="1" t="n">
        <v>2.401</v>
      </c>
      <c r="I13" s="24" t="n">
        <v>0</v>
      </c>
      <c r="J13" s="28" t="n">
        <f aca="false">I13</f>
        <v>0</v>
      </c>
      <c r="K13" s="28" t="n">
        <f aca="false">J13</f>
        <v>0</v>
      </c>
      <c r="L13" s="28" t="n">
        <f aca="false">K13</f>
        <v>0</v>
      </c>
      <c r="M13" s="28" t="n">
        <f aca="false">L13</f>
        <v>0</v>
      </c>
      <c r="N13" s="28" t="n">
        <f aca="false">M13</f>
        <v>0</v>
      </c>
      <c r="O13" s="28" t="n">
        <f aca="false">N13</f>
        <v>0</v>
      </c>
      <c r="P13" s="28" t="n">
        <f aca="false">O13</f>
        <v>0</v>
      </c>
      <c r="Q13" s="28" t="n">
        <f aca="false">P13</f>
        <v>0</v>
      </c>
      <c r="R13" s="28" t="n">
        <f aca="false">Q13</f>
        <v>0</v>
      </c>
      <c r="S13" s="28" t="n">
        <f aca="false">R13</f>
        <v>0</v>
      </c>
      <c r="T13" s="28" t="n">
        <f aca="false">S13</f>
        <v>0</v>
      </c>
      <c r="U13" s="28" t="n">
        <f aca="false">T13</f>
        <v>0</v>
      </c>
      <c r="V13" s="28" t="n">
        <f aca="false">U13</f>
        <v>0</v>
      </c>
      <c r="W13" s="28" t="n">
        <f aca="false">V13</f>
        <v>0</v>
      </c>
      <c r="X13" s="28" t="n">
        <f aca="false">W13</f>
        <v>0</v>
      </c>
      <c r="Y13" s="28" t="n">
        <f aca="false">X13</f>
        <v>0</v>
      </c>
      <c r="Z13" s="28" t="n">
        <f aca="false">Y13</f>
        <v>0</v>
      </c>
      <c r="AA13" s="28" t="n">
        <f aca="false">Z13</f>
        <v>0</v>
      </c>
      <c r="AB13" s="28" t="n">
        <f aca="false">AA13</f>
        <v>0</v>
      </c>
      <c r="AC13" s="28" t="n">
        <f aca="false">AB13</f>
        <v>0</v>
      </c>
      <c r="AD13" s="28" t="n">
        <f aca="false">AC13</f>
        <v>0</v>
      </c>
      <c r="AE13" s="28" t="n">
        <f aca="false">AD13</f>
        <v>0</v>
      </c>
      <c r="AF13" s="28" t="n">
        <f aca="false">AE13</f>
        <v>0</v>
      </c>
      <c r="AG13" s="28" t="n">
        <f aca="false">AF13</f>
        <v>0</v>
      </c>
      <c r="AH13" s="28" t="n">
        <f aca="false">AG13</f>
        <v>0</v>
      </c>
      <c r="AI13" s="28" t="n">
        <f aca="false">AH13</f>
        <v>0</v>
      </c>
      <c r="AJ13" s="28" t="n">
        <f aca="false">AI13</f>
        <v>0</v>
      </c>
      <c r="AK13" s="28" t="n">
        <f aca="false">AJ13</f>
        <v>0</v>
      </c>
      <c r="AL13" s="28" t="n">
        <f aca="false">AK13</f>
        <v>0</v>
      </c>
      <c r="AM13" s="28" t="n">
        <f aca="false">AL13</f>
        <v>0</v>
      </c>
      <c r="AO13" s="28" t="n">
        <f aca="false">SUM(I13:AN13)</f>
        <v>0</v>
      </c>
      <c r="AP13" s="28" t="n">
        <f aca="false">SUM(I13:AM13)*E13+SUM(I13:AM13)*F13+SUM(I13:AM13)*G13</f>
        <v>0</v>
      </c>
    </row>
    <row r="14" customFormat="false" ht="11.25" hidden="false" customHeight="false" outlineLevel="0" collapsed="false">
      <c r="C14" s="1" t="s">
        <v>13</v>
      </c>
      <c r="D14" s="1" t="s">
        <v>30</v>
      </c>
      <c r="E14" s="1" t="n">
        <v>2.401</v>
      </c>
      <c r="I14" s="24" t="n">
        <v>0</v>
      </c>
      <c r="J14" s="28" t="n">
        <f aca="false">I14</f>
        <v>0</v>
      </c>
      <c r="K14" s="28" t="n">
        <f aca="false">J14</f>
        <v>0</v>
      </c>
      <c r="L14" s="28" t="n">
        <f aca="false">K14</f>
        <v>0</v>
      </c>
      <c r="M14" s="28" t="n">
        <f aca="false">L14</f>
        <v>0</v>
      </c>
      <c r="N14" s="28" t="n">
        <f aca="false">M14</f>
        <v>0</v>
      </c>
      <c r="O14" s="28" t="n">
        <f aca="false">N14</f>
        <v>0</v>
      </c>
      <c r="P14" s="28" t="n">
        <f aca="false">O14</f>
        <v>0</v>
      </c>
      <c r="Q14" s="28" t="n">
        <f aca="false">P14</f>
        <v>0</v>
      </c>
      <c r="R14" s="28" t="n">
        <f aca="false">Q14</f>
        <v>0</v>
      </c>
      <c r="S14" s="28" t="n">
        <f aca="false">R14</f>
        <v>0</v>
      </c>
      <c r="T14" s="28" t="n">
        <f aca="false">S14</f>
        <v>0</v>
      </c>
      <c r="U14" s="28" t="n">
        <f aca="false">T14</f>
        <v>0</v>
      </c>
      <c r="V14" s="28" t="n">
        <f aca="false">U14</f>
        <v>0</v>
      </c>
      <c r="W14" s="28" t="n">
        <f aca="false">V14</f>
        <v>0</v>
      </c>
      <c r="X14" s="28" t="n">
        <f aca="false">W14</f>
        <v>0</v>
      </c>
      <c r="Y14" s="28" t="n">
        <f aca="false">X14</f>
        <v>0</v>
      </c>
      <c r="Z14" s="28" t="n">
        <f aca="false">Y14</f>
        <v>0</v>
      </c>
      <c r="AA14" s="28" t="n">
        <f aca="false">Z14</f>
        <v>0</v>
      </c>
      <c r="AB14" s="28" t="n">
        <f aca="false">AA14</f>
        <v>0</v>
      </c>
      <c r="AC14" s="28" t="n">
        <f aca="false">AB14</f>
        <v>0</v>
      </c>
      <c r="AD14" s="28" t="n">
        <f aca="false">AC14</f>
        <v>0</v>
      </c>
      <c r="AE14" s="28" t="n">
        <f aca="false">AD14</f>
        <v>0</v>
      </c>
      <c r="AF14" s="28" t="n">
        <f aca="false">AE14</f>
        <v>0</v>
      </c>
      <c r="AG14" s="28" t="n">
        <f aca="false">AF14</f>
        <v>0</v>
      </c>
      <c r="AH14" s="28" t="n">
        <f aca="false">AG14</f>
        <v>0</v>
      </c>
      <c r="AI14" s="28" t="n">
        <f aca="false">AH14</f>
        <v>0</v>
      </c>
      <c r="AJ14" s="28" t="n">
        <f aca="false">AI14</f>
        <v>0</v>
      </c>
      <c r="AK14" s="28" t="n">
        <f aca="false">AJ14</f>
        <v>0</v>
      </c>
      <c r="AL14" s="28" t="n">
        <f aca="false">AK14</f>
        <v>0</v>
      </c>
      <c r="AM14" s="28" t="n">
        <f aca="false">AL14</f>
        <v>0</v>
      </c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14</v>
      </c>
      <c r="D15" s="1" t="s">
        <v>31</v>
      </c>
      <c r="E15" s="1" t="n">
        <v>2.401</v>
      </c>
      <c r="I15" s="67" t="n">
        <v>0</v>
      </c>
      <c r="J15" s="68" t="n">
        <f aca="false">I15</f>
        <v>0</v>
      </c>
      <c r="K15" s="68" t="n">
        <f aca="false">J15</f>
        <v>0</v>
      </c>
      <c r="L15" s="68" t="n">
        <f aca="false">K15</f>
        <v>0</v>
      </c>
      <c r="M15" s="68" t="n">
        <f aca="false">L15</f>
        <v>0</v>
      </c>
      <c r="N15" s="68" t="n">
        <f aca="false">M15</f>
        <v>0</v>
      </c>
      <c r="O15" s="68" t="n">
        <f aca="false">N15</f>
        <v>0</v>
      </c>
      <c r="P15" s="68" t="n">
        <f aca="false">O15</f>
        <v>0</v>
      </c>
      <c r="Q15" s="68" t="n">
        <f aca="false">P15</f>
        <v>0</v>
      </c>
      <c r="R15" s="68" t="n">
        <f aca="false">Q15</f>
        <v>0</v>
      </c>
      <c r="S15" s="68" t="n">
        <f aca="false">R15</f>
        <v>0</v>
      </c>
      <c r="T15" s="68" t="n">
        <f aca="false">S15</f>
        <v>0</v>
      </c>
      <c r="U15" s="68" t="n">
        <f aca="false">T15</f>
        <v>0</v>
      </c>
      <c r="V15" s="68" t="n">
        <f aca="false">U15</f>
        <v>0</v>
      </c>
      <c r="W15" s="68" t="n">
        <f aca="false">V15</f>
        <v>0</v>
      </c>
      <c r="X15" s="68" t="n">
        <f aca="false">W15</f>
        <v>0</v>
      </c>
      <c r="Y15" s="68" t="n">
        <f aca="false">X15</f>
        <v>0</v>
      </c>
      <c r="Z15" s="68" t="n">
        <f aca="false">Y15</f>
        <v>0</v>
      </c>
      <c r="AA15" s="68" t="n">
        <f aca="false">Z15</f>
        <v>0</v>
      </c>
      <c r="AB15" s="68" t="n">
        <f aca="false">AA15</f>
        <v>0</v>
      </c>
      <c r="AC15" s="68" t="n">
        <f aca="false">AB15</f>
        <v>0</v>
      </c>
      <c r="AD15" s="68" t="n">
        <f aca="false">AC15</f>
        <v>0</v>
      </c>
      <c r="AE15" s="68" t="n">
        <f aca="false">AD15</f>
        <v>0</v>
      </c>
      <c r="AF15" s="68" t="n">
        <f aca="false">AE15</f>
        <v>0</v>
      </c>
      <c r="AG15" s="68" t="n">
        <f aca="false">AF15</f>
        <v>0</v>
      </c>
      <c r="AH15" s="68" t="n">
        <f aca="false">AG15</f>
        <v>0</v>
      </c>
      <c r="AI15" s="68" t="n">
        <f aca="false">AH15</f>
        <v>0</v>
      </c>
      <c r="AJ15" s="68" t="n">
        <f aca="false">AI15</f>
        <v>0</v>
      </c>
      <c r="AK15" s="68" t="n">
        <f aca="false">AJ15</f>
        <v>0</v>
      </c>
      <c r="AL15" s="68" t="n">
        <f aca="false">AK15</f>
        <v>0</v>
      </c>
      <c r="AM15" s="68" t="n">
        <f aca="false">AL15</f>
        <v>0</v>
      </c>
      <c r="AO15" s="68" t="n">
        <f aca="false">SUM(I15:AN15)</f>
        <v>0</v>
      </c>
      <c r="AP15" s="68" t="n">
        <f aca="false">SUM(I15:AM15)*E15+SUM(I15:AM15)*F15+SUM(I15:AM15)*G15</f>
        <v>0</v>
      </c>
    </row>
    <row r="16" customFormat="false" ht="11.25" hidden="false" customHeight="false" outlineLevel="0" collapsed="false">
      <c r="I16" s="69" t="n">
        <f aca="false">SUM(I10:I15)</f>
        <v>20000</v>
      </c>
      <c r="J16" s="69" t="n">
        <f aca="false">SUM(J10:J15)</f>
        <v>20000</v>
      </c>
      <c r="K16" s="69" t="n">
        <f aca="false">SUM(K10:K15)</f>
        <v>20000</v>
      </c>
      <c r="L16" s="69" t="n">
        <f aca="false">SUM(L10:L15)</f>
        <v>20000</v>
      </c>
      <c r="M16" s="69" t="n">
        <f aca="false">SUM(M10:M15)</f>
        <v>20000</v>
      </c>
      <c r="N16" s="69" t="n">
        <f aca="false">SUM(N10:N15)</f>
        <v>20000</v>
      </c>
      <c r="O16" s="69" t="n">
        <f aca="false">SUM(O10:O15)</f>
        <v>20000</v>
      </c>
      <c r="P16" s="69" t="n">
        <f aca="false">SUM(P10:P15)</f>
        <v>20000</v>
      </c>
      <c r="Q16" s="69" t="n">
        <f aca="false">SUM(Q10:Q15)</f>
        <v>20000</v>
      </c>
      <c r="R16" s="69" t="n">
        <f aca="false">SUM(R10:R15)</f>
        <v>20000</v>
      </c>
      <c r="S16" s="69" t="n">
        <f aca="false">SUM(S10:S15)</f>
        <v>20000</v>
      </c>
      <c r="T16" s="69" t="n">
        <f aca="false">SUM(T10:T15)</f>
        <v>20000</v>
      </c>
      <c r="U16" s="69" t="n">
        <f aca="false">SUM(U10:U15)</f>
        <v>20000</v>
      </c>
      <c r="V16" s="69" t="n">
        <f aca="false">SUM(V10:V15)</f>
        <v>20000</v>
      </c>
      <c r="W16" s="69" t="n">
        <f aca="false">SUM(W10:W15)</f>
        <v>20000</v>
      </c>
      <c r="X16" s="69" t="n">
        <f aca="false">SUM(X10:X15)</f>
        <v>20000</v>
      </c>
      <c r="Y16" s="69" t="n">
        <f aca="false">SUM(Y10:Y15)</f>
        <v>20000</v>
      </c>
      <c r="Z16" s="69" t="n">
        <f aca="false">SUM(Z10:Z15)</f>
        <v>20000</v>
      </c>
      <c r="AA16" s="69" t="n">
        <f aca="false">SUM(AA10:AA15)</f>
        <v>20000</v>
      </c>
      <c r="AB16" s="69" t="n">
        <f aca="false">SUM(AB10:AB15)</f>
        <v>20000</v>
      </c>
      <c r="AC16" s="69" t="n">
        <f aca="false">SUM(AC10:AC15)</f>
        <v>20000</v>
      </c>
      <c r="AD16" s="69" t="n">
        <f aca="false">SUM(AD10:AD15)</f>
        <v>20000</v>
      </c>
      <c r="AE16" s="69" t="n">
        <f aca="false">SUM(AE10:AE15)</f>
        <v>20000</v>
      </c>
      <c r="AF16" s="69" t="n">
        <f aca="false">SUM(AF10:AF15)</f>
        <v>20000</v>
      </c>
      <c r="AG16" s="69" t="n">
        <f aca="false">SUM(AG10:AG15)</f>
        <v>20000</v>
      </c>
      <c r="AH16" s="69" t="n">
        <f aca="false">SUM(AH10:AH15)</f>
        <v>20000</v>
      </c>
      <c r="AI16" s="69" t="n">
        <f aca="false">SUM(AI10:AI15)</f>
        <v>20000</v>
      </c>
      <c r="AJ16" s="69" t="n">
        <f aca="false">SUM(AJ10:AJ15)</f>
        <v>20000</v>
      </c>
      <c r="AK16" s="69" t="n">
        <f aca="false">SUM(AK10:AK15)</f>
        <v>20000</v>
      </c>
      <c r="AL16" s="69" t="n">
        <f aca="false">SUM(AL10:AL15)</f>
        <v>20000</v>
      </c>
      <c r="AM16" s="69" t="n">
        <f aca="false">SUM(AM10:AM15)</f>
        <v>20000</v>
      </c>
      <c r="AO16" s="34" t="n">
        <f aca="false">SUM(AO10:AO15)</f>
        <v>620000</v>
      </c>
      <c r="AP16" s="34" t="n">
        <f aca="false">SUM(AP10:AP15)</f>
        <v>1488620</v>
      </c>
    </row>
    <row r="17" customFormat="false" ht="11.25" hidden="false" customHeight="false" outlineLevel="0" collapsed="false">
      <c r="I17" s="24"/>
    </row>
    <row r="18" customFormat="false" ht="11.25" hidden="false" customHeight="false" outlineLevel="0" collapsed="false">
      <c r="B18" s="66" t="s">
        <v>88</v>
      </c>
      <c r="I18" s="24"/>
    </row>
    <row r="19" customFormat="false" ht="11.25" hidden="false" customHeight="false" outlineLevel="0" collapsed="false">
      <c r="C19" s="1" t="s">
        <v>15</v>
      </c>
      <c r="D19" s="1" t="s">
        <v>32</v>
      </c>
      <c r="E19" s="1" t="n">
        <v>2.43</v>
      </c>
      <c r="F19" s="70" t="n">
        <v>0.48</v>
      </c>
      <c r="G19" s="1" t="n">
        <v>-0.0365</v>
      </c>
      <c r="I19" s="24" t="n">
        <v>0</v>
      </c>
      <c r="J19" s="28" t="n">
        <f aca="false">I19</f>
        <v>0</v>
      </c>
      <c r="K19" s="28" t="n">
        <f aca="false">J19</f>
        <v>0</v>
      </c>
      <c r="L19" s="28" t="n">
        <f aca="false">K19</f>
        <v>0</v>
      </c>
      <c r="M19" s="28" t="n">
        <f aca="false">L19</f>
        <v>0</v>
      </c>
      <c r="N19" s="28" t="n">
        <f aca="false">M19</f>
        <v>0</v>
      </c>
      <c r="O19" s="28" t="n">
        <f aca="false">N19</f>
        <v>0</v>
      </c>
      <c r="P19" s="28" t="n">
        <f aca="false">O19</f>
        <v>0</v>
      </c>
      <c r="Q19" s="28" t="n">
        <f aca="false">P19</f>
        <v>0</v>
      </c>
      <c r="R19" s="28" t="n">
        <f aca="false">Q19</f>
        <v>0</v>
      </c>
      <c r="S19" s="28" t="n">
        <f aca="false">R19</f>
        <v>0</v>
      </c>
      <c r="T19" s="28" t="n">
        <v>15000</v>
      </c>
      <c r="U19" s="28" t="n">
        <v>13000</v>
      </c>
      <c r="V19" s="28" t="n">
        <f aca="false">U19</f>
        <v>13000</v>
      </c>
      <c r="W19" s="28" t="n">
        <f aca="false">V19</f>
        <v>13000</v>
      </c>
      <c r="X19" s="28" t="n">
        <f aca="false">W19</f>
        <v>13000</v>
      </c>
      <c r="Y19" s="28" t="n">
        <v>15000</v>
      </c>
      <c r="Z19" s="28" t="n">
        <v>0</v>
      </c>
      <c r="AA19" s="28" t="n">
        <f aca="false">Z19</f>
        <v>0</v>
      </c>
      <c r="AB19" s="28" t="n">
        <f aca="false">AA19</f>
        <v>0</v>
      </c>
      <c r="AC19" s="28" t="n">
        <f aca="false">AB19</f>
        <v>0</v>
      </c>
      <c r="AD19" s="28" t="n">
        <f aca="false">AC19</f>
        <v>0</v>
      </c>
      <c r="AE19" s="28" t="n">
        <f aca="false">AD19</f>
        <v>0</v>
      </c>
      <c r="AF19" s="28" t="n">
        <f aca="false">AE19</f>
        <v>0</v>
      </c>
      <c r="AG19" s="28" t="n">
        <f aca="false">AF19</f>
        <v>0</v>
      </c>
      <c r="AH19" s="28" t="n">
        <f aca="false">AG19</f>
        <v>0</v>
      </c>
      <c r="AI19" s="28" t="n">
        <f aca="false">AH19</f>
        <v>0</v>
      </c>
      <c r="AJ19" s="28" t="n">
        <f aca="false">AI19</f>
        <v>0</v>
      </c>
      <c r="AK19" s="28" t="n">
        <f aca="false">AJ19</f>
        <v>0</v>
      </c>
      <c r="AL19" s="28" t="n">
        <f aca="false">AK19</f>
        <v>0</v>
      </c>
      <c r="AM19" s="28" t="n">
        <f aca="false">AL19</f>
        <v>0</v>
      </c>
      <c r="AO19" s="28" t="n">
        <f aca="false">SUM(I19:AN19)</f>
        <v>82000</v>
      </c>
      <c r="AP19" s="28" t="n">
        <f aca="false">SUM(I19:AM19)*E19+SUM(I19:AM19)*F19+SUM(I19:AM19)*G19</f>
        <v>235627</v>
      </c>
    </row>
    <row r="20" customFormat="false" ht="11.25" hidden="false" customHeight="false" outlineLevel="0" collapsed="false">
      <c r="C20" s="1" t="s">
        <v>16</v>
      </c>
      <c r="D20" s="1" t="s">
        <v>33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f aca="false">Q20</f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f aca="false">U20</f>
        <v>0</v>
      </c>
      <c r="W20" s="28" t="n">
        <f aca="false">V20</f>
        <v>0</v>
      </c>
      <c r="X20" s="28" t="n">
        <f aca="false">W20</f>
        <v>0</v>
      </c>
      <c r="Y20" s="28" t="n">
        <f aca="false">X20</f>
        <v>0</v>
      </c>
      <c r="Z20" s="28" t="n">
        <f aca="false">Y20</f>
        <v>0</v>
      </c>
      <c r="AA20" s="28" t="n">
        <f aca="false">Z20</f>
        <v>0</v>
      </c>
      <c r="AB20" s="28" t="n">
        <f aca="false">AA20</f>
        <v>0</v>
      </c>
      <c r="AC20" s="28" t="n">
        <f aca="false">AB20</f>
        <v>0</v>
      </c>
      <c r="AD20" s="28" t="n">
        <f aca="false">AC20</f>
        <v>0</v>
      </c>
      <c r="AE20" s="28" t="n">
        <f aca="false">AD20</f>
        <v>0</v>
      </c>
      <c r="AF20" s="28" t="n">
        <f aca="false">AE20</f>
        <v>0</v>
      </c>
      <c r="AG20" s="28" t="n">
        <f aca="false">AF20</f>
        <v>0</v>
      </c>
      <c r="AH20" s="28" t="n">
        <f aca="false">AG20</f>
        <v>0</v>
      </c>
      <c r="AI20" s="28" t="n">
        <f aca="false">AH20</f>
        <v>0</v>
      </c>
      <c r="AJ20" s="28" t="n">
        <f aca="false">AI20</f>
        <v>0</v>
      </c>
      <c r="AK20" s="28" t="n">
        <f aca="false">AJ20</f>
        <v>0</v>
      </c>
      <c r="AL20" s="28" t="n">
        <f aca="false">AK20</f>
        <v>0</v>
      </c>
      <c r="AM20" s="28" t="n">
        <f aca="false">AL20</f>
        <v>0</v>
      </c>
      <c r="AO20" s="28" t="n">
        <f aca="false">SUM(I20:AN20)</f>
        <v>0</v>
      </c>
      <c r="AP20" s="28" t="n">
        <f aca="false">SUM(I20:AM20)*E20+SUM(I20:AM20)*F20+SUM(I20:AM20)*G20</f>
        <v>0</v>
      </c>
    </row>
    <row r="21" customFormat="false" ht="11.25" hidden="false" customHeight="false" outlineLevel="0" collapsed="false">
      <c r="C21" s="1" t="s">
        <v>17</v>
      </c>
      <c r="D21" s="1" t="s">
        <v>34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18</v>
      </c>
      <c r="D22" s="1" t="s">
        <v>35</v>
      </c>
      <c r="E22" s="1" t="n">
        <v>2.43</v>
      </c>
      <c r="F22" s="70" t="n">
        <v>0.48</v>
      </c>
      <c r="G22" s="1" t="n">
        <v>-0.0365</v>
      </c>
      <c r="I22" s="24" t="n">
        <v>15000</v>
      </c>
      <c r="J22" s="28" t="n">
        <f aca="false">I22</f>
        <v>15000</v>
      </c>
      <c r="K22" s="28" t="n">
        <f aca="false">J22</f>
        <v>15000</v>
      </c>
      <c r="L22" s="28" t="n">
        <f aca="false">K22</f>
        <v>15000</v>
      </c>
      <c r="M22" s="28" t="n">
        <f aca="false">L22</f>
        <v>15000</v>
      </c>
      <c r="N22" s="28" t="n">
        <f aca="false">M22</f>
        <v>15000</v>
      </c>
      <c r="O22" s="28" t="n">
        <f aca="false">N22</f>
        <v>15000</v>
      </c>
      <c r="P22" s="28" t="n">
        <f aca="false">O22</f>
        <v>15000</v>
      </c>
      <c r="Q22" s="28" t="n">
        <f aca="false">P22</f>
        <v>15000</v>
      </c>
      <c r="R22" s="28" t="n">
        <f aca="false">Q22</f>
        <v>15000</v>
      </c>
      <c r="S22" s="28" t="n">
        <f aca="false">R22</f>
        <v>15000</v>
      </c>
      <c r="T22" s="28" t="n"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165000</v>
      </c>
      <c r="AP22" s="28" t="n">
        <f aca="false">SUM(I22:AM22)*E22+SUM(I22:AM22)*F22+SUM(I22:AM22)*G22</f>
        <v>474127.5</v>
      </c>
    </row>
    <row r="23" customFormat="false" ht="11.25" hidden="false" customHeight="false" outlineLevel="0" collapsed="false">
      <c r="C23" s="1" t="s">
        <v>10</v>
      </c>
      <c r="D23" s="1" t="s">
        <v>27</v>
      </c>
      <c r="E23" s="1" t="n">
        <v>2.43</v>
      </c>
      <c r="F23" s="70" t="n">
        <v>0.48</v>
      </c>
      <c r="G23" s="1" t="n">
        <v>-0.0365</v>
      </c>
      <c r="I23" s="24" t="n">
        <v>1700</v>
      </c>
      <c r="J23" s="28" t="n">
        <f aca="false">I23</f>
        <v>1700</v>
      </c>
      <c r="K23" s="28" t="n">
        <f aca="false">J23</f>
        <v>1700</v>
      </c>
      <c r="L23" s="28" t="n">
        <f aca="false">K23</f>
        <v>1700</v>
      </c>
      <c r="M23" s="28" t="n">
        <f aca="false">L23</f>
        <v>1700</v>
      </c>
      <c r="N23" s="28" t="n">
        <f aca="false">M23</f>
        <v>1700</v>
      </c>
      <c r="O23" s="28" t="n">
        <f aca="false">N23</f>
        <v>1700</v>
      </c>
      <c r="P23" s="28" t="n">
        <f aca="false">O23</f>
        <v>1700</v>
      </c>
      <c r="Q23" s="28" t="n">
        <f aca="false">P23</f>
        <v>1700</v>
      </c>
      <c r="R23" s="28" t="n">
        <f aca="false">Q23</f>
        <v>1700</v>
      </c>
      <c r="S23" s="28" t="n">
        <f aca="false">R23</f>
        <v>1700</v>
      </c>
      <c r="T23" s="28" t="n">
        <f aca="false">S23</f>
        <v>1700</v>
      </c>
      <c r="U23" s="28" t="n">
        <f aca="false">T23</f>
        <v>1700</v>
      </c>
      <c r="V23" s="28" t="n">
        <f aca="false">U23</f>
        <v>1700</v>
      </c>
      <c r="W23" s="28" t="n">
        <f aca="false">V23</f>
        <v>1700</v>
      </c>
      <c r="X23" s="28" t="n">
        <f aca="false">W23</f>
        <v>1700</v>
      </c>
      <c r="Y23" s="28" t="n">
        <f aca="false">X23</f>
        <v>1700</v>
      </c>
      <c r="Z23" s="28" t="n">
        <f aca="false">Y23</f>
        <v>1700</v>
      </c>
      <c r="AA23" s="28" t="n">
        <v>16700</v>
      </c>
      <c r="AB23" s="28" t="n">
        <f aca="false">AA23</f>
        <v>16700</v>
      </c>
      <c r="AC23" s="28" t="n">
        <f aca="false">AB23</f>
        <v>16700</v>
      </c>
      <c r="AD23" s="28" t="n">
        <f aca="false">AC23</f>
        <v>16700</v>
      </c>
      <c r="AE23" s="28" t="n">
        <f aca="false">AD23</f>
        <v>16700</v>
      </c>
      <c r="AF23" s="28" t="n">
        <f aca="false">AE23</f>
        <v>16700</v>
      </c>
      <c r="AG23" s="28" t="n">
        <f aca="false">AF23</f>
        <v>16700</v>
      </c>
      <c r="AH23" s="28" t="n">
        <f aca="false">AG23</f>
        <v>16700</v>
      </c>
      <c r="AI23" s="28" t="n">
        <f aca="false">AH23</f>
        <v>16700</v>
      </c>
      <c r="AJ23" s="28" t="n">
        <f aca="false">AI23</f>
        <v>16700</v>
      </c>
      <c r="AK23" s="28" t="n">
        <f aca="false">AJ23</f>
        <v>16700</v>
      </c>
      <c r="AL23" s="28" t="n">
        <f aca="false">AK23</f>
        <v>16700</v>
      </c>
      <c r="AM23" s="28" t="n">
        <f aca="false">AL23</f>
        <v>16700</v>
      </c>
      <c r="AO23" s="28" t="n">
        <f aca="false">SUM(I23:AN23)</f>
        <v>247700</v>
      </c>
      <c r="AP23" s="28" t="n">
        <f aca="false">SUM(I23:AM23)*E23+SUM(I23:AM23)*F23+SUM(I23:AM23)*G23</f>
        <v>711765.95</v>
      </c>
    </row>
    <row r="24" customFormat="false" ht="11.25" hidden="false" customHeight="false" outlineLevel="0" collapsed="false">
      <c r="C24" s="1" t="s">
        <v>89</v>
      </c>
      <c r="D24" s="1" t="s">
        <v>28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8" t="n">
        <f aca="false">I24</f>
        <v>0</v>
      </c>
      <c r="K24" s="28" t="n">
        <f aca="false">J24</f>
        <v>0</v>
      </c>
      <c r="L24" s="28" t="n">
        <f aca="false">K24</f>
        <v>0</v>
      </c>
      <c r="M24" s="28" t="n">
        <f aca="false">L24</f>
        <v>0</v>
      </c>
      <c r="N24" s="28" t="n">
        <f aca="false">M24</f>
        <v>0</v>
      </c>
      <c r="O24" s="28" t="n">
        <f aca="false">N24</f>
        <v>0</v>
      </c>
      <c r="P24" s="28" t="n">
        <f aca="false">O24</f>
        <v>0</v>
      </c>
      <c r="Q24" s="28" t="n">
        <f aca="false">P24</f>
        <v>0</v>
      </c>
      <c r="R24" s="28" t="n">
        <f aca="false">Q24</f>
        <v>0</v>
      </c>
      <c r="S24" s="28" t="n">
        <f aca="false">R24</f>
        <v>0</v>
      </c>
      <c r="T24" s="28" t="n">
        <f aca="false">S24</f>
        <v>0</v>
      </c>
      <c r="U24" s="28" t="n">
        <f aca="false">T24</f>
        <v>0</v>
      </c>
      <c r="V24" s="28" t="n">
        <f aca="false">U24</f>
        <v>0</v>
      </c>
      <c r="W24" s="28" t="n">
        <f aca="false">V24</f>
        <v>0</v>
      </c>
      <c r="X24" s="28" t="n">
        <f aca="false">W24</f>
        <v>0</v>
      </c>
      <c r="Y24" s="28" t="n">
        <f aca="false">X24</f>
        <v>0</v>
      </c>
      <c r="Z24" s="28" t="n">
        <f aca="false">Y24</f>
        <v>0</v>
      </c>
      <c r="AA24" s="28" t="n">
        <f aca="false">Z24</f>
        <v>0</v>
      </c>
      <c r="AB24" s="28" t="n">
        <f aca="false">AA24</f>
        <v>0</v>
      </c>
      <c r="AC24" s="28" t="n">
        <f aca="false">AB24</f>
        <v>0</v>
      </c>
      <c r="AD24" s="28" t="n">
        <f aca="false">AC24</f>
        <v>0</v>
      </c>
      <c r="AE24" s="28" t="n">
        <f aca="false">AD24</f>
        <v>0</v>
      </c>
      <c r="AF24" s="28" t="n">
        <f aca="false">AE24</f>
        <v>0</v>
      </c>
      <c r="AG24" s="28" t="n">
        <f aca="false">AF24</f>
        <v>0</v>
      </c>
      <c r="AH24" s="28" t="n">
        <f aca="false">AG24</f>
        <v>0</v>
      </c>
      <c r="AI24" s="28" t="n">
        <f aca="false">AH24</f>
        <v>0</v>
      </c>
      <c r="AJ24" s="28" t="n">
        <f aca="false">AI24</f>
        <v>0</v>
      </c>
      <c r="AK24" s="28" t="n">
        <f aca="false">AJ24</f>
        <v>0</v>
      </c>
      <c r="AL24" s="28" t="n">
        <f aca="false">AK24</f>
        <v>0</v>
      </c>
      <c r="AM24" s="28" t="n">
        <f aca="false">AL24</f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87</v>
      </c>
      <c r="D25" s="1" t="s">
        <v>29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8" t="n">
        <f aca="false">I25</f>
        <v>0</v>
      </c>
      <c r="K25" s="28" t="n">
        <f aca="false">J25</f>
        <v>0</v>
      </c>
      <c r="L25" s="28" t="n">
        <f aca="false">K25</f>
        <v>0</v>
      </c>
      <c r="M25" s="28" t="n">
        <f aca="false">L25</f>
        <v>0</v>
      </c>
      <c r="N25" s="28" t="n">
        <f aca="false">M25</f>
        <v>0</v>
      </c>
      <c r="O25" s="28" t="n">
        <f aca="false">N25</f>
        <v>0</v>
      </c>
      <c r="P25" s="28" t="n">
        <f aca="false">O25</f>
        <v>0</v>
      </c>
      <c r="Q25" s="28" t="n">
        <f aca="false">P25</f>
        <v>0</v>
      </c>
      <c r="R25" s="28" t="n">
        <f aca="false">Q25</f>
        <v>0</v>
      </c>
      <c r="S25" s="28" t="n">
        <f aca="false">R25</f>
        <v>0</v>
      </c>
      <c r="T25" s="28" t="n">
        <f aca="false">S25</f>
        <v>0</v>
      </c>
      <c r="U25" s="28" t="n">
        <f aca="false">T25</f>
        <v>0</v>
      </c>
      <c r="V25" s="28" t="n">
        <f aca="false">U25</f>
        <v>0</v>
      </c>
      <c r="W25" s="28" t="n">
        <f aca="false">V25</f>
        <v>0</v>
      </c>
      <c r="X25" s="28" t="n">
        <f aca="false">W25</f>
        <v>0</v>
      </c>
      <c r="Y25" s="28" t="n">
        <f aca="false">X25</f>
        <v>0</v>
      </c>
      <c r="Z25" s="28" t="n">
        <f aca="false">Y25</f>
        <v>0</v>
      </c>
      <c r="AA25" s="28" t="n">
        <f aca="false">Z25</f>
        <v>0</v>
      </c>
      <c r="AB25" s="28" t="n">
        <f aca="false">AA25</f>
        <v>0</v>
      </c>
      <c r="AC25" s="28" t="n">
        <f aca="false">AB25</f>
        <v>0</v>
      </c>
      <c r="AD25" s="28" t="n">
        <f aca="false">AC25</f>
        <v>0</v>
      </c>
      <c r="AE25" s="28" t="n">
        <f aca="false">AD25</f>
        <v>0</v>
      </c>
      <c r="AF25" s="28" t="n">
        <f aca="false">AE25</f>
        <v>0</v>
      </c>
      <c r="AG25" s="28" t="n">
        <f aca="false">AF25</f>
        <v>0</v>
      </c>
      <c r="AH25" s="28" t="n">
        <f aca="false">AG25</f>
        <v>0</v>
      </c>
      <c r="AI25" s="28" t="n">
        <f aca="false">AH25</f>
        <v>0</v>
      </c>
      <c r="AJ25" s="28" t="n">
        <f aca="false">AI25</f>
        <v>0</v>
      </c>
      <c r="AK25" s="28" t="n">
        <f aca="false">AJ25</f>
        <v>0</v>
      </c>
      <c r="AL25" s="28" t="n">
        <f aca="false">AK25</f>
        <v>0</v>
      </c>
      <c r="AM25" s="28" t="n">
        <f aca="false">AL25</f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19</v>
      </c>
      <c r="D26" s="1" t="s">
        <v>36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8" t="n">
        <f aca="false">I26</f>
        <v>0</v>
      </c>
      <c r="K26" s="28" t="n">
        <f aca="false">J26</f>
        <v>0</v>
      </c>
      <c r="L26" s="28" t="n">
        <f aca="false">K26</f>
        <v>0</v>
      </c>
      <c r="M26" s="28" t="n">
        <f aca="false">L26</f>
        <v>0</v>
      </c>
      <c r="N26" s="28" t="n">
        <f aca="false">M26</f>
        <v>0</v>
      </c>
      <c r="O26" s="28" t="n">
        <f aca="false">N26</f>
        <v>0</v>
      </c>
      <c r="P26" s="28" t="n">
        <f aca="false">O26</f>
        <v>0</v>
      </c>
      <c r="Q26" s="28" t="n">
        <f aca="false">P26</f>
        <v>0</v>
      </c>
      <c r="R26" s="28" t="n">
        <f aca="false">Q26</f>
        <v>0</v>
      </c>
      <c r="S26" s="28" t="n">
        <f aca="false">R26</f>
        <v>0</v>
      </c>
      <c r="T26" s="28" t="n">
        <f aca="false">S26</f>
        <v>0</v>
      </c>
      <c r="U26" s="28" t="n">
        <f aca="false">T26</f>
        <v>0</v>
      </c>
      <c r="V26" s="28" t="n">
        <f aca="false">U26</f>
        <v>0</v>
      </c>
      <c r="W26" s="28" t="n">
        <f aca="false">V26</f>
        <v>0</v>
      </c>
      <c r="X26" s="28" t="n">
        <f aca="false">W26</f>
        <v>0</v>
      </c>
      <c r="Y26" s="28" t="n">
        <f aca="false">X26</f>
        <v>0</v>
      </c>
      <c r="Z26" s="28" t="n">
        <v>15000</v>
      </c>
      <c r="AA26" s="28" t="n">
        <v>0</v>
      </c>
      <c r="AB26" s="28" t="n">
        <f aca="false">AA26</f>
        <v>0</v>
      </c>
      <c r="AC26" s="28" t="n">
        <f aca="false">AB26</f>
        <v>0</v>
      </c>
      <c r="AD26" s="28" t="n">
        <f aca="false">AC26</f>
        <v>0</v>
      </c>
      <c r="AE26" s="28" t="n">
        <f aca="false">AD26</f>
        <v>0</v>
      </c>
      <c r="AF26" s="28" t="n">
        <f aca="false">AE26</f>
        <v>0</v>
      </c>
      <c r="AG26" s="28" t="n">
        <f aca="false">AF26</f>
        <v>0</v>
      </c>
      <c r="AH26" s="28" t="n">
        <f aca="false">AG26</f>
        <v>0</v>
      </c>
      <c r="AI26" s="28" t="n">
        <f aca="false">AH26</f>
        <v>0</v>
      </c>
      <c r="AJ26" s="28" t="n">
        <f aca="false">AI26</f>
        <v>0</v>
      </c>
      <c r="AK26" s="28" t="n">
        <f aca="false">AJ26</f>
        <v>0</v>
      </c>
      <c r="AL26" s="28" t="n">
        <f aca="false">AK26</f>
        <v>0</v>
      </c>
      <c r="AM26" s="28" t="n">
        <f aca="false">AL26</f>
        <v>0</v>
      </c>
      <c r="AO26" s="28" t="n">
        <f aca="false">SUM(I26:AN26)</f>
        <v>15000</v>
      </c>
      <c r="AP26" s="28" t="n">
        <f aca="false">SUM(I26:AM26)*E26+SUM(I26:AM26)*F26+SUM(I26:AM26)*G26</f>
        <v>43102.5</v>
      </c>
    </row>
    <row r="27" customFormat="false" ht="11.25" hidden="false" customHeight="false" outlineLevel="0" collapsed="false">
      <c r="C27" s="1" t="s">
        <v>90</v>
      </c>
      <c r="D27" s="1" t="s">
        <v>37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8" t="n">
        <f aca="false">I27</f>
        <v>0</v>
      </c>
      <c r="K27" s="28" t="n">
        <f aca="false">J27</f>
        <v>0</v>
      </c>
      <c r="L27" s="28" t="n">
        <f aca="false">K27</f>
        <v>0</v>
      </c>
      <c r="M27" s="28" t="n">
        <f aca="false">L27</f>
        <v>0</v>
      </c>
      <c r="N27" s="28" t="n">
        <f aca="false">M27</f>
        <v>0</v>
      </c>
      <c r="O27" s="28" t="n">
        <f aca="false">N27</f>
        <v>0</v>
      </c>
      <c r="P27" s="28" t="n">
        <f aca="false">O27</f>
        <v>0</v>
      </c>
      <c r="Q27" s="28" t="n">
        <f aca="false">P27</f>
        <v>0</v>
      </c>
      <c r="R27" s="28" t="n">
        <f aca="false">Q27</f>
        <v>0</v>
      </c>
      <c r="S27" s="28" t="n">
        <f aca="false">R27</f>
        <v>0</v>
      </c>
      <c r="T27" s="28" t="n">
        <f aca="false">S27</f>
        <v>0</v>
      </c>
      <c r="U27" s="28" t="n">
        <f aca="false">T27</f>
        <v>0</v>
      </c>
      <c r="V27" s="28" t="n">
        <f aca="false">U27</f>
        <v>0</v>
      </c>
      <c r="W27" s="28" t="n">
        <f aca="false">V27</f>
        <v>0</v>
      </c>
      <c r="X27" s="28" t="n">
        <f aca="false">W27</f>
        <v>0</v>
      </c>
      <c r="Y27" s="28" t="n">
        <f aca="false">X27</f>
        <v>0</v>
      </c>
      <c r="Z27" s="28" t="n">
        <f aca="false">Y27</f>
        <v>0</v>
      </c>
      <c r="AA27" s="28" t="n">
        <f aca="false">Z27</f>
        <v>0</v>
      </c>
      <c r="AB27" s="28" t="n">
        <f aca="false">AA27</f>
        <v>0</v>
      </c>
      <c r="AC27" s="28" t="n">
        <f aca="false">AB27</f>
        <v>0</v>
      </c>
      <c r="AD27" s="28" t="n">
        <f aca="false">AC27</f>
        <v>0</v>
      </c>
      <c r="AE27" s="28" t="n">
        <f aca="false">AD27</f>
        <v>0</v>
      </c>
      <c r="AF27" s="28" t="n">
        <f aca="false">AE27</f>
        <v>0</v>
      </c>
      <c r="AG27" s="28" t="n">
        <f aca="false">AF27</f>
        <v>0</v>
      </c>
      <c r="AH27" s="28" t="n">
        <f aca="false">AG27</f>
        <v>0</v>
      </c>
      <c r="AI27" s="28" t="n">
        <f aca="false">AH27</f>
        <v>0</v>
      </c>
      <c r="AJ27" s="28" t="n">
        <f aca="false">AI27</f>
        <v>0</v>
      </c>
      <c r="AK27" s="28" t="n">
        <f aca="false">AJ27</f>
        <v>0</v>
      </c>
      <c r="AL27" s="28" t="n">
        <f aca="false">AK27</f>
        <v>0</v>
      </c>
      <c r="AM27" s="28" t="n">
        <f aca="false">AL27</f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21</v>
      </c>
      <c r="D28" s="1" t="s">
        <v>38</v>
      </c>
      <c r="E28" s="1" t="n">
        <v>2.43</v>
      </c>
      <c r="F28" s="70" t="n">
        <v>0.48</v>
      </c>
      <c r="G28" s="1" t="n">
        <v>-0.0365</v>
      </c>
      <c r="I28" s="24" t="n">
        <v>0</v>
      </c>
      <c r="J28" s="28" t="n">
        <f aca="false">I28</f>
        <v>0</v>
      </c>
      <c r="K28" s="28" t="n">
        <f aca="false">J28</f>
        <v>0</v>
      </c>
      <c r="L28" s="28" t="n">
        <f aca="false">K28</f>
        <v>0</v>
      </c>
      <c r="M28" s="28" t="n">
        <f aca="false">L28</f>
        <v>0</v>
      </c>
      <c r="N28" s="28" t="n">
        <f aca="false">M28</f>
        <v>0</v>
      </c>
      <c r="O28" s="28" t="n">
        <f aca="false">N28</f>
        <v>0</v>
      </c>
      <c r="P28" s="28" t="n">
        <f aca="false">O28</f>
        <v>0</v>
      </c>
      <c r="Q28" s="28" t="n">
        <f aca="false">P28</f>
        <v>0</v>
      </c>
      <c r="R28" s="28" t="n">
        <f aca="false">Q28</f>
        <v>0</v>
      </c>
      <c r="S28" s="28" t="n">
        <f aca="false">R28</f>
        <v>0</v>
      </c>
      <c r="T28" s="28" t="n">
        <f aca="false">S28</f>
        <v>0</v>
      </c>
      <c r="U28" s="28" t="n">
        <f aca="false">T28</f>
        <v>0</v>
      </c>
      <c r="V28" s="28" t="n">
        <f aca="false">U28</f>
        <v>0</v>
      </c>
      <c r="W28" s="28" t="n">
        <f aca="false">V28</f>
        <v>0</v>
      </c>
      <c r="X28" s="28" t="n">
        <f aca="false">W28</f>
        <v>0</v>
      </c>
      <c r="Y28" s="28" t="n">
        <f aca="false">X28</f>
        <v>0</v>
      </c>
      <c r="Z28" s="28" t="n">
        <f aca="false">Y28</f>
        <v>0</v>
      </c>
      <c r="AA28" s="28" t="n">
        <f aca="false">Z28</f>
        <v>0</v>
      </c>
      <c r="AB28" s="28" t="n">
        <f aca="false">AA28</f>
        <v>0</v>
      </c>
      <c r="AC28" s="28" t="n">
        <f aca="false">AB28</f>
        <v>0</v>
      </c>
      <c r="AD28" s="28" t="n">
        <f aca="false">AC28</f>
        <v>0</v>
      </c>
      <c r="AE28" s="28" t="n">
        <f aca="false">AD28</f>
        <v>0</v>
      </c>
      <c r="AF28" s="28" t="n">
        <f aca="false">AE28</f>
        <v>0</v>
      </c>
      <c r="AG28" s="28" t="n">
        <f aca="false">AF28</f>
        <v>0</v>
      </c>
      <c r="AH28" s="28" t="n">
        <f aca="false">AG28</f>
        <v>0</v>
      </c>
      <c r="AI28" s="28" t="n">
        <f aca="false">AH28</f>
        <v>0</v>
      </c>
      <c r="AJ28" s="28" t="n">
        <f aca="false">AI28</f>
        <v>0</v>
      </c>
      <c r="AK28" s="28" t="n">
        <f aca="false">AJ28</f>
        <v>0</v>
      </c>
      <c r="AL28" s="28" t="n">
        <f aca="false">AK28</f>
        <v>0</v>
      </c>
      <c r="AM28" s="28" t="n">
        <f aca="false">AL28</f>
        <v>0</v>
      </c>
      <c r="AO28" s="28" t="n">
        <f aca="false">SUM(I28:AN28)</f>
        <v>0</v>
      </c>
      <c r="AP28" s="28" t="n">
        <f aca="false">SUM(I28:AM28)*E28+SUM(I28:AM28)*F28+SUM(I28:AM28)*G28</f>
        <v>0</v>
      </c>
    </row>
    <row r="29" customFormat="false" ht="11.25" hidden="false" customHeight="false" outlineLevel="0" collapsed="false">
      <c r="C29" s="1" t="s">
        <v>14</v>
      </c>
      <c r="D29" s="1" t="s">
        <v>31</v>
      </c>
      <c r="E29" s="1" t="n">
        <v>2.43</v>
      </c>
      <c r="F29" s="70" t="n">
        <v>0.48</v>
      </c>
      <c r="G29" s="1" t="n">
        <v>-0.0365</v>
      </c>
      <c r="I29" s="24" t="n">
        <v>8300</v>
      </c>
      <c r="J29" s="28" t="n">
        <f aca="false">I29</f>
        <v>8300</v>
      </c>
      <c r="K29" s="28" t="n">
        <f aca="false">J29</f>
        <v>8300</v>
      </c>
      <c r="L29" s="28" t="n">
        <f aca="false">K29</f>
        <v>8300</v>
      </c>
      <c r="M29" s="28" t="n">
        <f aca="false">L29</f>
        <v>8300</v>
      </c>
      <c r="N29" s="28" t="n">
        <f aca="false">M29</f>
        <v>8300</v>
      </c>
      <c r="O29" s="28" t="n">
        <f aca="false">N29</f>
        <v>8300</v>
      </c>
      <c r="P29" s="28" t="n">
        <f aca="false">O29</f>
        <v>8300</v>
      </c>
      <c r="Q29" s="28" t="n">
        <f aca="false">P29</f>
        <v>8300</v>
      </c>
      <c r="R29" s="28" t="n">
        <f aca="false">Q29</f>
        <v>8300</v>
      </c>
      <c r="S29" s="28" t="n">
        <f aca="false">R29</f>
        <v>8300</v>
      </c>
      <c r="T29" s="28" t="n">
        <f aca="false">S29</f>
        <v>8300</v>
      </c>
      <c r="U29" s="28" t="n">
        <v>13300</v>
      </c>
      <c r="V29" s="28" t="n">
        <f aca="false">U29</f>
        <v>13300</v>
      </c>
      <c r="W29" s="28" t="n">
        <f aca="false">V29</f>
        <v>13300</v>
      </c>
      <c r="X29" s="28" t="n">
        <f aca="false">W29</f>
        <v>13300</v>
      </c>
      <c r="Y29" s="28" t="n">
        <v>8300</v>
      </c>
      <c r="Z29" s="28" t="n">
        <f aca="false">Y29</f>
        <v>8300</v>
      </c>
      <c r="AA29" s="28" t="n">
        <f aca="false">Z29</f>
        <v>8300</v>
      </c>
      <c r="AB29" s="28" t="n">
        <f aca="false">AA29</f>
        <v>8300</v>
      </c>
      <c r="AC29" s="28" t="n">
        <f aca="false">AB29</f>
        <v>8300</v>
      </c>
      <c r="AD29" s="28" t="n">
        <f aca="false">AC29</f>
        <v>8300</v>
      </c>
      <c r="AE29" s="28" t="n">
        <f aca="false">AD29</f>
        <v>8300</v>
      </c>
      <c r="AF29" s="28" t="n">
        <f aca="false">AE29</f>
        <v>8300</v>
      </c>
      <c r="AG29" s="28" t="n">
        <f aca="false">AF29</f>
        <v>8300</v>
      </c>
      <c r="AH29" s="28" t="n">
        <f aca="false">AG29</f>
        <v>8300</v>
      </c>
      <c r="AI29" s="28" t="n">
        <f aca="false">AH29</f>
        <v>8300</v>
      </c>
      <c r="AJ29" s="28" t="n">
        <f aca="false">AI29</f>
        <v>8300</v>
      </c>
      <c r="AK29" s="28" t="n">
        <f aca="false">AJ29</f>
        <v>8300</v>
      </c>
      <c r="AL29" s="28" t="n">
        <f aca="false">AK29</f>
        <v>8300</v>
      </c>
      <c r="AM29" s="28" t="n">
        <f aca="false">AL29</f>
        <v>8300</v>
      </c>
      <c r="AO29" s="28" t="n">
        <f aca="false">SUM(I29:AN29)</f>
        <v>277300</v>
      </c>
      <c r="AP29" s="28" t="n">
        <f aca="false">SUM(I29:AM29)*E29+SUM(I29:AM29)*F29+SUM(I29:AM29)*G29</f>
        <v>796821.55</v>
      </c>
    </row>
    <row r="30" customFormat="false" ht="11.25" hidden="false" customHeight="false" outlineLevel="0" collapsed="false">
      <c r="C30" s="1" t="s">
        <v>22</v>
      </c>
      <c r="D30" s="1" t="s">
        <v>39</v>
      </c>
      <c r="E30" s="1" t="n">
        <v>2.43</v>
      </c>
      <c r="F30" s="70" t="n">
        <v>0.48</v>
      </c>
      <c r="G30" s="1" t="n">
        <v>-0.0365</v>
      </c>
      <c r="I30" s="67" t="n">
        <v>0</v>
      </c>
      <c r="J30" s="68" t="n">
        <f aca="false">I30</f>
        <v>0</v>
      </c>
      <c r="K30" s="68" t="n">
        <f aca="false">J30</f>
        <v>0</v>
      </c>
      <c r="L30" s="68" t="n">
        <f aca="false">K30</f>
        <v>0</v>
      </c>
      <c r="M30" s="68" t="n">
        <f aca="false">L30</f>
        <v>0</v>
      </c>
      <c r="N30" s="68" t="n">
        <f aca="false">M30</f>
        <v>0</v>
      </c>
      <c r="O30" s="68" t="n">
        <f aca="false">N30</f>
        <v>0</v>
      </c>
      <c r="P30" s="68" t="n">
        <f aca="false">O30</f>
        <v>0</v>
      </c>
      <c r="Q30" s="68" t="n">
        <f aca="false">P30</f>
        <v>0</v>
      </c>
      <c r="R30" s="68" t="n">
        <f aca="false">Q30</f>
        <v>0</v>
      </c>
      <c r="S30" s="68" t="n">
        <f aca="false">R30</f>
        <v>0</v>
      </c>
      <c r="T30" s="68" t="n">
        <f aca="false">S30</f>
        <v>0</v>
      </c>
      <c r="U30" s="68" t="n">
        <f aca="false">T30</f>
        <v>0</v>
      </c>
      <c r="V30" s="68" t="n">
        <f aca="false">U30</f>
        <v>0</v>
      </c>
      <c r="W30" s="68" t="n">
        <f aca="false">V30</f>
        <v>0</v>
      </c>
      <c r="X30" s="68" t="n">
        <f aca="false">W30</f>
        <v>0</v>
      </c>
      <c r="Y30" s="68" t="n">
        <f aca="false">X30</f>
        <v>0</v>
      </c>
      <c r="Z30" s="68" t="n">
        <f aca="false">Y30</f>
        <v>0</v>
      </c>
      <c r="AA30" s="68" t="n">
        <f aca="false">Z30</f>
        <v>0</v>
      </c>
      <c r="AB30" s="68" t="n">
        <f aca="false">AA30</f>
        <v>0</v>
      </c>
      <c r="AC30" s="68" t="n">
        <f aca="false">AB30</f>
        <v>0</v>
      </c>
      <c r="AD30" s="68" t="n">
        <f aca="false">AC30</f>
        <v>0</v>
      </c>
      <c r="AE30" s="68" t="n">
        <f aca="false">AD30</f>
        <v>0</v>
      </c>
      <c r="AF30" s="68" t="n">
        <f aca="false">AE30</f>
        <v>0</v>
      </c>
      <c r="AG30" s="68" t="n">
        <f aca="false">AF30</f>
        <v>0</v>
      </c>
      <c r="AH30" s="68" t="n">
        <f aca="false">AG30</f>
        <v>0</v>
      </c>
      <c r="AI30" s="68" t="n">
        <f aca="false">AH30</f>
        <v>0</v>
      </c>
      <c r="AJ30" s="68" t="n">
        <f aca="false">AI30</f>
        <v>0</v>
      </c>
      <c r="AK30" s="68" t="n">
        <f aca="false">AJ30</f>
        <v>0</v>
      </c>
      <c r="AL30" s="68" t="n">
        <f aca="false">AK30</f>
        <v>0</v>
      </c>
      <c r="AM30" s="68" t="n">
        <f aca="false">AL30</f>
        <v>0</v>
      </c>
      <c r="AO30" s="68" t="n">
        <f aca="false">SUM(I30:AN30)</f>
        <v>0</v>
      </c>
      <c r="AP30" s="68" t="n">
        <f aca="false">SUM(I30:AM30)*E30+SUM(I30:AM30)*F30+SUM(I30:AM30)*G30</f>
        <v>0</v>
      </c>
    </row>
    <row r="31" customFormat="false" ht="11.25" hidden="false" customHeight="false" outlineLevel="0" collapsed="false">
      <c r="I31" s="69" t="n">
        <f aca="false">SUM(I19:I30)</f>
        <v>25000</v>
      </c>
      <c r="J31" s="69" t="n">
        <f aca="false">SUM(J19:J30)</f>
        <v>25000</v>
      </c>
      <c r="K31" s="69" t="n">
        <f aca="false">SUM(K19:K30)</f>
        <v>25000</v>
      </c>
      <c r="L31" s="69" t="n">
        <f aca="false">SUM(L19:L30)</f>
        <v>25000</v>
      </c>
      <c r="M31" s="69" t="n">
        <f aca="false">SUM(M19:M30)</f>
        <v>25000</v>
      </c>
      <c r="N31" s="69" t="n">
        <f aca="false">SUM(N19:N30)</f>
        <v>25000</v>
      </c>
      <c r="O31" s="69" t="n">
        <f aca="false">SUM(O19:O30)</f>
        <v>25000</v>
      </c>
      <c r="P31" s="69" t="n">
        <f aca="false">SUM(P19:P30)</f>
        <v>25000</v>
      </c>
      <c r="Q31" s="69" t="n">
        <f aca="false">SUM(Q19:Q30)</f>
        <v>25000</v>
      </c>
      <c r="R31" s="69" t="n">
        <f aca="false">SUM(R19:R30)</f>
        <v>25000</v>
      </c>
      <c r="S31" s="69" t="n">
        <f aca="false">SUM(S19:S30)</f>
        <v>25000</v>
      </c>
      <c r="T31" s="69" t="n">
        <f aca="false">SUM(T19:T30)</f>
        <v>25000</v>
      </c>
      <c r="U31" s="69" t="n">
        <f aca="false">SUM(U19:U30)</f>
        <v>28000</v>
      </c>
      <c r="V31" s="69" t="n">
        <f aca="false">SUM(V19:V30)</f>
        <v>28000</v>
      </c>
      <c r="W31" s="69" t="n">
        <f aca="false">SUM(W19:W30)</f>
        <v>28000</v>
      </c>
      <c r="X31" s="69" t="n">
        <f aca="false">SUM(X19:X30)</f>
        <v>28000</v>
      </c>
      <c r="Y31" s="69" t="n">
        <f aca="false">SUM(Y19:Y30)</f>
        <v>25000</v>
      </c>
      <c r="Z31" s="69" t="n">
        <f aca="false">SUM(Z19:Z30)</f>
        <v>25000</v>
      </c>
      <c r="AA31" s="69" t="n">
        <f aca="false">SUM(AA19:AA30)</f>
        <v>25000</v>
      </c>
      <c r="AB31" s="69" t="n">
        <f aca="false">SUM(AB19:AB30)</f>
        <v>25000</v>
      </c>
      <c r="AC31" s="69" t="n">
        <f aca="false">SUM(AC19:AC30)</f>
        <v>25000</v>
      </c>
      <c r="AD31" s="69" t="n">
        <f aca="false">SUM(AD19:AD30)</f>
        <v>25000</v>
      </c>
      <c r="AE31" s="69" t="n">
        <f aca="false">SUM(AE19:AE30)</f>
        <v>25000</v>
      </c>
      <c r="AF31" s="69" t="n">
        <f aca="false">SUM(AF19:AF30)</f>
        <v>25000</v>
      </c>
      <c r="AG31" s="69" t="n">
        <f aca="false">SUM(AG19:AG30)</f>
        <v>25000</v>
      </c>
      <c r="AH31" s="69" t="n">
        <f aca="false">SUM(AH19:AH30)</f>
        <v>25000</v>
      </c>
      <c r="AI31" s="69" t="n">
        <f aca="false">SUM(AI19:AI30)</f>
        <v>25000</v>
      </c>
      <c r="AJ31" s="69" t="n">
        <f aca="false">SUM(AJ19:AJ30)</f>
        <v>25000</v>
      </c>
      <c r="AK31" s="69" t="n">
        <f aca="false">SUM(AK19:AK30)</f>
        <v>25000</v>
      </c>
      <c r="AL31" s="69" t="n">
        <f aca="false">SUM(AL19:AL30)</f>
        <v>25000</v>
      </c>
      <c r="AM31" s="69" t="n">
        <f aca="false">SUM(AM19:AM30)</f>
        <v>25000</v>
      </c>
      <c r="AO31" s="34" t="n">
        <f aca="false">SUM(AO19:AO30)</f>
        <v>787000</v>
      </c>
      <c r="AP31" s="34" t="n">
        <f aca="false">SUM(AP19:AP30)</f>
        <v>2261444.5</v>
      </c>
    </row>
    <row r="32" customFormat="false" ht="11.25" hidden="false" customHeight="false" outlineLevel="0" collapsed="false"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</row>
    <row r="33" customFormat="false" ht="11.25" hidden="false" customHeight="false" outlineLevel="0" collapsed="false">
      <c r="B33" s="71" t="s">
        <v>91</v>
      </c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</row>
    <row r="34" customFormat="false" ht="11.25" hidden="false" customHeight="false" outlineLevel="0" collapsed="false">
      <c r="C34" s="1" t="s">
        <v>92</v>
      </c>
      <c r="D34" s="1" t="s">
        <v>93</v>
      </c>
      <c r="I34" s="24" t="n">
        <v>0</v>
      </c>
      <c r="J34" s="24" t="n">
        <v>0</v>
      </c>
      <c r="K34" s="24" t="n">
        <v>0</v>
      </c>
      <c r="L34" s="24" t="n">
        <v>0</v>
      </c>
      <c r="M34" s="24" t="n">
        <v>0</v>
      </c>
      <c r="N34" s="24" t="n">
        <v>0</v>
      </c>
      <c r="O34" s="24" t="n">
        <v>0</v>
      </c>
      <c r="P34" s="24" t="n">
        <v>0</v>
      </c>
      <c r="Q34" s="24" t="n">
        <v>0</v>
      </c>
      <c r="R34" s="24" t="n">
        <v>0</v>
      </c>
      <c r="S34" s="24" t="n">
        <v>0</v>
      </c>
      <c r="T34" s="24" t="n">
        <v>0</v>
      </c>
      <c r="U34" s="24" t="n">
        <v>0</v>
      </c>
      <c r="V34" s="24" t="n">
        <v>0</v>
      </c>
      <c r="W34" s="24" t="n">
        <v>0</v>
      </c>
      <c r="X34" s="24" t="n">
        <v>0</v>
      </c>
      <c r="Y34" s="24" t="n">
        <v>0</v>
      </c>
      <c r="Z34" s="24" t="n">
        <v>0</v>
      </c>
      <c r="AA34" s="24" t="n">
        <v>0</v>
      </c>
      <c r="AB34" s="24" t="n">
        <v>0</v>
      </c>
      <c r="AC34" s="24" t="n">
        <v>0</v>
      </c>
      <c r="AD34" s="24" t="n">
        <v>0</v>
      </c>
      <c r="AE34" s="24" t="n">
        <v>0</v>
      </c>
      <c r="AF34" s="24" t="n">
        <v>0</v>
      </c>
      <c r="AG34" s="24" t="n">
        <v>0</v>
      </c>
      <c r="AH34" s="24" t="n">
        <v>0</v>
      </c>
      <c r="AI34" s="24" t="n">
        <v>0</v>
      </c>
      <c r="AJ34" s="24" t="n">
        <v>0</v>
      </c>
      <c r="AK34" s="24" t="n">
        <v>0</v>
      </c>
      <c r="AL34" s="24" t="n">
        <v>0</v>
      </c>
      <c r="AM34" s="24" t="n">
        <v>0</v>
      </c>
      <c r="AO34" s="28" t="n">
        <f aca="false">SUM(I34:AN34)</f>
        <v>0</v>
      </c>
      <c r="AP34" s="28" t="n">
        <f aca="false">SUM(I34:AM34)*E34</f>
        <v>0</v>
      </c>
    </row>
    <row r="35" customFormat="false" ht="11.25" hidden="true" customHeight="false" outlineLevel="0" collapsed="false"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</row>
    <row r="36" customFormat="false" ht="11.25" hidden="true" customHeight="false" outlineLevel="0" collapsed="false">
      <c r="B36" s="71" t="s">
        <v>91</v>
      </c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</row>
    <row r="37" customFormat="false" ht="11.25" hidden="true" customHeight="false" outlineLevel="0" collapsed="false">
      <c r="C37" s="1" t="s">
        <v>92</v>
      </c>
      <c r="D37" s="1" t="s">
        <v>93</v>
      </c>
      <c r="I37" s="24" t="n">
        <v>0</v>
      </c>
      <c r="J37" s="24" t="n">
        <v>0</v>
      </c>
      <c r="K37" s="24" t="n">
        <v>0</v>
      </c>
      <c r="L37" s="24" t="n">
        <v>0</v>
      </c>
      <c r="M37" s="24" t="n">
        <v>0</v>
      </c>
      <c r="N37" s="24" t="n">
        <v>0</v>
      </c>
      <c r="O37" s="24" t="n">
        <v>0</v>
      </c>
      <c r="P37" s="24" t="n">
        <v>0</v>
      </c>
      <c r="Q37" s="24" t="n">
        <v>0</v>
      </c>
      <c r="R37" s="24" t="n">
        <v>0</v>
      </c>
      <c r="S37" s="24" t="n">
        <v>0</v>
      </c>
      <c r="T37" s="24" t="n">
        <v>0</v>
      </c>
      <c r="U37" s="24" t="n">
        <v>0</v>
      </c>
      <c r="V37" s="24" t="n">
        <v>0</v>
      </c>
      <c r="W37" s="24" t="n">
        <v>0</v>
      </c>
      <c r="X37" s="24" t="n">
        <v>0</v>
      </c>
      <c r="Y37" s="24" t="n">
        <v>0</v>
      </c>
      <c r="Z37" s="24" t="n">
        <v>0</v>
      </c>
      <c r="AA37" s="24" t="n">
        <v>0</v>
      </c>
      <c r="AB37" s="24" t="n">
        <v>0</v>
      </c>
      <c r="AC37" s="24" t="n">
        <v>0</v>
      </c>
      <c r="AD37" s="24" t="n">
        <v>0</v>
      </c>
      <c r="AE37" s="24" t="n">
        <v>0</v>
      </c>
      <c r="AF37" s="24" t="n">
        <v>0</v>
      </c>
      <c r="AG37" s="24" t="n">
        <v>0</v>
      </c>
      <c r="AH37" s="24" t="n">
        <v>0</v>
      </c>
      <c r="AI37" s="24" t="n">
        <v>0</v>
      </c>
      <c r="AJ37" s="24" t="n">
        <v>0</v>
      </c>
      <c r="AK37" s="24" t="n">
        <v>0</v>
      </c>
      <c r="AL37" s="24" t="n">
        <v>0</v>
      </c>
      <c r="AM37" s="24" t="n">
        <v>0</v>
      </c>
      <c r="AO37" s="28" t="n">
        <f aca="false">SUM(I37:AN37)</f>
        <v>0</v>
      </c>
      <c r="AP37" s="28" t="n">
        <f aca="false">SUM(I37:AM37)*E37</f>
        <v>0</v>
      </c>
    </row>
    <row r="38" customFormat="false" ht="11.25" hidden="false" customHeight="false" outlineLevel="0" collapsed="false"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</row>
    <row r="39" customFormat="false" ht="11.25" hidden="false" customHeight="false" outlineLevel="0" collapsed="false">
      <c r="I39" s="24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</row>
    <row r="40" customFormat="false" ht="11.25" hidden="false" customHeight="false" outlineLevel="0" collapsed="false">
      <c r="I40" s="24"/>
    </row>
    <row r="41" customFormat="false" ht="11.25" hidden="false" customHeight="false" outlineLevel="0" collapsed="false">
      <c r="A41" s="62" t="s">
        <v>94</v>
      </c>
      <c r="B41" s="63"/>
      <c r="C41" s="63"/>
      <c r="D41" s="63"/>
      <c r="E41" s="64" t="s">
        <v>80</v>
      </c>
      <c r="F41" s="64" t="s">
        <v>95</v>
      </c>
      <c r="G41" s="63"/>
      <c r="H41" s="63"/>
      <c r="I41" s="72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73" t="s">
        <v>83</v>
      </c>
      <c r="AP41" s="73" t="s">
        <v>84</v>
      </c>
      <c r="AQ41" s="73" t="s">
        <v>61</v>
      </c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63"/>
      <c r="CA41" s="63"/>
      <c r="CB41" s="63"/>
      <c r="CC41" s="63"/>
      <c r="CD41" s="63"/>
      <c r="CE41" s="63"/>
      <c r="CF41" s="63"/>
      <c r="CG41" s="63"/>
      <c r="CH41" s="63"/>
      <c r="CI41" s="63"/>
      <c r="CJ41" s="63"/>
      <c r="CK41" s="63"/>
      <c r="CL41" s="63"/>
      <c r="CM41" s="63"/>
      <c r="CN41" s="63"/>
      <c r="CO41" s="63"/>
      <c r="CP41" s="63"/>
      <c r="CQ41" s="63"/>
      <c r="CR41" s="63"/>
      <c r="CS41" s="63"/>
      <c r="CT41" s="63"/>
      <c r="CU41" s="63"/>
      <c r="CV41" s="63"/>
      <c r="CW41" s="63"/>
      <c r="CX41" s="63"/>
      <c r="CY41" s="63"/>
      <c r="CZ41" s="63"/>
      <c r="DA41" s="63"/>
      <c r="DB41" s="63"/>
      <c r="DC41" s="63"/>
      <c r="DD41" s="63"/>
      <c r="DE41" s="63"/>
      <c r="DF41" s="63"/>
      <c r="DG41" s="63"/>
      <c r="DH41" s="63"/>
      <c r="DI41" s="63"/>
      <c r="DJ41" s="63"/>
      <c r="DK41" s="63"/>
      <c r="DL41" s="63"/>
      <c r="DM41" s="63"/>
      <c r="DN41" s="63"/>
      <c r="DO41" s="63"/>
      <c r="DP41" s="63"/>
      <c r="DQ41" s="63"/>
      <c r="DR41" s="63"/>
      <c r="DS41" s="63"/>
      <c r="DT41" s="63"/>
      <c r="DU41" s="63"/>
      <c r="DV41" s="63"/>
      <c r="DW41" s="63"/>
      <c r="DX41" s="63"/>
      <c r="DY41" s="63"/>
      <c r="DZ41" s="63"/>
      <c r="EA41" s="63"/>
      <c r="EB41" s="63"/>
      <c r="EC41" s="63"/>
      <c r="ED41" s="63"/>
      <c r="EE41" s="63"/>
      <c r="EF41" s="63"/>
      <c r="EG41" s="63"/>
      <c r="EH41" s="63"/>
      <c r="EI41" s="63"/>
      <c r="EJ41" s="63"/>
      <c r="EK41" s="63"/>
      <c r="EL41" s="63"/>
      <c r="EM41" s="63"/>
      <c r="EN41" s="63"/>
      <c r="EO41" s="63"/>
      <c r="EP41" s="63"/>
      <c r="EQ41" s="63"/>
      <c r="ER41" s="63"/>
      <c r="ES41" s="63"/>
      <c r="ET41" s="63"/>
      <c r="EU41" s="63"/>
      <c r="EV41" s="63"/>
      <c r="EW41" s="63"/>
      <c r="EX41" s="63"/>
      <c r="EY41" s="63"/>
      <c r="EZ41" s="63"/>
      <c r="FA41" s="63"/>
      <c r="FB41" s="63"/>
      <c r="FC41" s="63"/>
      <c r="FD41" s="63"/>
      <c r="FE41" s="63"/>
      <c r="FF41" s="63"/>
      <c r="FG41" s="63"/>
      <c r="FH41" s="63"/>
      <c r="FI41" s="63"/>
      <c r="FJ41" s="63"/>
      <c r="FK41" s="63"/>
      <c r="FL41" s="63"/>
      <c r="FM41" s="63"/>
      <c r="FN41" s="63"/>
      <c r="FO41" s="63"/>
      <c r="FP41" s="63"/>
      <c r="FQ41" s="63"/>
      <c r="FR41" s="63"/>
      <c r="FS41" s="63"/>
      <c r="FT41" s="63"/>
      <c r="FU41" s="63"/>
      <c r="FV41" s="63"/>
      <c r="FW41" s="63"/>
      <c r="FX41" s="63"/>
      <c r="FY41" s="63"/>
      <c r="FZ41" s="63"/>
      <c r="GA41" s="63"/>
      <c r="GB41" s="63"/>
      <c r="GC41" s="63"/>
      <c r="GD41" s="63"/>
      <c r="GE41" s="63"/>
      <c r="GF41" s="63"/>
      <c r="GG41" s="63"/>
      <c r="GH41" s="63"/>
      <c r="GI41" s="63"/>
      <c r="GJ41" s="63"/>
      <c r="GK41" s="63"/>
      <c r="GL41" s="63"/>
      <c r="GM41" s="63"/>
      <c r="GN41" s="63"/>
      <c r="GO41" s="63"/>
      <c r="GP41" s="63"/>
      <c r="GQ41" s="63"/>
      <c r="GR41" s="63"/>
      <c r="GS41" s="63"/>
      <c r="GT41" s="63"/>
      <c r="GU41" s="63"/>
      <c r="GV41" s="63"/>
      <c r="GW41" s="63"/>
      <c r="GX41" s="63"/>
      <c r="GY41" s="63"/>
      <c r="GZ41" s="63"/>
      <c r="HA41" s="63"/>
      <c r="HB41" s="63"/>
      <c r="HC41" s="63"/>
      <c r="HD41" s="63"/>
      <c r="HE41" s="63"/>
      <c r="HF41" s="63"/>
      <c r="HG41" s="63"/>
      <c r="HH41" s="63"/>
      <c r="HI41" s="63"/>
      <c r="HJ41" s="63"/>
      <c r="HK41" s="63"/>
      <c r="HL41" s="63"/>
      <c r="HM41" s="63"/>
      <c r="HN41" s="63"/>
      <c r="HO41" s="63"/>
      <c r="HP41" s="63"/>
      <c r="HQ41" s="63"/>
      <c r="HR41" s="63"/>
      <c r="HS41" s="63"/>
      <c r="HT41" s="63"/>
      <c r="HU41" s="63"/>
      <c r="HV41" s="63"/>
      <c r="HW41" s="63"/>
      <c r="HX41" s="63"/>
      <c r="HY41" s="63"/>
      <c r="HZ41" s="63"/>
      <c r="IA41" s="63"/>
      <c r="IB41" s="63"/>
      <c r="IC41" s="63"/>
      <c r="ID41" s="63"/>
      <c r="IE41" s="63"/>
      <c r="IF41" s="63"/>
      <c r="IG41" s="63"/>
      <c r="IH41" s="63"/>
      <c r="II41" s="63"/>
      <c r="IJ41" s="63"/>
      <c r="IK41" s="63"/>
      <c r="IL41" s="63"/>
      <c r="IM41" s="63"/>
      <c r="IN41" s="63"/>
      <c r="IO41" s="63"/>
      <c r="IP41" s="63"/>
      <c r="IQ41" s="63"/>
      <c r="IR41" s="63"/>
      <c r="IS41" s="63"/>
      <c r="IT41" s="63"/>
      <c r="IU41" s="63"/>
      <c r="IV41" s="63"/>
      <c r="IW41" s="63"/>
    </row>
    <row r="42" customFormat="false" ht="11.25" hidden="false" customHeight="false" outlineLevel="0" collapsed="false">
      <c r="A42" s="8"/>
      <c r="B42" s="66" t="s">
        <v>96</v>
      </c>
      <c r="I42" s="24"/>
    </row>
    <row r="43" customFormat="false" ht="11.25" hidden="false" customHeight="false" outlineLevel="0" collapsed="false">
      <c r="C43" s="1" t="s">
        <v>15</v>
      </c>
      <c r="D43" s="1" t="s">
        <v>32</v>
      </c>
      <c r="E43" s="70" t="n">
        <v>0.1</v>
      </c>
      <c r="F43" s="74" t="n">
        <v>0.01</v>
      </c>
      <c r="I43" s="24" t="n">
        <f aca="false">I19</f>
        <v>0</v>
      </c>
      <c r="J43" s="24" t="n">
        <f aca="false">J19</f>
        <v>0</v>
      </c>
      <c r="K43" s="24" t="n">
        <f aca="false">K19</f>
        <v>0</v>
      </c>
      <c r="L43" s="24" t="n">
        <f aca="false">L19</f>
        <v>0</v>
      </c>
      <c r="M43" s="24" t="n">
        <f aca="false">M19</f>
        <v>0</v>
      </c>
      <c r="N43" s="24" t="n">
        <f aca="false">N19</f>
        <v>0</v>
      </c>
      <c r="O43" s="24" t="n">
        <f aca="false">O19</f>
        <v>0</v>
      </c>
      <c r="P43" s="24" t="n">
        <f aca="false">P19</f>
        <v>0</v>
      </c>
      <c r="Q43" s="24" t="n">
        <f aca="false">Q19</f>
        <v>0</v>
      </c>
      <c r="R43" s="24" t="n">
        <f aca="false">R19</f>
        <v>0</v>
      </c>
      <c r="S43" s="24" t="n">
        <f aca="false">S19</f>
        <v>0</v>
      </c>
      <c r="T43" s="24" t="n">
        <f aca="false">T19</f>
        <v>15000</v>
      </c>
      <c r="U43" s="24" t="n">
        <f aca="false">U19</f>
        <v>13000</v>
      </c>
      <c r="V43" s="24" t="n">
        <f aca="false">V19</f>
        <v>13000</v>
      </c>
      <c r="W43" s="24" t="n">
        <f aca="false">W19</f>
        <v>13000</v>
      </c>
      <c r="X43" s="24" t="n">
        <f aca="false">X19</f>
        <v>13000</v>
      </c>
      <c r="Y43" s="24" t="n">
        <f aca="false">Y19</f>
        <v>15000</v>
      </c>
      <c r="Z43" s="24" t="n">
        <f aca="false">Z19</f>
        <v>0</v>
      </c>
      <c r="AA43" s="24" t="n">
        <f aca="false">AA19</f>
        <v>0</v>
      </c>
      <c r="AB43" s="24" t="n">
        <f aca="false">AB19</f>
        <v>0</v>
      </c>
      <c r="AC43" s="24" t="n">
        <f aca="false">AC19</f>
        <v>0</v>
      </c>
      <c r="AD43" s="24" t="n">
        <f aca="false">AD19</f>
        <v>0</v>
      </c>
      <c r="AE43" s="24" t="n">
        <f aca="false">AE19</f>
        <v>0</v>
      </c>
      <c r="AF43" s="24" t="n">
        <f aca="false">AF19</f>
        <v>0</v>
      </c>
      <c r="AG43" s="24" t="n">
        <f aca="false">AG19</f>
        <v>0</v>
      </c>
      <c r="AH43" s="24" t="n">
        <f aca="false">AH19</f>
        <v>0</v>
      </c>
      <c r="AI43" s="24" t="n">
        <f aca="false">AI19</f>
        <v>0</v>
      </c>
      <c r="AJ43" s="24" t="n">
        <f aca="false">AJ19</f>
        <v>0</v>
      </c>
      <c r="AK43" s="24" t="n">
        <f aca="false">AK19</f>
        <v>0</v>
      </c>
      <c r="AL43" s="24" t="n">
        <f aca="false">AL19</f>
        <v>0</v>
      </c>
      <c r="AM43" s="24" t="n">
        <f aca="false">AM19</f>
        <v>0</v>
      </c>
      <c r="AO43" s="28" t="n">
        <f aca="false">SUM(I43:AN43)-AQ43</f>
        <v>81180</v>
      </c>
      <c r="AP43" s="29" t="n">
        <f aca="false">AO43*E43</f>
        <v>8118</v>
      </c>
      <c r="AQ43" s="28" t="n">
        <f aca="false">SUM(I43:AM43)*F43</f>
        <v>820</v>
      </c>
    </row>
    <row r="44" customFormat="false" ht="11.25" hidden="false" customHeight="false" outlineLevel="0" collapsed="false">
      <c r="C44" s="1" t="s">
        <v>16</v>
      </c>
      <c r="D44" s="1" t="s">
        <v>33</v>
      </c>
      <c r="E44" s="70" t="n">
        <v>0.1</v>
      </c>
      <c r="F44" s="74" t="n">
        <v>0.01</v>
      </c>
      <c r="I44" s="24" t="n">
        <f aca="false">I20</f>
        <v>0</v>
      </c>
      <c r="J44" s="24" t="n">
        <f aca="false">J20</f>
        <v>0</v>
      </c>
      <c r="K44" s="24" t="n">
        <f aca="false">K20</f>
        <v>0</v>
      </c>
      <c r="L44" s="24" t="n">
        <f aca="false">L20</f>
        <v>0</v>
      </c>
      <c r="M44" s="24" t="n">
        <f aca="false">M20</f>
        <v>0</v>
      </c>
      <c r="N44" s="24" t="n">
        <f aca="false">N20</f>
        <v>0</v>
      </c>
      <c r="O44" s="24" t="n">
        <f aca="false">O20</f>
        <v>0</v>
      </c>
      <c r="P44" s="24" t="n">
        <f aca="false">P20</f>
        <v>0</v>
      </c>
      <c r="Q44" s="24" t="n">
        <f aca="false">Q20</f>
        <v>0</v>
      </c>
      <c r="R44" s="24" t="n">
        <f aca="false">R20</f>
        <v>0</v>
      </c>
      <c r="S44" s="24" t="n">
        <f aca="false">S20</f>
        <v>0</v>
      </c>
      <c r="T44" s="24" t="n">
        <f aca="false">T20</f>
        <v>0</v>
      </c>
      <c r="U44" s="24" t="n">
        <f aca="false">U20</f>
        <v>0</v>
      </c>
      <c r="V44" s="24" t="n">
        <f aca="false">V20</f>
        <v>0</v>
      </c>
      <c r="W44" s="24" t="n">
        <f aca="false">W20</f>
        <v>0</v>
      </c>
      <c r="X44" s="24" t="n">
        <f aca="false">X20</f>
        <v>0</v>
      </c>
      <c r="Y44" s="24" t="n">
        <f aca="false">Y20</f>
        <v>0</v>
      </c>
      <c r="Z44" s="24" t="n">
        <f aca="false">Z20</f>
        <v>0</v>
      </c>
      <c r="AA44" s="24" t="n">
        <f aca="false">AA20</f>
        <v>0</v>
      </c>
      <c r="AB44" s="24" t="n">
        <f aca="false">AB20</f>
        <v>0</v>
      </c>
      <c r="AC44" s="24" t="n">
        <f aca="false">AC20</f>
        <v>0</v>
      </c>
      <c r="AD44" s="24" t="n">
        <f aca="false">AD20</f>
        <v>0</v>
      </c>
      <c r="AE44" s="24" t="n">
        <f aca="false">AE20</f>
        <v>0</v>
      </c>
      <c r="AF44" s="24" t="n">
        <f aca="false">AF20</f>
        <v>0</v>
      </c>
      <c r="AG44" s="24" t="n">
        <f aca="false">AG20</f>
        <v>0</v>
      </c>
      <c r="AH44" s="24" t="n">
        <f aca="false">AH20</f>
        <v>0</v>
      </c>
      <c r="AI44" s="24" t="n">
        <f aca="false">AI20</f>
        <v>0</v>
      </c>
      <c r="AJ44" s="24" t="n">
        <f aca="false">AJ20</f>
        <v>0</v>
      </c>
      <c r="AK44" s="24" t="n">
        <f aca="false">AK20</f>
        <v>0</v>
      </c>
      <c r="AL44" s="24" t="n">
        <f aca="false">AL20</f>
        <v>0</v>
      </c>
      <c r="AM44" s="24" t="n">
        <f aca="false">AM20</f>
        <v>0</v>
      </c>
      <c r="AO44" s="28" t="n">
        <f aca="false">SUM(I44:AN44)-AQ44</f>
        <v>0</v>
      </c>
      <c r="AP44" s="29" t="n">
        <f aca="false">AO44*E44</f>
        <v>0</v>
      </c>
      <c r="AQ44" s="28" t="n">
        <f aca="false">SUM(I44:AM44)*F44</f>
        <v>0</v>
      </c>
    </row>
    <row r="45" customFormat="false" ht="11.25" hidden="false" customHeight="false" outlineLevel="0" collapsed="false">
      <c r="C45" s="1" t="s">
        <v>17</v>
      </c>
      <c r="D45" s="1" t="s">
        <v>34</v>
      </c>
      <c r="E45" s="70" t="n">
        <v>0.1</v>
      </c>
      <c r="F45" s="74" t="n">
        <v>0.01</v>
      </c>
      <c r="I45" s="24" t="n">
        <f aca="false">I21</f>
        <v>0</v>
      </c>
      <c r="J45" s="24" t="n">
        <f aca="false">J21</f>
        <v>0</v>
      </c>
      <c r="K45" s="24" t="n">
        <f aca="false">K21</f>
        <v>0</v>
      </c>
      <c r="L45" s="24" t="n">
        <f aca="false">L21</f>
        <v>0</v>
      </c>
      <c r="M45" s="24" t="n">
        <f aca="false">M21</f>
        <v>0</v>
      </c>
      <c r="N45" s="24" t="n">
        <f aca="false">N21</f>
        <v>0</v>
      </c>
      <c r="O45" s="24" t="n">
        <f aca="false">O21</f>
        <v>0</v>
      </c>
      <c r="P45" s="24" t="n">
        <f aca="false">P21</f>
        <v>0</v>
      </c>
      <c r="Q45" s="24" t="n">
        <f aca="false">Q21</f>
        <v>0</v>
      </c>
      <c r="R45" s="24" t="n">
        <f aca="false">R21</f>
        <v>0</v>
      </c>
      <c r="S45" s="24" t="n">
        <f aca="false">S21</f>
        <v>0</v>
      </c>
      <c r="T45" s="24" t="n">
        <f aca="false">T21</f>
        <v>0</v>
      </c>
      <c r="U45" s="24" t="n">
        <f aca="false">U21</f>
        <v>0</v>
      </c>
      <c r="V45" s="24" t="n">
        <f aca="false">V21</f>
        <v>0</v>
      </c>
      <c r="W45" s="24" t="n">
        <f aca="false">W21</f>
        <v>0</v>
      </c>
      <c r="X45" s="24" t="n">
        <f aca="false">X21</f>
        <v>0</v>
      </c>
      <c r="Y45" s="24" t="n">
        <f aca="false">Y21</f>
        <v>0</v>
      </c>
      <c r="Z45" s="24" t="n">
        <f aca="false">Z21</f>
        <v>0</v>
      </c>
      <c r="AA45" s="24" t="n">
        <f aca="false">AA21</f>
        <v>0</v>
      </c>
      <c r="AB45" s="24" t="n">
        <f aca="false">AB21</f>
        <v>0</v>
      </c>
      <c r="AC45" s="24" t="n">
        <f aca="false">AC21</f>
        <v>0</v>
      </c>
      <c r="AD45" s="24" t="n">
        <f aca="false">AD21</f>
        <v>0</v>
      </c>
      <c r="AE45" s="24" t="n">
        <f aca="false">AE21</f>
        <v>0</v>
      </c>
      <c r="AF45" s="24" t="n">
        <f aca="false">AF21</f>
        <v>0</v>
      </c>
      <c r="AG45" s="24" t="n">
        <f aca="false">AG21</f>
        <v>0</v>
      </c>
      <c r="AH45" s="24" t="n">
        <f aca="false">AH21</f>
        <v>0</v>
      </c>
      <c r="AI45" s="24" t="n">
        <f aca="false">AI21</f>
        <v>0</v>
      </c>
      <c r="AJ45" s="24" t="n">
        <f aca="false">AJ21</f>
        <v>0</v>
      </c>
      <c r="AK45" s="24" t="n">
        <f aca="false">AK21</f>
        <v>0</v>
      </c>
      <c r="AL45" s="24" t="n">
        <f aca="false">AL21</f>
        <v>0</v>
      </c>
      <c r="AM45" s="24" t="n">
        <f aca="false">AM21</f>
        <v>0</v>
      </c>
      <c r="AO45" s="28" t="n">
        <f aca="false">SUM(I45:AN45)-AQ45</f>
        <v>0</v>
      </c>
      <c r="AP45" s="29" t="n">
        <f aca="false">AO45*E45</f>
        <v>0</v>
      </c>
      <c r="AQ45" s="28" t="n">
        <f aca="false">SUM(I45:AM45)*F45</f>
        <v>0</v>
      </c>
    </row>
    <row r="46" customFormat="false" ht="11.25" hidden="false" customHeight="false" outlineLevel="0" collapsed="false">
      <c r="C46" s="1" t="s">
        <v>18</v>
      </c>
      <c r="D46" s="1" t="s">
        <v>35</v>
      </c>
      <c r="E46" s="70" t="n">
        <v>0.1</v>
      </c>
      <c r="F46" s="74" t="n">
        <v>0.01</v>
      </c>
      <c r="I46" s="24" t="n">
        <f aca="false">I22</f>
        <v>15000</v>
      </c>
      <c r="J46" s="24" t="n">
        <f aca="false">J22</f>
        <v>15000</v>
      </c>
      <c r="K46" s="24" t="n">
        <f aca="false">K22</f>
        <v>15000</v>
      </c>
      <c r="L46" s="24" t="n">
        <f aca="false">L22</f>
        <v>15000</v>
      </c>
      <c r="M46" s="24" t="n">
        <f aca="false">M22</f>
        <v>15000</v>
      </c>
      <c r="N46" s="24" t="n">
        <f aca="false">N22</f>
        <v>15000</v>
      </c>
      <c r="O46" s="24" t="n">
        <f aca="false">O22</f>
        <v>15000</v>
      </c>
      <c r="P46" s="24" t="n">
        <f aca="false">P22</f>
        <v>15000</v>
      </c>
      <c r="Q46" s="24" t="n">
        <f aca="false">Q22</f>
        <v>15000</v>
      </c>
      <c r="R46" s="24" t="n">
        <f aca="false">R22</f>
        <v>15000</v>
      </c>
      <c r="S46" s="24" t="n">
        <f aca="false">S22</f>
        <v>15000</v>
      </c>
      <c r="T46" s="24" t="n">
        <f aca="false">T22</f>
        <v>0</v>
      </c>
      <c r="U46" s="24" t="n">
        <f aca="false">U22</f>
        <v>0</v>
      </c>
      <c r="V46" s="24" t="n">
        <f aca="false">V22</f>
        <v>0</v>
      </c>
      <c r="W46" s="24" t="n">
        <f aca="false">W22</f>
        <v>0</v>
      </c>
      <c r="X46" s="24" t="n">
        <f aca="false">X22</f>
        <v>0</v>
      </c>
      <c r="Y46" s="24" t="n">
        <f aca="false">Y22</f>
        <v>0</v>
      </c>
      <c r="Z46" s="24" t="n">
        <f aca="false">Z22</f>
        <v>0</v>
      </c>
      <c r="AA46" s="24" t="n">
        <f aca="false">AA22</f>
        <v>0</v>
      </c>
      <c r="AB46" s="24" t="n">
        <f aca="false">AB22</f>
        <v>0</v>
      </c>
      <c r="AC46" s="24" t="n">
        <f aca="false">AC22</f>
        <v>0</v>
      </c>
      <c r="AD46" s="24" t="n">
        <f aca="false">AD22</f>
        <v>0</v>
      </c>
      <c r="AE46" s="24" t="n">
        <f aca="false">AE22</f>
        <v>0</v>
      </c>
      <c r="AF46" s="24" t="n">
        <f aca="false">AF22</f>
        <v>0</v>
      </c>
      <c r="AG46" s="24" t="n">
        <f aca="false">AG22</f>
        <v>0</v>
      </c>
      <c r="AH46" s="24" t="n">
        <f aca="false">AH22</f>
        <v>0</v>
      </c>
      <c r="AI46" s="24" t="n">
        <f aca="false">AI22</f>
        <v>0</v>
      </c>
      <c r="AJ46" s="24" t="n">
        <f aca="false">AJ22</f>
        <v>0</v>
      </c>
      <c r="AK46" s="24" t="n">
        <f aca="false">AK22</f>
        <v>0</v>
      </c>
      <c r="AL46" s="24" t="n">
        <f aca="false">AL22</f>
        <v>0</v>
      </c>
      <c r="AM46" s="24" t="n">
        <f aca="false">AM22</f>
        <v>0</v>
      </c>
      <c r="AO46" s="28" t="n">
        <f aca="false">SUM(I46:AN46)-AQ46</f>
        <v>163350</v>
      </c>
      <c r="AP46" s="29" t="n">
        <f aca="false">AO46*E46</f>
        <v>16335</v>
      </c>
      <c r="AQ46" s="28" t="n">
        <f aca="false">SUM(I46:AM46)*F46</f>
        <v>1650</v>
      </c>
    </row>
    <row r="47" customFormat="false" ht="11.25" hidden="false" customHeight="false" outlineLevel="0" collapsed="false">
      <c r="C47" s="1" t="s">
        <v>9</v>
      </c>
      <c r="D47" s="1" t="s">
        <v>26</v>
      </c>
      <c r="E47" s="70" t="n">
        <v>0.08</v>
      </c>
      <c r="F47" s="75" t="n">
        <v>0.005</v>
      </c>
      <c r="I47" s="24" t="n">
        <f aca="false">I10</f>
        <v>20000</v>
      </c>
      <c r="J47" s="24" t="n">
        <f aca="false">J10</f>
        <v>20000</v>
      </c>
      <c r="K47" s="24" t="n">
        <f aca="false">K10</f>
        <v>20000</v>
      </c>
      <c r="L47" s="24" t="n">
        <f aca="false">L10</f>
        <v>20000</v>
      </c>
      <c r="M47" s="24" t="n">
        <f aca="false">M10</f>
        <v>20000</v>
      </c>
      <c r="N47" s="24" t="n">
        <f aca="false">N10</f>
        <v>20000</v>
      </c>
      <c r="O47" s="24" t="n">
        <f aca="false">O10</f>
        <v>20000</v>
      </c>
      <c r="P47" s="24" t="n">
        <f aca="false">P10</f>
        <v>20000</v>
      </c>
      <c r="Q47" s="24" t="n">
        <f aca="false">Q10</f>
        <v>20000</v>
      </c>
      <c r="R47" s="24" t="n">
        <f aca="false">R10</f>
        <v>20000</v>
      </c>
      <c r="S47" s="24" t="n">
        <f aca="false">S10</f>
        <v>20000</v>
      </c>
      <c r="T47" s="24" t="n">
        <f aca="false">T10</f>
        <v>20000</v>
      </c>
      <c r="U47" s="24" t="n">
        <f aca="false">U10</f>
        <v>20000</v>
      </c>
      <c r="V47" s="24" t="n">
        <f aca="false">V10</f>
        <v>20000</v>
      </c>
      <c r="W47" s="24" t="n">
        <f aca="false">W10</f>
        <v>20000</v>
      </c>
      <c r="X47" s="24" t="n">
        <f aca="false">X10</f>
        <v>20000</v>
      </c>
      <c r="Y47" s="24" t="n">
        <f aca="false">Y10</f>
        <v>20000</v>
      </c>
      <c r="Z47" s="24" t="n">
        <f aca="false">Z10</f>
        <v>20000</v>
      </c>
      <c r="AA47" s="24" t="n">
        <f aca="false">AA10</f>
        <v>20000</v>
      </c>
      <c r="AB47" s="24" t="n">
        <f aca="false">AB10</f>
        <v>20000</v>
      </c>
      <c r="AC47" s="24" t="n">
        <f aca="false">AC10</f>
        <v>20000</v>
      </c>
      <c r="AD47" s="24" t="n">
        <f aca="false">AD10</f>
        <v>20000</v>
      </c>
      <c r="AE47" s="24" t="n">
        <f aca="false">AE10</f>
        <v>20000</v>
      </c>
      <c r="AF47" s="24" t="n">
        <f aca="false">AF10</f>
        <v>20000</v>
      </c>
      <c r="AG47" s="24" t="n">
        <f aca="false">AG10</f>
        <v>20000</v>
      </c>
      <c r="AH47" s="24" t="n">
        <f aca="false">AH10</f>
        <v>20000</v>
      </c>
      <c r="AI47" s="24" t="n">
        <f aca="false">AI10</f>
        <v>20000</v>
      </c>
      <c r="AJ47" s="24" t="n">
        <f aca="false">AJ10</f>
        <v>20000</v>
      </c>
      <c r="AK47" s="24" t="n">
        <f aca="false">AK10</f>
        <v>20000</v>
      </c>
      <c r="AL47" s="24" t="n">
        <f aca="false">AL10</f>
        <v>20000</v>
      </c>
      <c r="AM47" s="24" t="n">
        <f aca="false">AM10</f>
        <v>20000</v>
      </c>
      <c r="AO47" s="28" t="n">
        <f aca="false">SUM(I47:AN47)-AQ47</f>
        <v>616900</v>
      </c>
      <c r="AP47" s="29" t="n">
        <f aca="false">AO47*E47</f>
        <v>49352</v>
      </c>
      <c r="AQ47" s="28" t="n">
        <f aca="false">SUM(I47:AM47)*F47</f>
        <v>3100</v>
      </c>
    </row>
    <row r="48" customFormat="false" ht="11.25" hidden="false" customHeight="false" outlineLevel="0" collapsed="false">
      <c r="C48" s="1" t="s">
        <v>10</v>
      </c>
      <c r="D48" s="1" t="s">
        <v>27</v>
      </c>
      <c r="E48" s="70" t="n">
        <v>0.1</v>
      </c>
      <c r="F48" s="74" t="n">
        <v>0.01</v>
      </c>
      <c r="I48" s="24" t="n">
        <f aca="false">I11+I23</f>
        <v>1700</v>
      </c>
      <c r="J48" s="24" t="n">
        <f aca="false">J11+J23</f>
        <v>1700</v>
      </c>
      <c r="K48" s="24" t="n">
        <f aca="false">K11+K23</f>
        <v>1700</v>
      </c>
      <c r="L48" s="24" t="n">
        <f aca="false">L11+L23</f>
        <v>1700</v>
      </c>
      <c r="M48" s="24" t="n">
        <f aca="false">M11+M23</f>
        <v>1700</v>
      </c>
      <c r="N48" s="24" t="n">
        <f aca="false">N11+N23</f>
        <v>1700</v>
      </c>
      <c r="O48" s="24" t="n">
        <f aca="false">O11+O23</f>
        <v>1700</v>
      </c>
      <c r="P48" s="24" t="n">
        <f aca="false">P11+P23</f>
        <v>1700</v>
      </c>
      <c r="Q48" s="24" t="n">
        <f aca="false">Q11+Q23</f>
        <v>1700</v>
      </c>
      <c r="R48" s="24" t="n">
        <f aca="false">R11+R23</f>
        <v>1700</v>
      </c>
      <c r="S48" s="24" t="n">
        <f aca="false">S11+S23</f>
        <v>1700</v>
      </c>
      <c r="T48" s="24" t="n">
        <f aca="false">T11+T23</f>
        <v>1700</v>
      </c>
      <c r="U48" s="24" t="n">
        <f aca="false">U11+U23</f>
        <v>1700</v>
      </c>
      <c r="V48" s="24" t="n">
        <f aca="false">V11+V23</f>
        <v>1700</v>
      </c>
      <c r="W48" s="24" t="n">
        <f aca="false">W11+W23</f>
        <v>1700</v>
      </c>
      <c r="X48" s="24" t="n">
        <f aca="false">X11+X23</f>
        <v>1700</v>
      </c>
      <c r="Y48" s="24" t="n">
        <f aca="false">Y11+Y23</f>
        <v>1700</v>
      </c>
      <c r="Z48" s="24" t="n">
        <f aca="false">Z11+Z23</f>
        <v>1700</v>
      </c>
      <c r="AA48" s="24" t="n">
        <f aca="false">AA11+AA23</f>
        <v>16700</v>
      </c>
      <c r="AB48" s="24" t="n">
        <f aca="false">AB11+AB23</f>
        <v>16700</v>
      </c>
      <c r="AC48" s="24" t="n">
        <f aca="false">AC11+AC23</f>
        <v>16700</v>
      </c>
      <c r="AD48" s="24" t="n">
        <f aca="false">AD11+AD23</f>
        <v>16700</v>
      </c>
      <c r="AE48" s="24" t="n">
        <f aca="false">AE11+AE23</f>
        <v>16700</v>
      </c>
      <c r="AF48" s="24" t="n">
        <f aca="false">AF11+AF23</f>
        <v>16700</v>
      </c>
      <c r="AG48" s="24" t="n">
        <f aca="false">AG11+AG23</f>
        <v>16700</v>
      </c>
      <c r="AH48" s="24" t="n">
        <f aca="false">AH11+AH23</f>
        <v>16700</v>
      </c>
      <c r="AI48" s="24" t="n">
        <f aca="false">AI11+AI23</f>
        <v>16700</v>
      </c>
      <c r="AJ48" s="24" t="n">
        <f aca="false">AJ11+AJ23</f>
        <v>16700</v>
      </c>
      <c r="AK48" s="24" t="n">
        <f aca="false">AK11+AK23</f>
        <v>16700</v>
      </c>
      <c r="AL48" s="24" t="n">
        <f aca="false">AL11+AL23</f>
        <v>16700</v>
      </c>
      <c r="AM48" s="24" t="n">
        <f aca="false">AM11+AM23</f>
        <v>16700</v>
      </c>
      <c r="AO48" s="28" t="n">
        <f aca="false">SUM(I48:AN48)-AQ48</f>
        <v>245223</v>
      </c>
      <c r="AP48" s="29" t="n">
        <f aca="false">AO48*E48</f>
        <v>24522.3</v>
      </c>
      <c r="AQ48" s="28" t="n">
        <f aca="false">SUM(I48:AM48)*F48</f>
        <v>2477</v>
      </c>
    </row>
    <row r="49" customFormat="false" ht="11.25" hidden="false" customHeight="false" outlineLevel="0" collapsed="false">
      <c r="C49" s="1" t="s">
        <v>89</v>
      </c>
      <c r="D49" s="1" t="s">
        <v>28</v>
      </c>
      <c r="E49" s="70" t="n">
        <v>0.1</v>
      </c>
      <c r="F49" s="74" t="n">
        <v>0.01</v>
      </c>
      <c r="I49" s="24" t="n">
        <f aca="false">I12+I24</f>
        <v>0</v>
      </c>
      <c r="J49" s="24" t="n">
        <f aca="false">J12+J24</f>
        <v>0</v>
      </c>
      <c r="K49" s="24" t="n">
        <f aca="false">K12+K24</f>
        <v>0</v>
      </c>
      <c r="L49" s="24" t="n">
        <f aca="false">L12+L24</f>
        <v>0</v>
      </c>
      <c r="M49" s="24" t="n">
        <f aca="false">M12+M24</f>
        <v>0</v>
      </c>
      <c r="N49" s="24" t="n">
        <f aca="false">N12+N24</f>
        <v>0</v>
      </c>
      <c r="O49" s="24" t="n">
        <f aca="false">O12+O24</f>
        <v>0</v>
      </c>
      <c r="P49" s="24" t="n">
        <f aca="false">P12+P24</f>
        <v>0</v>
      </c>
      <c r="Q49" s="24" t="n">
        <f aca="false">Q12+Q24</f>
        <v>0</v>
      </c>
      <c r="R49" s="24" t="n">
        <f aca="false">R12+R24</f>
        <v>0</v>
      </c>
      <c r="S49" s="24" t="n">
        <f aca="false">S12+S24</f>
        <v>0</v>
      </c>
      <c r="T49" s="24" t="n">
        <f aca="false">T12+T24</f>
        <v>0</v>
      </c>
      <c r="U49" s="24" t="n">
        <f aca="false">U12+U24</f>
        <v>0</v>
      </c>
      <c r="V49" s="24" t="n">
        <f aca="false">V12+V24</f>
        <v>0</v>
      </c>
      <c r="W49" s="24" t="n">
        <f aca="false">W12+W24</f>
        <v>0</v>
      </c>
      <c r="X49" s="24" t="n">
        <f aca="false">X12+X24</f>
        <v>0</v>
      </c>
      <c r="Y49" s="24" t="n">
        <f aca="false">Y12+Y24</f>
        <v>0</v>
      </c>
      <c r="Z49" s="24" t="n">
        <f aca="false">Z12+Z24</f>
        <v>0</v>
      </c>
      <c r="AA49" s="24" t="n">
        <f aca="false">AA12+AA24</f>
        <v>0</v>
      </c>
      <c r="AB49" s="24" t="n">
        <f aca="false">AB12+AB24</f>
        <v>0</v>
      </c>
      <c r="AC49" s="24" t="n">
        <f aca="false">AC12+AC24</f>
        <v>0</v>
      </c>
      <c r="AD49" s="24" t="n">
        <f aca="false">AD12+AD24</f>
        <v>0</v>
      </c>
      <c r="AE49" s="24" t="n">
        <f aca="false">AE12+AE24</f>
        <v>0</v>
      </c>
      <c r="AF49" s="24" t="n">
        <f aca="false">AF12+AF24</f>
        <v>0</v>
      </c>
      <c r="AG49" s="24" t="n">
        <f aca="false">AG12+AG24</f>
        <v>0</v>
      </c>
      <c r="AH49" s="24" t="n">
        <f aca="false">AH12+AH24</f>
        <v>0</v>
      </c>
      <c r="AI49" s="24" t="n">
        <f aca="false">AI12+AI24</f>
        <v>0</v>
      </c>
      <c r="AJ49" s="24" t="n">
        <f aca="false">AJ12+AJ24</f>
        <v>0</v>
      </c>
      <c r="AK49" s="24" t="n">
        <f aca="false">AK12+AK24</f>
        <v>0</v>
      </c>
      <c r="AL49" s="24" t="n">
        <f aca="false">AL12+AL24</f>
        <v>0</v>
      </c>
      <c r="AM49" s="24" t="n">
        <f aca="false">AM12+AM24</f>
        <v>0</v>
      </c>
      <c r="AO49" s="28" t="n">
        <f aca="false">SUM(I49:AN49)-AQ49</f>
        <v>0</v>
      </c>
      <c r="AP49" s="29" t="n">
        <f aca="false">AO49*E49</f>
        <v>0</v>
      </c>
      <c r="AQ49" s="28" t="n">
        <f aca="false">SUM(I49:AM49)*F49</f>
        <v>0</v>
      </c>
    </row>
    <row r="50" customFormat="false" ht="11.25" hidden="false" customHeight="false" outlineLevel="0" collapsed="false">
      <c r="C50" s="1" t="s">
        <v>87</v>
      </c>
      <c r="D50" s="1" t="s">
        <v>29</v>
      </c>
      <c r="E50" s="70" t="n">
        <v>0.1</v>
      </c>
      <c r="F50" s="74" t="n">
        <v>0.01</v>
      </c>
      <c r="I50" s="24" t="n">
        <f aca="false">I13+I25</f>
        <v>0</v>
      </c>
      <c r="J50" s="24" t="n">
        <f aca="false">J13+J25</f>
        <v>0</v>
      </c>
      <c r="K50" s="24" t="n">
        <f aca="false">K13+K25</f>
        <v>0</v>
      </c>
      <c r="L50" s="24" t="n">
        <f aca="false">L13+L25</f>
        <v>0</v>
      </c>
      <c r="M50" s="24" t="n">
        <f aca="false">M13+M25</f>
        <v>0</v>
      </c>
      <c r="N50" s="24" t="n">
        <f aca="false">N13+N25</f>
        <v>0</v>
      </c>
      <c r="O50" s="24" t="n">
        <f aca="false">O13+O25</f>
        <v>0</v>
      </c>
      <c r="P50" s="24" t="n">
        <f aca="false">P13+P25</f>
        <v>0</v>
      </c>
      <c r="Q50" s="24" t="n">
        <f aca="false">Q13+Q25</f>
        <v>0</v>
      </c>
      <c r="R50" s="24" t="n">
        <f aca="false">R13+R25</f>
        <v>0</v>
      </c>
      <c r="S50" s="24" t="n">
        <f aca="false">S13+S25</f>
        <v>0</v>
      </c>
      <c r="T50" s="24" t="n">
        <f aca="false">T13+T25</f>
        <v>0</v>
      </c>
      <c r="U50" s="24" t="n">
        <f aca="false">U13+U25</f>
        <v>0</v>
      </c>
      <c r="V50" s="24" t="n">
        <f aca="false">V13+V25</f>
        <v>0</v>
      </c>
      <c r="W50" s="24" t="n">
        <f aca="false">W13+W25</f>
        <v>0</v>
      </c>
      <c r="X50" s="24" t="n">
        <f aca="false">X13+X25</f>
        <v>0</v>
      </c>
      <c r="Y50" s="24" t="n">
        <f aca="false">Y13+Y25</f>
        <v>0</v>
      </c>
      <c r="Z50" s="24" t="n">
        <f aca="false">Z13+Z25</f>
        <v>0</v>
      </c>
      <c r="AA50" s="24" t="n">
        <f aca="false">AA13+AA25</f>
        <v>0</v>
      </c>
      <c r="AB50" s="24" t="n">
        <f aca="false">AB13+AB25</f>
        <v>0</v>
      </c>
      <c r="AC50" s="24" t="n">
        <f aca="false">AC13+AC25</f>
        <v>0</v>
      </c>
      <c r="AD50" s="24" t="n">
        <f aca="false">AD13+AD25</f>
        <v>0</v>
      </c>
      <c r="AE50" s="24" t="n">
        <f aca="false">AE13+AE25</f>
        <v>0</v>
      </c>
      <c r="AF50" s="24" t="n">
        <f aca="false">AF13+AF25</f>
        <v>0</v>
      </c>
      <c r="AG50" s="24" t="n">
        <f aca="false">AG13+AG25</f>
        <v>0</v>
      </c>
      <c r="AH50" s="24" t="n">
        <f aca="false">AH13+AH25</f>
        <v>0</v>
      </c>
      <c r="AI50" s="24" t="n">
        <f aca="false">AI13+AI25</f>
        <v>0</v>
      </c>
      <c r="AJ50" s="24" t="n">
        <f aca="false">AJ13+AJ25</f>
        <v>0</v>
      </c>
      <c r="AK50" s="24" t="n">
        <f aca="false">AK13+AK25</f>
        <v>0</v>
      </c>
      <c r="AL50" s="24" t="n">
        <f aca="false">AL13+AL25</f>
        <v>0</v>
      </c>
      <c r="AM50" s="24" t="n">
        <f aca="false">AM13+AM25</f>
        <v>0</v>
      </c>
      <c r="AO50" s="28" t="n">
        <f aca="false">SUM(I50:AN50)-AQ50</f>
        <v>0</v>
      </c>
      <c r="AP50" s="29" t="n">
        <f aca="false">AO50*E50</f>
        <v>0</v>
      </c>
      <c r="AQ50" s="28" t="n">
        <f aca="false">SUM(I50:AM50)*F50</f>
        <v>0</v>
      </c>
    </row>
    <row r="51" customFormat="false" ht="11.25" hidden="false" customHeight="false" outlineLevel="0" collapsed="false">
      <c r="C51" s="1" t="s">
        <v>19</v>
      </c>
      <c r="D51" s="1" t="s">
        <v>36</v>
      </c>
      <c r="E51" s="70" t="n">
        <v>0.1</v>
      </c>
      <c r="F51" s="74" t="n">
        <v>0.01</v>
      </c>
      <c r="I51" s="24" t="n">
        <f aca="false">I26</f>
        <v>0</v>
      </c>
      <c r="J51" s="24" t="n">
        <f aca="false">J26</f>
        <v>0</v>
      </c>
      <c r="K51" s="24" t="n">
        <f aca="false">K26</f>
        <v>0</v>
      </c>
      <c r="L51" s="24" t="n">
        <f aca="false">L26</f>
        <v>0</v>
      </c>
      <c r="M51" s="24" t="n">
        <f aca="false">M26</f>
        <v>0</v>
      </c>
      <c r="N51" s="24" t="n">
        <f aca="false">N26</f>
        <v>0</v>
      </c>
      <c r="O51" s="24" t="n">
        <f aca="false">O26</f>
        <v>0</v>
      </c>
      <c r="P51" s="24" t="n">
        <f aca="false">P26</f>
        <v>0</v>
      </c>
      <c r="Q51" s="24" t="n">
        <f aca="false">Q26</f>
        <v>0</v>
      </c>
      <c r="R51" s="24" t="n">
        <f aca="false">R26</f>
        <v>0</v>
      </c>
      <c r="S51" s="24" t="n">
        <f aca="false">S26</f>
        <v>0</v>
      </c>
      <c r="T51" s="24" t="n">
        <f aca="false">T26</f>
        <v>0</v>
      </c>
      <c r="U51" s="24" t="n">
        <f aca="false">U26</f>
        <v>0</v>
      </c>
      <c r="V51" s="24" t="n">
        <f aca="false">V26</f>
        <v>0</v>
      </c>
      <c r="W51" s="24" t="n">
        <f aca="false">W26</f>
        <v>0</v>
      </c>
      <c r="X51" s="24" t="n">
        <f aca="false">X26</f>
        <v>0</v>
      </c>
      <c r="Y51" s="24" t="n">
        <f aca="false">Y26</f>
        <v>0</v>
      </c>
      <c r="Z51" s="24" t="n">
        <f aca="false">Z26</f>
        <v>15000</v>
      </c>
      <c r="AA51" s="24" t="n">
        <f aca="false">AA26</f>
        <v>0</v>
      </c>
      <c r="AB51" s="24" t="n">
        <f aca="false">AB26</f>
        <v>0</v>
      </c>
      <c r="AC51" s="24" t="n">
        <f aca="false">AC26</f>
        <v>0</v>
      </c>
      <c r="AD51" s="24" t="n">
        <f aca="false">AD26</f>
        <v>0</v>
      </c>
      <c r="AE51" s="24" t="n">
        <f aca="false">AE26</f>
        <v>0</v>
      </c>
      <c r="AF51" s="24" t="n">
        <f aca="false">AF26</f>
        <v>0</v>
      </c>
      <c r="AG51" s="24" t="n">
        <f aca="false">AG26</f>
        <v>0</v>
      </c>
      <c r="AH51" s="24" t="n">
        <f aca="false">AH26</f>
        <v>0</v>
      </c>
      <c r="AI51" s="24" t="n">
        <f aca="false">AI26</f>
        <v>0</v>
      </c>
      <c r="AJ51" s="24" t="n">
        <f aca="false">AJ26</f>
        <v>0</v>
      </c>
      <c r="AK51" s="24" t="n">
        <f aca="false">AK26</f>
        <v>0</v>
      </c>
      <c r="AL51" s="24" t="n">
        <f aca="false">AL26</f>
        <v>0</v>
      </c>
      <c r="AM51" s="24" t="n">
        <f aca="false">AM26</f>
        <v>0</v>
      </c>
      <c r="AO51" s="28" t="n">
        <f aca="false">SUM(I51:AN51)-AQ51</f>
        <v>14850</v>
      </c>
      <c r="AP51" s="29" t="n">
        <f aca="false">AO51*E51</f>
        <v>1485</v>
      </c>
      <c r="AQ51" s="28" t="n">
        <f aca="false">SUM(I51:AM51)*F51</f>
        <v>150</v>
      </c>
    </row>
    <row r="52" customFormat="false" ht="11.25" hidden="false" customHeight="false" outlineLevel="0" collapsed="false">
      <c r="C52" s="1" t="s">
        <v>90</v>
      </c>
      <c r="D52" s="1" t="s">
        <v>37</v>
      </c>
      <c r="E52" s="70" t="n">
        <v>0.1</v>
      </c>
      <c r="F52" s="74" t="n">
        <v>0.01</v>
      </c>
      <c r="I52" s="24" t="n">
        <f aca="false">I27</f>
        <v>0</v>
      </c>
      <c r="J52" s="24" t="n">
        <f aca="false">J27</f>
        <v>0</v>
      </c>
      <c r="K52" s="24" t="n">
        <f aca="false">K27</f>
        <v>0</v>
      </c>
      <c r="L52" s="24" t="n">
        <f aca="false">L27</f>
        <v>0</v>
      </c>
      <c r="M52" s="24" t="n">
        <f aca="false">M27</f>
        <v>0</v>
      </c>
      <c r="N52" s="24" t="n">
        <f aca="false">N27</f>
        <v>0</v>
      </c>
      <c r="O52" s="24" t="n">
        <f aca="false">O27</f>
        <v>0</v>
      </c>
      <c r="P52" s="24" t="n">
        <f aca="false">P27</f>
        <v>0</v>
      </c>
      <c r="Q52" s="24" t="n">
        <f aca="false">Q27</f>
        <v>0</v>
      </c>
      <c r="R52" s="24" t="n">
        <f aca="false">R27</f>
        <v>0</v>
      </c>
      <c r="S52" s="24" t="n">
        <f aca="false">S27</f>
        <v>0</v>
      </c>
      <c r="T52" s="24" t="n">
        <f aca="false">T27</f>
        <v>0</v>
      </c>
      <c r="U52" s="24" t="n">
        <f aca="false">U27</f>
        <v>0</v>
      </c>
      <c r="V52" s="24" t="n">
        <f aca="false">V27</f>
        <v>0</v>
      </c>
      <c r="W52" s="24" t="n">
        <f aca="false">W27</f>
        <v>0</v>
      </c>
      <c r="X52" s="24" t="n">
        <f aca="false">X27</f>
        <v>0</v>
      </c>
      <c r="Y52" s="24" t="n">
        <f aca="false">Y27</f>
        <v>0</v>
      </c>
      <c r="Z52" s="24" t="n">
        <f aca="false">Z27</f>
        <v>0</v>
      </c>
      <c r="AA52" s="24" t="n">
        <f aca="false">AA27</f>
        <v>0</v>
      </c>
      <c r="AB52" s="24" t="n">
        <f aca="false">AB27</f>
        <v>0</v>
      </c>
      <c r="AC52" s="24" t="n">
        <f aca="false">AC27</f>
        <v>0</v>
      </c>
      <c r="AD52" s="24" t="n">
        <f aca="false">AD27</f>
        <v>0</v>
      </c>
      <c r="AE52" s="24" t="n">
        <f aca="false">AE27</f>
        <v>0</v>
      </c>
      <c r="AF52" s="24" t="n">
        <f aca="false">AF27</f>
        <v>0</v>
      </c>
      <c r="AG52" s="24" t="n">
        <f aca="false">AG27</f>
        <v>0</v>
      </c>
      <c r="AH52" s="24" t="n">
        <f aca="false">AH27</f>
        <v>0</v>
      </c>
      <c r="AI52" s="24" t="n">
        <f aca="false">AI27</f>
        <v>0</v>
      </c>
      <c r="AJ52" s="24" t="n">
        <f aca="false">AJ27</f>
        <v>0</v>
      </c>
      <c r="AK52" s="24" t="n">
        <f aca="false">AK27</f>
        <v>0</v>
      </c>
      <c r="AL52" s="24" t="n">
        <f aca="false">AL27</f>
        <v>0</v>
      </c>
      <c r="AM52" s="24" t="n">
        <f aca="false">AM27</f>
        <v>0</v>
      </c>
      <c r="AO52" s="28" t="n">
        <f aca="false">SUM(I52:AN52)-AQ52</f>
        <v>0</v>
      </c>
      <c r="AP52" s="29" t="n">
        <f aca="false">AO52*E52</f>
        <v>0</v>
      </c>
      <c r="AQ52" s="28" t="n">
        <f aca="false">SUM(I52:AM52)*F52</f>
        <v>0</v>
      </c>
    </row>
    <row r="53" customFormat="false" ht="11.25" hidden="false" customHeight="false" outlineLevel="0" collapsed="false">
      <c r="C53" s="1" t="s">
        <v>21</v>
      </c>
      <c r="D53" s="1" t="s">
        <v>38</v>
      </c>
      <c r="E53" s="70" t="n">
        <v>0.1</v>
      </c>
      <c r="F53" s="74" t="n">
        <v>0.01</v>
      </c>
      <c r="I53" s="24" t="n">
        <f aca="false">I28</f>
        <v>0</v>
      </c>
      <c r="J53" s="24" t="n">
        <f aca="false">J28</f>
        <v>0</v>
      </c>
      <c r="K53" s="24" t="n">
        <f aca="false">K28</f>
        <v>0</v>
      </c>
      <c r="L53" s="24" t="n">
        <f aca="false">L28</f>
        <v>0</v>
      </c>
      <c r="M53" s="24" t="n">
        <f aca="false">M28</f>
        <v>0</v>
      </c>
      <c r="N53" s="24" t="n">
        <f aca="false">N28</f>
        <v>0</v>
      </c>
      <c r="O53" s="24" t="n">
        <f aca="false">O28</f>
        <v>0</v>
      </c>
      <c r="P53" s="24" t="n">
        <f aca="false">P28</f>
        <v>0</v>
      </c>
      <c r="Q53" s="24" t="n">
        <f aca="false">Q28</f>
        <v>0</v>
      </c>
      <c r="R53" s="24" t="n">
        <f aca="false">R28</f>
        <v>0</v>
      </c>
      <c r="S53" s="24" t="n">
        <f aca="false">S28</f>
        <v>0</v>
      </c>
      <c r="T53" s="24" t="n">
        <f aca="false">T28</f>
        <v>0</v>
      </c>
      <c r="U53" s="24" t="n">
        <f aca="false">U28</f>
        <v>0</v>
      </c>
      <c r="V53" s="24" t="n">
        <f aca="false">V28</f>
        <v>0</v>
      </c>
      <c r="W53" s="24" t="n">
        <f aca="false">W28</f>
        <v>0</v>
      </c>
      <c r="X53" s="24" t="n">
        <f aca="false">X28</f>
        <v>0</v>
      </c>
      <c r="Y53" s="24" t="n">
        <f aca="false">Y28</f>
        <v>0</v>
      </c>
      <c r="Z53" s="24" t="n">
        <f aca="false">Z28</f>
        <v>0</v>
      </c>
      <c r="AA53" s="24" t="n">
        <f aca="false">AA28</f>
        <v>0</v>
      </c>
      <c r="AB53" s="24" t="n">
        <f aca="false">AB28</f>
        <v>0</v>
      </c>
      <c r="AC53" s="24" t="n">
        <f aca="false">AC28</f>
        <v>0</v>
      </c>
      <c r="AD53" s="24" t="n">
        <f aca="false">AD28</f>
        <v>0</v>
      </c>
      <c r="AE53" s="24" t="n">
        <f aca="false">AE28</f>
        <v>0</v>
      </c>
      <c r="AF53" s="24" t="n">
        <f aca="false">AF28</f>
        <v>0</v>
      </c>
      <c r="AG53" s="24" t="n">
        <f aca="false">AG28</f>
        <v>0</v>
      </c>
      <c r="AH53" s="24" t="n">
        <f aca="false">AH28</f>
        <v>0</v>
      </c>
      <c r="AI53" s="24" t="n">
        <f aca="false">AI28</f>
        <v>0</v>
      </c>
      <c r="AJ53" s="24" t="n">
        <f aca="false">AJ28</f>
        <v>0</v>
      </c>
      <c r="AK53" s="24" t="n">
        <f aca="false">AK28</f>
        <v>0</v>
      </c>
      <c r="AL53" s="24" t="n">
        <f aca="false">AL28</f>
        <v>0</v>
      </c>
      <c r="AM53" s="24" t="n">
        <f aca="false">AM28</f>
        <v>0</v>
      </c>
      <c r="AO53" s="28" t="n">
        <f aca="false">SUM(I53:AN53)-AQ53</f>
        <v>0</v>
      </c>
      <c r="AP53" s="29" t="n">
        <f aca="false">AO53*E53</f>
        <v>0</v>
      </c>
      <c r="AQ53" s="28" t="n">
        <f aca="false">SUM(I53:AM53)*F53</f>
        <v>0</v>
      </c>
    </row>
    <row r="54" customFormat="false" ht="11.25" hidden="false" customHeight="false" outlineLevel="0" collapsed="false">
      <c r="C54" s="1" t="s">
        <v>13</v>
      </c>
      <c r="D54" s="1" t="s">
        <v>30</v>
      </c>
      <c r="E54" s="70" t="n">
        <v>0.1</v>
      </c>
      <c r="F54" s="74" t="n">
        <v>0.01</v>
      </c>
      <c r="I54" s="24" t="n">
        <f aca="false">I14</f>
        <v>0</v>
      </c>
      <c r="J54" s="24" t="n">
        <f aca="false">J14</f>
        <v>0</v>
      </c>
      <c r="K54" s="24" t="n">
        <f aca="false">K14</f>
        <v>0</v>
      </c>
      <c r="L54" s="24" t="n">
        <f aca="false">L14</f>
        <v>0</v>
      </c>
      <c r="M54" s="24" t="n">
        <f aca="false">M14</f>
        <v>0</v>
      </c>
      <c r="N54" s="24" t="n">
        <f aca="false">N14</f>
        <v>0</v>
      </c>
      <c r="O54" s="24" t="n">
        <f aca="false">O14</f>
        <v>0</v>
      </c>
      <c r="P54" s="24" t="n">
        <f aca="false">P14</f>
        <v>0</v>
      </c>
      <c r="Q54" s="24" t="n">
        <f aca="false">Q14</f>
        <v>0</v>
      </c>
      <c r="R54" s="24" t="n">
        <f aca="false">R14</f>
        <v>0</v>
      </c>
      <c r="S54" s="24" t="n">
        <f aca="false">S14</f>
        <v>0</v>
      </c>
      <c r="T54" s="24" t="n">
        <f aca="false">T14</f>
        <v>0</v>
      </c>
      <c r="U54" s="24" t="n">
        <f aca="false">U14</f>
        <v>0</v>
      </c>
      <c r="V54" s="24" t="n">
        <f aca="false">V14</f>
        <v>0</v>
      </c>
      <c r="W54" s="24" t="n">
        <f aca="false">W14</f>
        <v>0</v>
      </c>
      <c r="X54" s="24" t="n">
        <f aca="false">X14</f>
        <v>0</v>
      </c>
      <c r="Y54" s="24" t="n">
        <f aca="false">Y14</f>
        <v>0</v>
      </c>
      <c r="Z54" s="24" t="n">
        <f aca="false">Z14</f>
        <v>0</v>
      </c>
      <c r="AA54" s="24" t="n">
        <f aca="false">AA14</f>
        <v>0</v>
      </c>
      <c r="AB54" s="24" t="n">
        <f aca="false">AB14</f>
        <v>0</v>
      </c>
      <c r="AC54" s="24" t="n">
        <f aca="false">AC14</f>
        <v>0</v>
      </c>
      <c r="AD54" s="24" t="n">
        <f aca="false">AD14</f>
        <v>0</v>
      </c>
      <c r="AE54" s="24" t="n">
        <f aca="false">AE14</f>
        <v>0</v>
      </c>
      <c r="AF54" s="24" t="n">
        <f aca="false">AF14</f>
        <v>0</v>
      </c>
      <c r="AG54" s="24" t="n">
        <f aca="false">AG14</f>
        <v>0</v>
      </c>
      <c r="AH54" s="24" t="n">
        <f aca="false">AH14</f>
        <v>0</v>
      </c>
      <c r="AI54" s="24" t="n">
        <f aca="false">AI14</f>
        <v>0</v>
      </c>
      <c r="AJ54" s="24" t="n">
        <f aca="false">AJ14</f>
        <v>0</v>
      </c>
      <c r="AK54" s="24" t="n">
        <f aca="false">AK14</f>
        <v>0</v>
      </c>
      <c r="AL54" s="24" t="n">
        <f aca="false">AL14</f>
        <v>0</v>
      </c>
      <c r="AM54" s="24" t="n">
        <f aca="false">AM14</f>
        <v>0</v>
      </c>
      <c r="AO54" s="28" t="n">
        <f aca="false">SUM(I54:AN54)-AQ54</f>
        <v>0</v>
      </c>
      <c r="AP54" s="29" t="n">
        <f aca="false">AO54*E54</f>
        <v>0</v>
      </c>
      <c r="AQ54" s="28" t="n">
        <f aca="false">SUM(I54:AM54)*F54</f>
        <v>0</v>
      </c>
    </row>
    <row r="55" customFormat="false" ht="11.25" hidden="false" customHeight="false" outlineLevel="0" collapsed="false">
      <c r="C55" s="1" t="s">
        <v>14</v>
      </c>
      <c r="D55" s="1" t="s">
        <v>31</v>
      </c>
      <c r="E55" s="70" t="n">
        <v>0.1</v>
      </c>
      <c r="F55" s="74" t="n">
        <v>0.01</v>
      </c>
      <c r="I55" s="24" t="n">
        <f aca="false">I15+I29</f>
        <v>8300</v>
      </c>
      <c r="J55" s="24" t="n">
        <f aca="false">J15+J29</f>
        <v>8300</v>
      </c>
      <c r="K55" s="24" t="n">
        <f aca="false">K15+K29</f>
        <v>8300</v>
      </c>
      <c r="L55" s="24" t="n">
        <f aca="false">L15+L29</f>
        <v>8300</v>
      </c>
      <c r="M55" s="24" t="n">
        <f aca="false">M15+M29</f>
        <v>8300</v>
      </c>
      <c r="N55" s="24" t="n">
        <f aca="false">N15+N29</f>
        <v>8300</v>
      </c>
      <c r="O55" s="24" t="n">
        <f aca="false">O15+O29</f>
        <v>8300</v>
      </c>
      <c r="P55" s="24" t="n">
        <f aca="false">P15+P29</f>
        <v>8300</v>
      </c>
      <c r="Q55" s="24" t="n">
        <f aca="false">Q15+Q29</f>
        <v>8300</v>
      </c>
      <c r="R55" s="24" t="n">
        <f aca="false">R15+R29</f>
        <v>8300</v>
      </c>
      <c r="S55" s="24" t="n">
        <f aca="false">S15+S29</f>
        <v>8300</v>
      </c>
      <c r="T55" s="24" t="n">
        <f aca="false">T15+T29</f>
        <v>8300</v>
      </c>
      <c r="U55" s="24" t="n">
        <f aca="false">U15+U29</f>
        <v>13300</v>
      </c>
      <c r="V55" s="24" t="n">
        <f aca="false">V15+V29</f>
        <v>13300</v>
      </c>
      <c r="W55" s="24" t="n">
        <f aca="false">W15+W29</f>
        <v>13300</v>
      </c>
      <c r="X55" s="24" t="n">
        <f aca="false">X15+X29</f>
        <v>13300</v>
      </c>
      <c r="Y55" s="24" t="n">
        <f aca="false">Y15+Y29</f>
        <v>8300</v>
      </c>
      <c r="Z55" s="24" t="n">
        <f aca="false">Z15+Z29</f>
        <v>8300</v>
      </c>
      <c r="AA55" s="24" t="n">
        <f aca="false">AA15+AA29</f>
        <v>8300</v>
      </c>
      <c r="AB55" s="24" t="n">
        <f aca="false">AB15+AB29</f>
        <v>8300</v>
      </c>
      <c r="AC55" s="24" t="n">
        <f aca="false">AC15+AC29</f>
        <v>8300</v>
      </c>
      <c r="AD55" s="24" t="n">
        <f aca="false">AD15+AD29</f>
        <v>8300</v>
      </c>
      <c r="AE55" s="24" t="n">
        <f aca="false">AE15+AE29</f>
        <v>8300</v>
      </c>
      <c r="AF55" s="24" t="n">
        <f aca="false">AF15+AF29</f>
        <v>8300</v>
      </c>
      <c r="AG55" s="24" t="n">
        <f aca="false">AG15+AG29</f>
        <v>8300</v>
      </c>
      <c r="AH55" s="24" t="n">
        <f aca="false">AH15+AH29</f>
        <v>8300</v>
      </c>
      <c r="AI55" s="24" t="n">
        <f aca="false">AI15+AI29</f>
        <v>8300</v>
      </c>
      <c r="AJ55" s="24" t="n">
        <f aca="false">AJ15+AJ29</f>
        <v>8300</v>
      </c>
      <c r="AK55" s="24" t="n">
        <f aca="false">AK15+AK29</f>
        <v>8300</v>
      </c>
      <c r="AL55" s="24" t="n">
        <f aca="false">AL15+AL29</f>
        <v>8300</v>
      </c>
      <c r="AM55" s="24" t="n">
        <f aca="false">AM15+AM29</f>
        <v>8300</v>
      </c>
      <c r="AO55" s="28" t="n">
        <f aca="false">SUM(I55:AN55)-AQ55</f>
        <v>274527</v>
      </c>
      <c r="AP55" s="29" t="n">
        <f aca="false">AO55*E55</f>
        <v>27452.7</v>
      </c>
      <c r="AQ55" s="28" t="n">
        <f aca="false">SUM(I55:AM55)*F55</f>
        <v>2773</v>
      </c>
    </row>
    <row r="56" customFormat="false" ht="11.25" hidden="false" customHeight="false" outlineLevel="0" collapsed="false">
      <c r="C56" s="1" t="s">
        <v>22</v>
      </c>
      <c r="D56" s="1" t="s">
        <v>39</v>
      </c>
      <c r="E56" s="70" t="n">
        <v>0.1</v>
      </c>
      <c r="F56" s="74" t="n">
        <v>0.01</v>
      </c>
      <c r="I56" s="76" t="n">
        <f aca="false">I30</f>
        <v>0</v>
      </c>
      <c r="J56" s="76" t="n">
        <f aca="false">J30</f>
        <v>0</v>
      </c>
      <c r="K56" s="76" t="n">
        <f aca="false">K30</f>
        <v>0</v>
      </c>
      <c r="L56" s="76" t="n">
        <f aca="false">L30</f>
        <v>0</v>
      </c>
      <c r="M56" s="76" t="n">
        <f aca="false">M30</f>
        <v>0</v>
      </c>
      <c r="N56" s="76" t="n">
        <f aca="false">N30</f>
        <v>0</v>
      </c>
      <c r="O56" s="76" t="n">
        <f aca="false">O30</f>
        <v>0</v>
      </c>
      <c r="P56" s="76" t="n">
        <f aca="false">P30</f>
        <v>0</v>
      </c>
      <c r="Q56" s="76" t="n">
        <f aca="false">Q30</f>
        <v>0</v>
      </c>
      <c r="R56" s="76" t="n">
        <f aca="false">R30</f>
        <v>0</v>
      </c>
      <c r="S56" s="76" t="n">
        <f aca="false">S30</f>
        <v>0</v>
      </c>
      <c r="T56" s="76" t="n">
        <f aca="false">T30</f>
        <v>0</v>
      </c>
      <c r="U56" s="76" t="n">
        <f aca="false">U30</f>
        <v>0</v>
      </c>
      <c r="V56" s="76" t="n">
        <f aca="false">V30</f>
        <v>0</v>
      </c>
      <c r="W56" s="76" t="n">
        <f aca="false">W30</f>
        <v>0</v>
      </c>
      <c r="X56" s="76" t="n">
        <f aca="false">X30</f>
        <v>0</v>
      </c>
      <c r="Y56" s="76" t="n">
        <f aca="false">Y30</f>
        <v>0</v>
      </c>
      <c r="Z56" s="76" t="n">
        <f aca="false">Z30</f>
        <v>0</v>
      </c>
      <c r="AA56" s="76" t="n">
        <f aca="false">AA30</f>
        <v>0</v>
      </c>
      <c r="AB56" s="76" t="n">
        <f aca="false">AB30</f>
        <v>0</v>
      </c>
      <c r="AC56" s="76" t="n">
        <f aca="false">AC30</f>
        <v>0</v>
      </c>
      <c r="AD56" s="76" t="n">
        <f aca="false">AD30</f>
        <v>0</v>
      </c>
      <c r="AE56" s="76" t="n">
        <f aca="false">AE30</f>
        <v>0</v>
      </c>
      <c r="AF56" s="76" t="n">
        <f aca="false">AF30</f>
        <v>0</v>
      </c>
      <c r="AG56" s="76" t="n">
        <f aca="false">AG30</f>
        <v>0</v>
      </c>
      <c r="AH56" s="76" t="n">
        <f aca="false">AH30</f>
        <v>0</v>
      </c>
      <c r="AI56" s="76" t="n">
        <f aca="false">AI30</f>
        <v>0</v>
      </c>
      <c r="AJ56" s="76" t="n">
        <f aca="false">AJ30</f>
        <v>0</v>
      </c>
      <c r="AK56" s="76" t="n">
        <f aca="false">AK30</f>
        <v>0</v>
      </c>
      <c r="AL56" s="76" t="n">
        <f aca="false">AL30</f>
        <v>0</v>
      </c>
      <c r="AM56" s="76" t="n">
        <f aca="false">AM30</f>
        <v>0</v>
      </c>
      <c r="AO56" s="28" t="n">
        <f aca="false">SUM(I56:AN56)-AQ56</f>
        <v>0</v>
      </c>
      <c r="AP56" s="29" t="n">
        <f aca="false">AO56*E56</f>
        <v>0</v>
      </c>
      <c r="AQ56" s="28" t="n">
        <f aca="false">SUM(I56:AM56)*F56</f>
        <v>0</v>
      </c>
    </row>
    <row r="57" customFormat="false" ht="11.25" hidden="false" customHeight="false" outlineLevel="0" collapsed="false">
      <c r="C57" s="1" t="s">
        <v>97</v>
      </c>
      <c r="D57" s="1" t="s">
        <v>98</v>
      </c>
      <c r="E57" s="70"/>
      <c r="F57" s="74"/>
      <c r="I57" s="68" t="n">
        <v>0</v>
      </c>
      <c r="J57" s="68" t="n">
        <v>0</v>
      </c>
      <c r="K57" s="68" t="n">
        <v>0</v>
      </c>
      <c r="L57" s="68" t="n">
        <v>0</v>
      </c>
      <c r="M57" s="68" t="n">
        <v>0</v>
      </c>
      <c r="N57" s="68" t="n">
        <v>0</v>
      </c>
      <c r="O57" s="68" t="n">
        <v>0</v>
      </c>
      <c r="P57" s="68" t="n">
        <v>0</v>
      </c>
      <c r="Q57" s="68" t="n">
        <v>0</v>
      </c>
      <c r="R57" s="68" t="n">
        <v>0</v>
      </c>
      <c r="S57" s="68" t="n">
        <v>0</v>
      </c>
      <c r="T57" s="68" t="n">
        <v>0</v>
      </c>
      <c r="U57" s="68" t="n">
        <v>-3000</v>
      </c>
      <c r="V57" s="68" t="n">
        <v>-3000</v>
      </c>
      <c r="W57" s="68" t="n">
        <v>-3000</v>
      </c>
      <c r="X57" s="68" t="n">
        <v>-3000</v>
      </c>
      <c r="Y57" s="68" t="n">
        <v>0</v>
      </c>
      <c r="Z57" s="68" t="n">
        <v>0</v>
      </c>
      <c r="AA57" s="68" t="n">
        <v>0</v>
      </c>
      <c r="AB57" s="68" t="n">
        <v>0</v>
      </c>
      <c r="AC57" s="68" t="n">
        <v>0</v>
      </c>
      <c r="AD57" s="68" t="n">
        <v>0</v>
      </c>
      <c r="AE57" s="68" t="n">
        <v>0</v>
      </c>
      <c r="AF57" s="68" t="n">
        <v>0</v>
      </c>
      <c r="AG57" s="68" t="n">
        <v>0</v>
      </c>
      <c r="AH57" s="68" t="n">
        <v>0</v>
      </c>
      <c r="AI57" s="68" t="n">
        <v>0</v>
      </c>
      <c r="AJ57" s="68" t="n">
        <v>0</v>
      </c>
      <c r="AK57" s="68" t="n">
        <v>0</v>
      </c>
      <c r="AL57" s="68" t="n">
        <v>0</v>
      </c>
      <c r="AM57" s="68" t="n">
        <v>0</v>
      </c>
      <c r="AO57" s="68" t="n">
        <f aca="false">SUM(I57:AN57)-AQ57</f>
        <v>-12000</v>
      </c>
      <c r="AP57" s="77" t="n">
        <f aca="false">AO57*E57</f>
        <v>-0</v>
      </c>
      <c r="AQ57" s="68" t="n">
        <f aca="false">SUM(I57:AM57)*F57</f>
        <v>-0</v>
      </c>
    </row>
    <row r="58" customFormat="false" ht="11.25" hidden="false" customHeight="false" outlineLevel="0" collapsed="false">
      <c r="I58" s="34" t="n">
        <f aca="false">SUM(I43:I57)</f>
        <v>45000</v>
      </c>
      <c r="J58" s="34" t="n">
        <f aca="false">SUM(J43:J57)</f>
        <v>45000</v>
      </c>
      <c r="K58" s="34" t="n">
        <f aca="false">SUM(K43:K57)</f>
        <v>45000</v>
      </c>
      <c r="L58" s="34" t="n">
        <f aca="false">SUM(L43:L57)</f>
        <v>45000</v>
      </c>
      <c r="M58" s="34" t="n">
        <f aca="false">SUM(M43:M57)</f>
        <v>45000</v>
      </c>
      <c r="N58" s="34" t="n">
        <f aca="false">SUM(N43:N57)</f>
        <v>45000</v>
      </c>
      <c r="O58" s="34" t="n">
        <f aca="false">SUM(O43:O57)</f>
        <v>45000</v>
      </c>
      <c r="P58" s="34" t="n">
        <f aca="false">SUM(P43:P57)</f>
        <v>45000</v>
      </c>
      <c r="Q58" s="34" t="n">
        <f aca="false">SUM(Q43:Q57)</f>
        <v>45000</v>
      </c>
      <c r="R58" s="34" t="n">
        <f aca="false">SUM(R43:R57)</f>
        <v>45000</v>
      </c>
      <c r="S58" s="34" t="n">
        <f aca="false">SUM(S43:S57)</f>
        <v>45000</v>
      </c>
      <c r="T58" s="34" t="n">
        <f aca="false">SUM(T43:T57)</f>
        <v>45000</v>
      </c>
      <c r="U58" s="34" t="n">
        <f aca="false">SUM(U43:U57)</f>
        <v>45000</v>
      </c>
      <c r="V58" s="34" t="n">
        <f aca="false">SUM(V43:V57)</f>
        <v>45000</v>
      </c>
      <c r="W58" s="34" t="n">
        <f aca="false">SUM(W43:W57)</f>
        <v>45000</v>
      </c>
      <c r="X58" s="34" t="n">
        <f aca="false">SUM(X43:X57)</f>
        <v>45000</v>
      </c>
      <c r="Y58" s="34" t="n">
        <f aca="false">SUM(Y43:Y57)</f>
        <v>45000</v>
      </c>
      <c r="Z58" s="34" t="n">
        <f aca="false">SUM(Z43:Z57)</f>
        <v>45000</v>
      </c>
      <c r="AA58" s="34" t="n">
        <f aca="false">SUM(AA43:AA57)</f>
        <v>45000</v>
      </c>
      <c r="AB58" s="34" t="n">
        <f aca="false">SUM(AB43:AB57)</f>
        <v>45000</v>
      </c>
      <c r="AC58" s="34" t="n">
        <f aca="false">SUM(AC43:AC57)</f>
        <v>45000</v>
      </c>
      <c r="AD58" s="34" t="n">
        <f aca="false">SUM(AD43:AD57)</f>
        <v>45000</v>
      </c>
      <c r="AE58" s="34" t="n">
        <f aca="false">SUM(AE43:AE57)</f>
        <v>45000</v>
      </c>
      <c r="AF58" s="34" t="n">
        <f aca="false">SUM(AF43:AF57)</f>
        <v>45000</v>
      </c>
      <c r="AG58" s="34" t="n">
        <f aca="false">SUM(AG43:AG57)</f>
        <v>45000</v>
      </c>
      <c r="AH58" s="34" t="n">
        <f aca="false">SUM(AH43:AH57)</f>
        <v>45000</v>
      </c>
      <c r="AI58" s="34" t="n">
        <f aca="false">SUM(AI43:AI57)</f>
        <v>45000</v>
      </c>
      <c r="AJ58" s="34" t="n">
        <f aca="false">SUM(AJ43:AJ57)</f>
        <v>45000</v>
      </c>
      <c r="AK58" s="34" t="n">
        <f aca="false">SUM(AK43:AK57)</f>
        <v>45000</v>
      </c>
      <c r="AL58" s="34" t="n">
        <f aca="false">SUM(AL43:AL57)</f>
        <v>45000</v>
      </c>
      <c r="AM58" s="34" t="n">
        <f aca="false">SUM(AM43:AM57)</f>
        <v>45000</v>
      </c>
      <c r="AO58" s="34" t="n">
        <f aca="false">SUM(AO43:AO57)</f>
        <v>1384030</v>
      </c>
      <c r="AP58" s="36" t="n">
        <f aca="false">SUM(AP43:AP57)</f>
        <v>127265</v>
      </c>
      <c r="AQ58" s="34" t="n">
        <f aca="false">SUM(AQ43:AQ57)</f>
        <v>10970</v>
      </c>
    </row>
    <row r="59" customFormat="false" ht="11.25" hidden="false" customHeight="false" outlineLevel="0" collapsed="false"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</row>
    <row r="60" customFormat="false" ht="11.25" hidden="false" customHeight="false" outlineLevel="0" collapsed="false">
      <c r="B60" s="71" t="s">
        <v>99</v>
      </c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</row>
    <row r="61" customFormat="false" ht="11.25" hidden="false" customHeight="false" outlineLevel="0" collapsed="false">
      <c r="C61" s="1" t="s">
        <v>92</v>
      </c>
      <c r="D61" s="1" t="s">
        <v>93</v>
      </c>
      <c r="I61" s="28" t="n">
        <v>0</v>
      </c>
      <c r="J61" s="28" t="n">
        <v>0</v>
      </c>
      <c r="K61" s="28" t="n">
        <v>0</v>
      </c>
      <c r="L61" s="28" t="n">
        <v>0</v>
      </c>
      <c r="M61" s="28" t="n">
        <v>0</v>
      </c>
      <c r="N61" s="28" t="n">
        <v>0</v>
      </c>
      <c r="O61" s="28" t="n">
        <v>0</v>
      </c>
      <c r="P61" s="28" t="n">
        <v>0</v>
      </c>
      <c r="Q61" s="28" t="n">
        <v>0</v>
      </c>
      <c r="R61" s="28" t="n">
        <v>0</v>
      </c>
      <c r="S61" s="28" t="n">
        <v>0</v>
      </c>
      <c r="T61" s="28" t="n">
        <v>0</v>
      </c>
      <c r="U61" s="28" t="n">
        <v>0</v>
      </c>
      <c r="V61" s="28" t="n">
        <v>0</v>
      </c>
      <c r="W61" s="28" t="n">
        <v>0</v>
      </c>
      <c r="X61" s="28" t="n">
        <v>0</v>
      </c>
      <c r="Y61" s="28" t="n">
        <v>0</v>
      </c>
      <c r="Z61" s="28" t="n">
        <v>0</v>
      </c>
      <c r="AA61" s="28" t="n">
        <v>0</v>
      </c>
      <c r="AB61" s="28" t="n">
        <v>0</v>
      </c>
      <c r="AC61" s="28" t="n">
        <v>0</v>
      </c>
      <c r="AD61" s="28" t="n">
        <v>0</v>
      </c>
      <c r="AE61" s="28" t="n">
        <v>0</v>
      </c>
      <c r="AF61" s="28" t="n">
        <v>0</v>
      </c>
      <c r="AG61" s="28" t="n">
        <v>0</v>
      </c>
      <c r="AH61" s="28" t="n">
        <v>0</v>
      </c>
      <c r="AI61" s="28" t="n">
        <v>0</v>
      </c>
      <c r="AJ61" s="28" t="n">
        <v>0</v>
      </c>
      <c r="AK61" s="28" t="n">
        <v>0</v>
      </c>
      <c r="AL61" s="28" t="n">
        <v>0</v>
      </c>
      <c r="AM61" s="28" t="n">
        <v>0</v>
      </c>
      <c r="AO61" s="28" t="n">
        <f aca="false">SUM(I61:AN61)</f>
        <v>0</v>
      </c>
      <c r="AP61" s="29" t="n">
        <f aca="false">SUM(I61:AM61)*E61</f>
        <v>0</v>
      </c>
    </row>
    <row r="62" customFormat="false" ht="11.25" hidden="true" customHeight="false" outlineLevel="0" collapsed="false"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</row>
    <row r="63" customFormat="false" ht="11.25" hidden="true" customHeight="false" outlineLevel="0" collapsed="false">
      <c r="B63" s="71" t="s">
        <v>99</v>
      </c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</row>
    <row r="64" customFormat="false" ht="11.25" hidden="true" customHeight="false" outlineLevel="0" collapsed="false">
      <c r="C64" s="1" t="s">
        <v>92</v>
      </c>
      <c r="D64" s="1" t="s">
        <v>93</v>
      </c>
      <c r="I64" s="28" t="n">
        <v>0</v>
      </c>
      <c r="J64" s="28" t="n">
        <v>0</v>
      </c>
      <c r="K64" s="28" t="n">
        <v>0</v>
      </c>
      <c r="L64" s="28" t="n">
        <v>0</v>
      </c>
      <c r="M64" s="28" t="n">
        <v>0</v>
      </c>
      <c r="N64" s="28" t="n">
        <v>0</v>
      </c>
      <c r="O64" s="28" t="n">
        <v>0</v>
      </c>
      <c r="P64" s="28" t="n">
        <v>0</v>
      </c>
      <c r="Q64" s="28" t="n">
        <v>0</v>
      </c>
      <c r="R64" s="28" t="n">
        <v>0</v>
      </c>
      <c r="S64" s="28" t="n">
        <v>0</v>
      </c>
      <c r="T64" s="28" t="n">
        <v>0</v>
      </c>
      <c r="U64" s="28" t="n">
        <v>0</v>
      </c>
      <c r="V64" s="28" t="n">
        <v>0</v>
      </c>
      <c r="W64" s="28" t="n">
        <v>0</v>
      </c>
      <c r="X64" s="28" t="n">
        <v>0</v>
      </c>
      <c r="Y64" s="28" t="n">
        <v>0</v>
      </c>
      <c r="Z64" s="28" t="n">
        <v>0</v>
      </c>
      <c r="AA64" s="28" t="n">
        <v>0</v>
      </c>
      <c r="AB64" s="28" t="n">
        <v>0</v>
      </c>
      <c r="AC64" s="28" t="n">
        <v>0</v>
      </c>
      <c r="AD64" s="28" t="n">
        <v>0</v>
      </c>
      <c r="AE64" s="28" t="n">
        <v>0</v>
      </c>
      <c r="AF64" s="28" t="n">
        <v>0</v>
      </c>
      <c r="AG64" s="28" t="n">
        <v>0</v>
      </c>
      <c r="AH64" s="28" t="n">
        <v>0</v>
      </c>
      <c r="AI64" s="28" t="n">
        <v>0</v>
      </c>
      <c r="AJ64" s="28" t="n">
        <v>0</v>
      </c>
      <c r="AK64" s="28" t="n">
        <v>0</v>
      </c>
      <c r="AL64" s="28" t="n">
        <v>0</v>
      </c>
      <c r="AM64" s="28" t="n">
        <v>0</v>
      </c>
      <c r="AO64" s="28" t="n">
        <f aca="false">SUM(I64:AN64)</f>
        <v>0</v>
      </c>
      <c r="AP64" s="29" t="n">
        <f aca="false">SUM(I64:AM64)*E64</f>
        <v>0</v>
      </c>
    </row>
    <row r="65" customFormat="false" ht="11.25" hidden="false" customHeight="false" outlineLevel="0" collapsed="false">
      <c r="I65" s="28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</row>
    <row r="66" customFormat="false" ht="11.25" hidden="false" customHeight="false" outlineLevel="0" collapsed="false">
      <c r="I66" s="28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</row>
    <row r="68" customFormat="false" ht="11.25" hidden="false" customHeight="false" outlineLevel="0" collapsed="false">
      <c r="A68" s="62" t="s">
        <v>63</v>
      </c>
      <c r="B68" s="62"/>
      <c r="C68" s="63"/>
      <c r="D68" s="63"/>
      <c r="E68" s="63" t="s">
        <v>80</v>
      </c>
      <c r="F68" s="63"/>
      <c r="G68" s="63" t="s">
        <v>100</v>
      </c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73" t="s">
        <v>83</v>
      </c>
      <c r="AP68" s="73" t="s">
        <v>84</v>
      </c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63"/>
      <c r="BM68" s="63"/>
      <c r="BN68" s="63"/>
      <c r="BO68" s="63"/>
      <c r="BP68" s="63"/>
      <c r="BQ68" s="63"/>
      <c r="BR68" s="63"/>
      <c r="BS68" s="63"/>
      <c r="BT68" s="63"/>
      <c r="BU68" s="63"/>
      <c r="BV68" s="63"/>
      <c r="BW68" s="63"/>
      <c r="BX68" s="63"/>
      <c r="BY68" s="63"/>
      <c r="BZ68" s="63"/>
      <c r="CA68" s="63"/>
      <c r="CB68" s="63"/>
      <c r="CC68" s="63"/>
      <c r="CD68" s="63"/>
      <c r="CE68" s="63"/>
      <c r="CF68" s="63"/>
      <c r="CG68" s="63"/>
      <c r="CH68" s="63"/>
      <c r="CI68" s="63"/>
      <c r="CJ68" s="63"/>
      <c r="CK68" s="63"/>
      <c r="CL68" s="63"/>
      <c r="CM68" s="63"/>
      <c r="CN68" s="63"/>
      <c r="CO68" s="63"/>
      <c r="CP68" s="63"/>
      <c r="CQ68" s="63"/>
      <c r="CR68" s="63"/>
      <c r="CS68" s="63"/>
      <c r="CT68" s="63"/>
      <c r="CU68" s="63"/>
      <c r="CV68" s="63"/>
      <c r="CW68" s="63"/>
      <c r="CX68" s="63"/>
      <c r="CY68" s="63"/>
      <c r="CZ68" s="63"/>
      <c r="DA68" s="63"/>
      <c r="DB68" s="63"/>
      <c r="DC68" s="63"/>
      <c r="DD68" s="63"/>
      <c r="DE68" s="63"/>
      <c r="DF68" s="63"/>
      <c r="DG68" s="63"/>
      <c r="DH68" s="63"/>
      <c r="DI68" s="63"/>
      <c r="DJ68" s="63"/>
      <c r="DK68" s="63"/>
      <c r="DL68" s="63"/>
      <c r="DM68" s="63"/>
      <c r="DN68" s="63"/>
      <c r="DO68" s="63"/>
      <c r="DP68" s="63"/>
      <c r="DQ68" s="63"/>
      <c r="DR68" s="63"/>
      <c r="DS68" s="63"/>
      <c r="DT68" s="63"/>
      <c r="DU68" s="63"/>
      <c r="DV68" s="63"/>
      <c r="DW68" s="63"/>
      <c r="DX68" s="63"/>
      <c r="DY68" s="63"/>
      <c r="DZ68" s="63"/>
      <c r="EA68" s="63"/>
      <c r="EB68" s="63"/>
      <c r="EC68" s="63"/>
      <c r="ED68" s="63"/>
      <c r="EE68" s="63"/>
      <c r="EF68" s="63"/>
      <c r="EG68" s="63"/>
      <c r="EH68" s="63"/>
      <c r="EI68" s="63"/>
      <c r="EJ68" s="63"/>
      <c r="EK68" s="63"/>
      <c r="EL68" s="63"/>
      <c r="EM68" s="63"/>
      <c r="EN68" s="63"/>
      <c r="EO68" s="63"/>
      <c r="EP68" s="63"/>
      <c r="EQ68" s="63"/>
      <c r="ER68" s="63"/>
      <c r="ES68" s="63"/>
      <c r="ET68" s="63"/>
      <c r="EU68" s="63"/>
      <c r="EV68" s="63"/>
      <c r="EW68" s="63"/>
      <c r="EX68" s="63"/>
      <c r="EY68" s="63"/>
      <c r="EZ68" s="63"/>
      <c r="FA68" s="63"/>
      <c r="FB68" s="63"/>
      <c r="FC68" s="63"/>
      <c r="FD68" s="63"/>
      <c r="FE68" s="63"/>
      <c r="FF68" s="63"/>
      <c r="FG68" s="63"/>
      <c r="FH68" s="63"/>
      <c r="FI68" s="63"/>
      <c r="FJ68" s="63"/>
      <c r="FK68" s="63"/>
      <c r="FL68" s="63"/>
      <c r="FM68" s="63"/>
      <c r="FN68" s="63"/>
      <c r="FO68" s="63"/>
      <c r="FP68" s="63"/>
      <c r="FQ68" s="63"/>
      <c r="FR68" s="63"/>
      <c r="FS68" s="63"/>
      <c r="FT68" s="63"/>
      <c r="FU68" s="63"/>
      <c r="FV68" s="63"/>
      <c r="FW68" s="63"/>
      <c r="FX68" s="63"/>
      <c r="FY68" s="63"/>
      <c r="FZ68" s="63"/>
      <c r="GA68" s="63"/>
      <c r="GB68" s="63"/>
      <c r="GC68" s="63"/>
      <c r="GD68" s="63"/>
      <c r="GE68" s="63"/>
      <c r="GF68" s="63"/>
      <c r="GG68" s="63"/>
      <c r="GH68" s="63"/>
      <c r="GI68" s="63"/>
      <c r="GJ68" s="63"/>
      <c r="GK68" s="63"/>
      <c r="GL68" s="63"/>
      <c r="GM68" s="63"/>
      <c r="GN68" s="63"/>
      <c r="GO68" s="63"/>
      <c r="GP68" s="63"/>
      <c r="GQ68" s="63"/>
      <c r="GR68" s="63"/>
      <c r="GS68" s="63"/>
      <c r="GT68" s="63"/>
      <c r="GU68" s="63"/>
      <c r="GV68" s="63"/>
      <c r="GW68" s="63"/>
      <c r="GX68" s="63"/>
      <c r="GY68" s="63"/>
      <c r="GZ68" s="63"/>
      <c r="HA68" s="63"/>
      <c r="HB68" s="63"/>
      <c r="HC68" s="63"/>
      <c r="HD68" s="63"/>
      <c r="HE68" s="63"/>
      <c r="HF68" s="63"/>
      <c r="HG68" s="63"/>
      <c r="HH68" s="63"/>
      <c r="HI68" s="63"/>
      <c r="HJ68" s="63"/>
      <c r="HK68" s="63"/>
      <c r="HL68" s="63"/>
      <c r="HM68" s="63"/>
      <c r="HN68" s="63"/>
      <c r="HO68" s="63"/>
      <c r="HP68" s="63"/>
      <c r="HQ68" s="63"/>
      <c r="HR68" s="63"/>
      <c r="HS68" s="63"/>
      <c r="HT68" s="63"/>
      <c r="HU68" s="63"/>
      <c r="HV68" s="63"/>
      <c r="HW68" s="63"/>
      <c r="HX68" s="63"/>
      <c r="HY68" s="63"/>
      <c r="HZ68" s="63"/>
      <c r="IA68" s="63"/>
      <c r="IB68" s="63"/>
      <c r="IC68" s="63"/>
      <c r="ID68" s="63"/>
      <c r="IE68" s="63"/>
      <c r="IF68" s="63"/>
      <c r="IG68" s="63"/>
      <c r="IH68" s="63"/>
      <c r="II68" s="63"/>
      <c r="IJ68" s="63"/>
      <c r="IK68" s="63"/>
      <c r="IL68" s="63"/>
      <c r="IM68" s="63"/>
      <c r="IN68" s="63"/>
      <c r="IO68" s="63"/>
      <c r="IP68" s="63"/>
      <c r="IQ68" s="63"/>
      <c r="IR68" s="63"/>
      <c r="IS68" s="63"/>
      <c r="IT68" s="63"/>
      <c r="IU68" s="63"/>
      <c r="IV68" s="63"/>
      <c r="IW68" s="63"/>
    </row>
    <row r="69" customFormat="false" ht="11.25" hidden="false" customHeight="false" outlineLevel="0" collapsed="false">
      <c r="A69" s="8"/>
      <c r="B69" s="66" t="s">
        <v>101</v>
      </c>
    </row>
    <row r="70" customFormat="false" ht="11.25" hidden="false" customHeight="false" outlineLevel="0" collapsed="false">
      <c r="C70" s="1" t="s">
        <v>102</v>
      </c>
      <c r="D70" s="1" t="s">
        <v>103</v>
      </c>
      <c r="G70" s="1" t="n">
        <v>0.04</v>
      </c>
      <c r="I70" s="28" t="n">
        <f aca="false">I58-(I43*$F43+I44*$F44+I45*$F45+I46*$F46+I47*$F47+I48*$F48+I49*$F49+I50*$F50+I51*$F51+I52*$F52+I53*$F53+I54*$F54+I55*$F55+I56*$F56)-I57*$F57-I73-I76-I79-I82-I85</f>
        <v>44650</v>
      </c>
      <c r="J70" s="28" t="n">
        <f aca="false">J58-(J43*$F43+J44*$F44+J45*$F45+J46*$F46+J47*$F47+J48*$F48+J49*$F49+J50*$F50+J51*$F51+J52*$F52+J53*$F53+J54*$F54+J55*$F55+J56*$F56)-J57*$F57-J73-J76-J79-J82-J85</f>
        <v>44650</v>
      </c>
      <c r="K70" s="28" t="n">
        <f aca="false">K58-(K43*$F43+K44*$F44+K45*$F45+K46*$F46+K47*$F47+K48*$F48+K49*$F49+K50*$F50+K51*$F51+K52*$F52+K53*$F53+K54*$F54+K55*$F55+K56*$F56)-K57*$F57-K73-K76-K79-K82-K85</f>
        <v>44650</v>
      </c>
      <c r="L70" s="28" t="n">
        <f aca="false">L58-(L43*$F43+L44*$F44+L45*$F45+L46*$F46+L47*$F47+L48*$F48+L49*$F49+L50*$F50+L51*$F51+L52*$F52+L53*$F53+L54*$F54+L55*$F55+L56*$F56)-L57*$F57-L73-L76-L79-L82-L85</f>
        <v>44650</v>
      </c>
      <c r="M70" s="28" t="n">
        <f aca="false">M58-(M43*$F43+M44*$F44+M45*$F45+M46*$F46+M47*$F47+M48*$F48+M49*$F49+M50*$F50+M51*$F51+M52*$F52+M53*$F53+M54*$F54+M55*$F55+M56*$F56)-M57*$F57-M73-M76-M79-M82-M85</f>
        <v>44650</v>
      </c>
      <c r="N70" s="28" t="n">
        <f aca="false">N58-(N43*$F43+N44*$F44+N45*$F45+N46*$F46+N47*$F47+N48*$F48+N49*$F49+N50*$F50+N51*$F51+N52*$F52+N53*$F53+N54*$F54+N55*$F55+N56*$F56)-N57*$F57-N73-N76-N79-N82-N85</f>
        <v>44650</v>
      </c>
      <c r="O70" s="28" t="n">
        <f aca="false">O58-(O43*$F43+O44*$F44+O45*$F45+O46*$F46+O47*$F47+O48*$F48+O49*$F49+O50*$F50+O51*$F51+O52*$F52+O53*$F53+O54*$F54+O55*$F55+O56*$F56)-O57*$F57-O73-O76-O79-O82-O85</f>
        <v>44650</v>
      </c>
      <c r="P70" s="28" t="n">
        <f aca="false">P58-(P43*$F43+P44*$F44+P45*$F45+P46*$F46+P47*$F47+P48*$F48+P49*$F49+P50*$F50+P51*$F51+P52*$F52+P53*$F53+P54*$F54+P55*$F55+P56*$F56)-P57*$F57-P73-P76-P79-P82-P85</f>
        <v>44650</v>
      </c>
      <c r="Q70" s="28" t="n">
        <f aca="false">Q58-(Q43*$F43+Q44*$F44+Q45*$F45+Q46*$F46+Q47*$F47+Q48*$F48+Q49*$F49+Q50*$F50+Q51*$F51+Q52*$F52+Q53*$F53+Q54*$F54+Q55*$F55+Q56*$F56)-Q57*$F57-Q73-Q76-Q79-Q82-Q85</f>
        <v>44650</v>
      </c>
      <c r="R70" s="28" t="n">
        <f aca="false">R58-(R43*$F43+R44*$F44+R45*$F45+R46*$F46+R47*$F47+R48*$F48+R49*$F49+R50*$F50+R51*$F51+R52*$F52+R53*$F53+R54*$F54+R55*$F55+R56*$F56)-R57*$F57-R73-R76-R79-R82-R85</f>
        <v>44650</v>
      </c>
      <c r="S70" s="28" t="n">
        <f aca="false">S58-(S43*$F43+S44*$F44+S45*$F45+S46*$F46+S47*$F47+S48*$F48+S49*$F49+S50*$F50+S51*$F51+S52*$F52+S53*$F53+S54*$F54+S55*$F55+S56*$F56)-S57*$F57-S73-S76-S79-S82-S85</f>
        <v>44650</v>
      </c>
      <c r="T70" s="28" t="n">
        <f aca="false">T58-(T43*$F43+T44*$F44+T45*$F45+T46*$F46+T47*$F47+T48*$F48+T49*$F49+T50*$F50+T51*$F51+T52*$F52+T53*$F53+T54*$F54+T55*$F55+T56*$F56)-T57*$F57-T73-T76-T79-T82-T85</f>
        <v>44650</v>
      </c>
      <c r="U70" s="28" t="n">
        <f aca="false">U58-(U43*$F43+U44*$F44+U45*$F45+U46*$F46+U47*$F47+U48*$F48+U49*$F49+U50*$F50+U51*$F51+U52*$F52+U53*$F53+U54*$F54+U55*$F55+U56*$F56)-U57*$F57-U73-U76-U79-U82-U85</f>
        <v>44620</v>
      </c>
      <c r="V70" s="28" t="n">
        <f aca="false">V58-(V43*$F43+V44*$F44+V45*$F45+V46*$F46+V47*$F47+V48*$F48+V49*$F49+V50*$F50+V51*$F51+V52*$F52+V53*$F53+V54*$F54+V55*$F55+V56*$F56)-V57*$F57-V73-V76-V79-V82-V85</f>
        <v>44620</v>
      </c>
      <c r="W70" s="28" t="n">
        <f aca="false">W58-(W43*$F43+W44*$F44+W45*$F45+W46*$F46+W47*$F47+W48*$F48+W49*$F49+W50*$F50+W51*$F51+W52*$F52+W53*$F53+W54*$F54+W55*$F55+W56*$F56)-W57*$F57-W73-W76-W79-W82-W85</f>
        <v>44620</v>
      </c>
      <c r="X70" s="28" t="n">
        <f aca="false">X58-(X43*$F43+X44*$F44+X45*$F45+X46*$F46+X47*$F47+X48*$F48+X49*$F49+X50*$F50+X51*$F51+X52*$F52+X53*$F53+X54*$F54+X55*$F55+X56*$F56)-X57*$F57-X73-X76-X79-X82-X85</f>
        <v>44620</v>
      </c>
      <c r="Y70" s="28" t="n">
        <f aca="false">Y58-(Y43*$F43+Y44*$F44+Y45*$F45+Y46*$F46+Y47*$F47+Y48*$F48+Y49*$F49+Y50*$F50+Y51*$F51+Y52*$F52+Y53*$F53+Y54*$F54+Y55*$F55+Y56*$F56)-Y57*$F57-Y73-Y76-Y79-Y82-Y85</f>
        <v>44650</v>
      </c>
      <c r="Z70" s="28" t="n">
        <f aca="false">Z58-(Z43*$F43+Z44*$F44+Z45*$F45+Z46*$F46+Z47*$F47+Z48*$F48+Z49*$F49+Z50*$F50+Z51*$F51+Z52*$F52+Z53*$F53+Z54*$F54+Z55*$F55+Z56*$F56)-Z57*$F57-Z73-Z76-Z79-Z82-Z85</f>
        <v>44650</v>
      </c>
      <c r="AA70" s="28" t="n">
        <f aca="false">AA58-(AA43*$F43+AA44*$F44+AA45*$F45+AA46*$F46+AA47*$F47+AA48*$F48+AA49*$F49+AA50*$F50+AA51*$F51+AA52*$F52+AA53*$F53+AA54*$F54+AA55*$F55+AA56*$F56)-AA57*$F57-AA73-AA76-AA79-AA82-AA85</f>
        <v>44650</v>
      </c>
      <c r="AB70" s="28" t="n">
        <f aca="false">AB58-(AB43*$F43+AB44*$F44+AB45*$F45+AB46*$F46+AB47*$F47+AB48*$F48+AB49*$F49+AB50*$F50+AB51*$F51+AB52*$F52+AB53*$F53+AB54*$F54+AB55*$F55+AB56*$F56)-AB57*$F57-AB73-AB76-AB79-AB82-AB85</f>
        <v>44650</v>
      </c>
      <c r="AC70" s="28" t="n">
        <f aca="false">AC58-(AC43*$F43+AC44*$F44+AC45*$F45+AC46*$F46+AC47*$F47+AC48*$F48+AC49*$F49+AC50*$F50+AC51*$F51+AC52*$F52+AC53*$F53+AC54*$F54+AC55*$F55+AC56*$F56)-AC57*$F57-AC73-AC76-AC79-AC82-AC85</f>
        <v>44650</v>
      </c>
      <c r="AD70" s="28" t="n">
        <f aca="false">AD58-(AD43*$F43+AD44*$F44+AD45*$F45+AD46*$F46+AD47*$F47+AD48*$F48+AD49*$F49+AD50*$F50+AD51*$F51+AD52*$F52+AD53*$F53+AD54*$F54+AD55*$F55+AD56*$F56)-AD57*$F57-AD73-AD76-AD79-AD82-AD85</f>
        <v>44650</v>
      </c>
      <c r="AE70" s="28" t="n">
        <f aca="false">AE58-(AE43*$F43+AE44*$F44+AE45*$F45+AE46*$F46+AE47*$F47+AE48*$F48+AE49*$F49+AE50*$F50+AE51*$F51+AE52*$F52+AE53*$F53+AE54*$F54+AE55*$F55+AE56*$F56)-AE57*$F57-AE73-AE76-AE79-AE82-AE85</f>
        <v>44650</v>
      </c>
      <c r="AF70" s="28" t="n">
        <f aca="false">AF58-(AF43*$F43+AF44*$F44+AF45*$F45+AF46*$F46+AF47*$F47+AF48*$F48+AF49*$F49+AF50*$F50+AF51*$F51+AF52*$F52+AF53*$F53+AF54*$F54+AF55*$F55+AF56*$F56)-AF57*$F57-AF73-AF76-AF79-AF82-AF85</f>
        <v>44650</v>
      </c>
      <c r="AG70" s="28" t="n">
        <f aca="false">AG58-(AG43*$F43+AG44*$F44+AG45*$F45+AG46*$F46+AG47*$F47+AG48*$F48+AG49*$F49+AG50*$F50+AG51*$F51+AG52*$F52+AG53*$F53+AG54*$F54+AG55*$F55+AG56*$F56)-AG57*$F57-AG73-AG76-AG79-AG82-AG85</f>
        <v>44650</v>
      </c>
      <c r="AH70" s="28" t="n">
        <f aca="false">AH58-(AH43*$F43+AH44*$F44+AH45*$F45+AH46*$F46+AH47*$F47+AH48*$F48+AH49*$F49+AH50*$F50+AH51*$F51+AH52*$F52+AH53*$F53+AH54*$F54+AH55*$F55+AH56*$F56)-AH57*$F57-AH73-AH76-AH79-AH82-AH85</f>
        <v>44650</v>
      </c>
      <c r="AI70" s="28" t="n">
        <f aca="false">AI58-(AI43*$F43+AI44*$F44+AI45*$F45+AI46*$F46+AI47*$F47+AI48*$F48+AI49*$F49+AI50*$F50+AI51*$F51+AI52*$F52+AI53*$F53+AI54*$F54+AI55*$F55+AI56*$F56)-AI57*$F57-AI73-AI76-AI79-AI82-AI85</f>
        <v>44650</v>
      </c>
      <c r="AJ70" s="28" t="n">
        <f aca="false">AJ58-(AJ43*$F43+AJ44*$F44+AJ45*$F45+AJ46*$F46+AJ47*$F47+AJ48*$F48+AJ49*$F49+AJ50*$F50+AJ51*$F51+AJ52*$F52+AJ53*$F53+AJ54*$F54+AJ55*$F55+AJ56*$F56)-AJ57*$F57-AJ73-AJ76-AJ79-AJ82-AJ85</f>
        <v>44650</v>
      </c>
      <c r="AK70" s="28" t="n">
        <f aca="false">AK58-(AK43*$F43+AK44*$F44+AK45*$F45+AK46*$F46+AK47*$F47+AK48*$F48+AK49*$F49+AK50*$F50+AK51*$F51+AK52*$F52+AK53*$F53+AK54*$F54+AK55*$F55+AK56*$F56)-AK57*$F57-AK73-AK76-AK79-AK82-AK85</f>
        <v>44650</v>
      </c>
      <c r="AL70" s="28" t="n">
        <f aca="false">AL58-(AL43*$F43+AL44*$F44+AL45*$F45+AL46*$F46+AL47*$F47+AL48*$F48+AL49*$F49+AL50*$F50+AL51*$F51+AL52*$F52+AL53*$F53+AL54*$F54+AL55*$F55+AL56*$F56)-AL57*$F57-AL73-AL76-AL79-AL82-AL85</f>
        <v>44650</v>
      </c>
      <c r="AM70" s="28" t="n">
        <f aca="false">AM58-(AM43*$F43+AM44*$F44+AM45*$F45+AM46*$F46+AM47*$F47+AM48*$F48+AM49*$F49+AM50*$F50+AM51*$F51+AM52*$F52+AM53*$F53+AM54*$F54+AM55*$F55+AM56*$F56)-AM57*$F57-AM73-AM76-AM79-AM82-AM85</f>
        <v>44650</v>
      </c>
      <c r="AO70" s="28" t="n">
        <f aca="false">SUM(I70:AN70)</f>
        <v>1384030</v>
      </c>
      <c r="AP70" s="29" t="n">
        <f aca="false">AP16+AP31+AP34+AP37+AP58+AP61+AP64-AP73-AP76-AP79-AP82-AP85</f>
        <v>3877329.5</v>
      </c>
    </row>
    <row r="71" customFormat="false" ht="11.25" hidden="false" customHeight="false" outlineLevel="0" collapsed="false">
      <c r="K71" s="28"/>
      <c r="AP71" s="29"/>
    </row>
    <row r="72" customFormat="false" ht="11.25" hidden="false" customHeight="false" outlineLevel="0" collapsed="false">
      <c r="B72" s="71" t="s">
        <v>104</v>
      </c>
      <c r="K72" s="28"/>
      <c r="AR72" s="29"/>
    </row>
    <row r="73" customFormat="false" ht="11.25" hidden="false" customHeight="false" outlineLevel="0" collapsed="false">
      <c r="C73" s="1" t="s">
        <v>92</v>
      </c>
      <c r="D73" s="1" t="s">
        <v>93</v>
      </c>
      <c r="I73" s="28" t="n">
        <v>0</v>
      </c>
      <c r="J73" s="28" t="n">
        <v>0</v>
      </c>
      <c r="K73" s="28" t="n">
        <v>0</v>
      </c>
      <c r="L73" s="28" t="n">
        <v>0</v>
      </c>
      <c r="M73" s="28" t="n">
        <v>0</v>
      </c>
      <c r="N73" s="28" t="n">
        <v>0</v>
      </c>
      <c r="O73" s="28" t="n">
        <v>0</v>
      </c>
      <c r="P73" s="28" t="n">
        <v>0</v>
      </c>
      <c r="Q73" s="28" t="n">
        <v>0</v>
      </c>
      <c r="R73" s="28" t="n">
        <v>0</v>
      </c>
      <c r="S73" s="28" t="n">
        <v>0</v>
      </c>
      <c r="T73" s="28" t="n">
        <v>0</v>
      </c>
      <c r="U73" s="28" t="n">
        <v>0</v>
      </c>
      <c r="V73" s="28" t="n">
        <v>0</v>
      </c>
      <c r="W73" s="28" t="n">
        <v>0</v>
      </c>
      <c r="X73" s="28" t="n">
        <v>0</v>
      </c>
      <c r="Y73" s="28" t="n">
        <v>0</v>
      </c>
      <c r="Z73" s="28" t="n">
        <v>0</v>
      </c>
      <c r="AA73" s="28" t="n">
        <v>0</v>
      </c>
      <c r="AB73" s="28" t="n">
        <v>0</v>
      </c>
      <c r="AC73" s="28" t="n">
        <v>0</v>
      </c>
      <c r="AD73" s="28" t="n">
        <v>0</v>
      </c>
      <c r="AE73" s="28" t="n">
        <v>0</v>
      </c>
      <c r="AF73" s="28" t="n">
        <v>0</v>
      </c>
      <c r="AG73" s="28" t="n">
        <v>0</v>
      </c>
      <c r="AH73" s="28" t="n">
        <v>0</v>
      </c>
      <c r="AI73" s="28" t="n">
        <v>0</v>
      </c>
      <c r="AJ73" s="28" t="n">
        <v>0</v>
      </c>
      <c r="AK73" s="28" t="n">
        <v>0</v>
      </c>
      <c r="AL73" s="28" t="n">
        <v>0</v>
      </c>
      <c r="AM73" s="28" t="n">
        <v>0</v>
      </c>
      <c r="AO73" s="28" t="n">
        <f aca="false">SUM(I73:AN73)</f>
        <v>0</v>
      </c>
      <c r="AP73" s="28" t="n">
        <f aca="false">SUM(I73:AM73)*E73</f>
        <v>0</v>
      </c>
    </row>
    <row r="74" customFormat="false" ht="11.25" hidden="true" customHeight="false" outlineLevel="0" collapsed="false"/>
    <row r="75" customFormat="false" ht="11.25" hidden="true" customHeight="false" outlineLevel="0" collapsed="false">
      <c r="B75" s="71" t="s">
        <v>104</v>
      </c>
    </row>
    <row r="76" customFormat="false" ht="11.25" hidden="true" customHeight="false" outlineLevel="0" collapsed="false">
      <c r="C76" s="1" t="s">
        <v>92</v>
      </c>
      <c r="D76" s="1" t="s">
        <v>93</v>
      </c>
      <c r="I76" s="28" t="n">
        <v>0</v>
      </c>
      <c r="J76" s="28" t="n">
        <v>0</v>
      </c>
      <c r="K76" s="28" t="n">
        <v>0</v>
      </c>
      <c r="L76" s="28" t="n">
        <v>0</v>
      </c>
      <c r="M76" s="28" t="n">
        <v>0</v>
      </c>
      <c r="N76" s="28" t="n">
        <v>0</v>
      </c>
      <c r="O76" s="28" t="n">
        <v>0</v>
      </c>
      <c r="P76" s="28" t="n">
        <v>0</v>
      </c>
      <c r="Q76" s="28" t="n">
        <v>0</v>
      </c>
      <c r="R76" s="28" t="n">
        <v>0</v>
      </c>
      <c r="S76" s="28" t="n">
        <v>0</v>
      </c>
      <c r="T76" s="28" t="n">
        <v>0</v>
      </c>
      <c r="U76" s="28" t="n">
        <v>0</v>
      </c>
      <c r="V76" s="28" t="n">
        <v>0</v>
      </c>
      <c r="W76" s="28" t="n">
        <v>0</v>
      </c>
      <c r="X76" s="28" t="n">
        <v>0</v>
      </c>
      <c r="Y76" s="28" t="n">
        <v>0</v>
      </c>
      <c r="Z76" s="28" t="n">
        <v>0</v>
      </c>
      <c r="AA76" s="28" t="n">
        <v>0</v>
      </c>
      <c r="AB76" s="28" t="n">
        <v>0</v>
      </c>
      <c r="AC76" s="28" t="n">
        <v>0</v>
      </c>
      <c r="AD76" s="28" t="n">
        <v>0</v>
      </c>
      <c r="AE76" s="28" t="n">
        <v>0</v>
      </c>
      <c r="AF76" s="28" t="n">
        <v>0</v>
      </c>
      <c r="AG76" s="28" t="n">
        <v>0</v>
      </c>
      <c r="AH76" s="28" t="n">
        <v>0</v>
      </c>
      <c r="AI76" s="28" t="n">
        <v>0</v>
      </c>
      <c r="AJ76" s="28" t="n">
        <v>0</v>
      </c>
      <c r="AK76" s="28" t="n">
        <v>0</v>
      </c>
      <c r="AL76" s="28" t="n">
        <v>0</v>
      </c>
      <c r="AM76" s="28" t="n">
        <v>0</v>
      </c>
      <c r="AO76" s="28" t="n">
        <f aca="false">SUM(I76:AN76)</f>
        <v>0</v>
      </c>
      <c r="AP76" s="28" t="n">
        <f aca="false">SUM(I76:AM76)*E76</f>
        <v>0</v>
      </c>
    </row>
    <row r="77" customFormat="false" ht="11.25" hidden="true" customHeight="false" outlineLevel="0" collapsed="false"/>
    <row r="78" customFormat="false" ht="11.25" hidden="true" customHeight="false" outlineLevel="0" collapsed="false">
      <c r="B78" s="71" t="s">
        <v>104</v>
      </c>
    </row>
    <row r="79" customFormat="false" ht="11.25" hidden="true" customHeight="false" outlineLevel="0" collapsed="false">
      <c r="C79" s="1" t="s">
        <v>92</v>
      </c>
      <c r="D79" s="1" t="s">
        <v>93</v>
      </c>
      <c r="I79" s="28" t="n">
        <v>0</v>
      </c>
      <c r="J79" s="28" t="n">
        <v>0</v>
      </c>
      <c r="K79" s="28" t="n">
        <v>0</v>
      </c>
      <c r="L79" s="28" t="n">
        <v>0</v>
      </c>
      <c r="M79" s="28" t="n">
        <v>0</v>
      </c>
      <c r="N79" s="28" t="n">
        <v>0</v>
      </c>
      <c r="O79" s="28" t="n">
        <v>0</v>
      </c>
      <c r="P79" s="28" t="n">
        <v>0</v>
      </c>
      <c r="Q79" s="28" t="n">
        <v>0</v>
      </c>
      <c r="R79" s="28" t="n">
        <v>0</v>
      </c>
      <c r="S79" s="28" t="n">
        <v>0</v>
      </c>
      <c r="T79" s="28" t="n">
        <v>0</v>
      </c>
      <c r="U79" s="28" t="n">
        <v>0</v>
      </c>
      <c r="V79" s="28" t="n">
        <v>0</v>
      </c>
      <c r="W79" s="28" t="n">
        <v>0</v>
      </c>
      <c r="X79" s="28" t="n">
        <v>0</v>
      </c>
      <c r="Y79" s="28" t="n">
        <v>0</v>
      </c>
      <c r="Z79" s="28" t="n">
        <v>0</v>
      </c>
      <c r="AA79" s="28" t="n">
        <v>0</v>
      </c>
      <c r="AB79" s="28" t="n">
        <v>0</v>
      </c>
      <c r="AC79" s="28" t="n">
        <v>0</v>
      </c>
      <c r="AD79" s="28" t="n">
        <v>0</v>
      </c>
      <c r="AE79" s="28" t="n">
        <v>0</v>
      </c>
      <c r="AF79" s="28" t="n">
        <v>0</v>
      </c>
      <c r="AG79" s="28" t="n">
        <v>0</v>
      </c>
      <c r="AH79" s="28" t="n">
        <v>0</v>
      </c>
      <c r="AI79" s="28" t="n">
        <v>0</v>
      </c>
      <c r="AJ79" s="28" t="n">
        <v>0</v>
      </c>
      <c r="AK79" s="28" t="n">
        <v>0</v>
      </c>
      <c r="AL79" s="28" t="n">
        <v>0</v>
      </c>
      <c r="AM79" s="28" t="n">
        <v>0</v>
      </c>
      <c r="AO79" s="28" t="n">
        <f aca="false">SUM(I79:AN79)</f>
        <v>0</v>
      </c>
      <c r="AP79" s="28" t="n">
        <f aca="false">SUM(I79:AM79)*E79</f>
        <v>0</v>
      </c>
    </row>
    <row r="80" customFormat="false" ht="11.25" hidden="true" customHeight="false" outlineLevel="0" collapsed="false"/>
    <row r="81" customFormat="false" ht="11.25" hidden="true" customHeight="false" outlineLevel="0" collapsed="false">
      <c r="B81" s="71" t="s">
        <v>104</v>
      </c>
    </row>
    <row r="82" customFormat="false" ht="11.25" hidden="true" customHeight="false" outlineLevel="0" collapsed="false">
      <c r="C82" s="1" t="s">
        <v>92</v>
      </c>
      <c r="D82" s="1" t="s">
        <v>93</v>
      </c>
      <c r="I82" s="28" t="n">
        <v>0</v>
      </c>
      <c r="J82" s="28" t="n">
        <v>0</v>
      </c>
      <c r="K82" s="28" t="n">
        <v>0</v>
      </c>
      <c r="L82" s="28" t="n">
        <v>0</v>
      </c>
      <c r="M82" s="28" t="n">
        <v>0</v>
      </c>
      <c r="N82" s="28" t="n">
        <v>0</v>
      </c>
      <c r="O82" s="28" t="n">
        <v>0</v>
      </c>
      <c r="P82" s="28" t="n">
        <v>0</v>
      </c>
      <c r="Q82" s="28" t="n">
        <v>0</v>
      </c>
      <c r="R82" s="28" t="n">
        <v>0</v>
      </c>
      <c r="S82" s="28" t="n">
        <v>0</v>
      </c>
      <c r="T82" s="28" t="n">
        <v>0</v>
      </c>
      <c r="U82" s="28" t="n">
        <v>0</v>
      </c>
      <c r="V82" s="28" t="n">
        <v>0</v>
      </c>
      <c r="W82" s="28" t="n">
        <v>0</v>
      </c>
      <c r="X82" s="28" t="n">
        <v>0</v>
      </c>
      <c r="Y82" s="28" t="n">
        <v>0</v>
      </c>
      <c r="Z82" s="28" t="n">
        <v>0</v>
      </c>
      <c r="AA82" s="28" t="n">
        <v>0</v>
      </c>
      <c r="AB82" s="28" t="n">
        <v>0</v>
      </c>
      <c r="AC82" s="28" t="n">
        <v>0</v>
      </c>
      <c r="AD82" s="28" t="n">
        <v>0</v>
      </c>
      <c r="AE82" s="28" t="n">
        <v>0</v>
      </c>
      <c r="AF82" s="28" t="n">
        <v>0</v>
      </c>
      <c r="AG82" s="28" t="n">
        <v>0</v>
      </c>
      <c r="AH82" s="28" t="n">
        <v>0</v>
      </c>
      <c r="AI82" s="28" t="n">
        <v>0</v>
      </c>
      <c r="AJ82" s="28" t="n">
        <v>0</v>
      </c>
      <c r="AK82" s="28" t="n">
        <v>0</v>
      </c>
      <c r="AL82" s="28" t="n">
        <v>0</v>
      </c>
      <c r="AM82" s="28" t="n">
        <v>0</v>
      </c>
      <c r="AO82" s="28" t="n">
        <f aca="false">SUM(I82:AN82)</f>
        <v>0</v>
      </c>
      <c r="AP82" s="28" t="n">
        <f aca="false">SUM(I82:AM82)*E82</f>
        <v>0</v>
      </c>
    </row>
    <row r="83" customFormat="false" ht="11.25" hidden="true" customHeight="false" outlineLevel="0" collapsed="false"/>
    <row r="84" customFormat="false" ht="11.25" hidden="true" customHeight="false" outlineLevel="0" collapsed="false">
      <c r="B84" s="71" t="s">
        <v>104</v>
      </c>
    </row>
    <row r="85" customFormat="false" ht="11.25" hidden="true" customHeight="false" outlineLevel="0" collapsed="false">
      <c r="C85" s="1" t="s">
        <v>92</v>
      </c>
      <c r="D85" s="1" t="s">
        <v>93</v>
      </c>
      <c r="I85" s="28" t="n">
        <v>0</v>
      </c>
      <c r="J85" s="28" t="n">
        <v>0</v>
      </c>
      <c r="K85" s="28" t="n">
        <v>0</v>
      </c>
      <c r="L85" s="28" t="n">
        <v>0</v>
      </c>
      <c r="M85" s="28" t="n">
        <v>0</v>
      </c>
      <c r="N85" s="28" t="n">
        <v>0</v>
      </c>
      <c r="O85" s="28" t="n">
        <v>0</v>
      </c>
      <c r="P85" s="28" t="n">
        <v>0</v>
      </c>
      <c r="Q85" s="28" t="n">
        <v>0</v>
      </c>
      <c r="R85" s="28" t="n">
        <v>0</v>
      </c>
      <c r="S85" s="28" t="n">
        <v>0</v>
      </c>
      <c r="T85" s="28" t="n">
        <v>0</v>
      </c>
      <c r="U85" s="28" t="n">
        <v>0</v>
      </c>
      <c r="V85" s="28" t="n">
        <v>0</v>
      </c>
      <c r="W85" s="28" t="n">
        <v>0</v>
      </c>
      <c r="X85" s="28" t="n">
        <v>0</v>
      </c>
      <c r="Y85" s="28" t="n">
        <v>0</v>
      </c>
      <c r="Z85" s="28" t="n">
        <v>0</v>
      </c>
      <c r="AA85" s="28" t="n">
        <v>0</v>
      </c>
      <c r="AB85" s="28" t="n">
        <v>0</v>
      </c>
      <c r="AC85" s="28" t="n">
        <v>0</v>
      </c>
      <c r="AD85" s="28" t="n">
        <v>0</v>
      </c>
      <c r="AE85" s="28" t="n">
        <v>0</v>
      </c>
      <c r="AF85" s="28" t="n">
        <v>0</v>
      </c>
      <c r="AG85" s="28" t="n">
        <v>0</v>
      </c>
      <c r="AH85" s="28" t="n">
        <v>0</v>
      </c>
      <c r="AI85" s="28" t="n">
        <v>0</v>
      </c>
      <c r="AJ85" s="28" t="n">
        <v>0</v>
      </c>
      <c r="AK85" s="28" t="n">
        <v>0</v>
      </c>
      <c r="AL85" s="28" t="n">
        <v>0</v>
      </c>
      <c r="AM85" s="28" t="n">
        <v>0</v>
      </c>
      <c r="AO85" s="28" t="n">
        <f aca="false">SUM(I85:AN85)</f>
        <v>0</v>
      </c>
      <c r="AP85" s="28" t="n">
        <f aca="false">SUM(I85:AM85)*E85</f>
        <v>0</v>
      </c>
    </row>
    <row r="87" customFormat="false" ht="11.25" hidden="false" customHeight="false" outlineLevel="0" collapsed="false">
      <c r="AK87" s="78" t="s">
        <v>68</v>
      </c>
      <c r="AL87" s="78"/>
      <c r="AM87" s="78"/>
      <c r="AN87" s="78"/>
      <c r="AO87" s="78"/>
      <c r="AP87" s="78"/>
    </row>
    <row r="88" customFormat="false" ht="11.25" hidden="false" customHeight="false" outlineLevel="0" collapsed="false">
      <c r="AK88" s="79"/>
      <c r="AL88" s="80"/>
      <c r="AM88" s="80"/>
      <c r="AN88" s="80"/>
      <c r="AO88" s="81" t="s">
        <v>46</v>
      </c>
      <c r="AP88" s="82" t="s">
        <v>84</v>
      </c>
    </row>
    <row r="89" customFormat="false" ht="11.25" hidden="false" customHeight="false" outlineLevel="0" collapsed="false">
      <c r="AK89" s="83" t="s">
        <v>69</v>
      </c>
      <c r="AL89" s="37"/>
      <c r="AM89" s="37"/>
      <c r="AN89" s="37"/>
      <c r="AO89" s="76" t="n">
        <f aca="false">AO16</f>
        <v>620000</v>
      </c>
      <c r="AP89" s="84" t="n">
        <f aca="false">AP16</f>
        <v>1488620</v>
      </c>
    </row>
    <row r="90" customFormat="false" ht="11.25" hidden="false" customHeight="false" outlineLevel="0" collapsed="false">
      <c r="AK90" s="85" t="s">
        <v>70</v>
      </c>
      <c r="AL90" s="37"/>
      <c r="AM90" s="37"/>
      <c r="AN90" s="37"/>
      <c r="AO90" s="76" t="n">
        <f aca="false">AO31</f>
        <v>787000</v>
      </c>
      <c r="AP90" s="84" t="n">
        <f aca="false">AP31</f>
        <v>2261444.5</v>
      </c>
    </row>
    <row r="91" customFormat="false" ht="11.25" hidden="false" customHeight="false" outlineLevel="0" collapsed="false">
      <c r="AK91" s="85" t="s">
        <v>71</v>
      </c>
      <c r="AL91" s="37"/>
      <c r="AM91" s="37"/>
      <c r="AN91" s="37"/>
      <c r="AO91" s="24" t="n">
        <f aca="false">SUM(AO33:AO39)</f>
        <v>0</v>
      </c>
      <c r="AP91" s="86" t="n">
        <f aca="false">SUM(AP33:AP39)</f>
        <v>0</v>
      </c>
    </row>
    <row r="92" customFormat="false" ht="11.25" hidden="false" customHeight="false" outlineLevel="0" collapsed="false">
      <c r="AK92" s="85"/>
      <c r="AL92" s="37"/>
      <c r="AM92" s="37"/>
      <c r="AN92" s="37"/>
      <c r="AO92" s="37"/>
      <c r="AP92" s="87"/>
    </row>
    <row r="93" customFormat="false" ht="11.25" hidden="false" customHeight="false" outlineLevel="0" collapsed="false">
      <c r="AK93" s="85" t="s">
        <v>105</v>
      </c>
      <c r="AL93" s="37"/>
      <c r="AM93" s="37"/>
      <c r="AN93" s="37"/>
      <c r="AO93" s="76" t="n">
        <f aca="false">AO58</f>
        <v>1384030</v>
      </c>
      <c r="AP93" s="84" t="n">
        <f aca="false">AP58</f>
        <v>127265</v>
      </c>
    </row>
    <row r="94" customFormat="false" ht="11.25" hidden="false" customHeight="false" outlineLevel="0" collapsed="false">
      <c r="AK94" s="85" t="s">
        <v>73</v>
      </c>
      <c r="AL94" s="37"/>
      <c r="AM94" s="37"/>
      <c r="AN94" s="37"/>
      <c r="AO94" s="24" t="n">
        <f aca="false">SUM(AO60:AO66)</f>
        <v>0</v>
      </c>
      <c r="AP94" s="86" t="n">
        <f aca="false">SUM(AP60:AP66)</f>
        <v>0</v>
      </c>
    </row>
    <row r="95" customFormat="false" ht="11.25" hidden="false" customHeight="false" outlineLevel="0" collapsed="false">
      <c r="AK95" s="85"/>
      <c r="AL95" s="37"/>
      <c r="AM95" s="37"/>
      <c r="AN95" s="37"/>
      <c r="AO95" s="37"/>
      <c r="AP95" s="87"/>
    </row>
    <row r="96" customFormat="false" ht="11.25" hidden="false" customHeight="false" outlineLevel="0" collapsed="false">
      <c r="AK96" s="85" t="s">
        <v>106</v>
      </c>
      <c r="AL96" s="37"/>
      <c r="AM96" s="37"/>
      <c r="AN96" s="37"/>
      <c r="AO96" s="24" t="n">
        <f aca="false">SUM(AO72:AO85)</f>
        <v>0</v>
      </c>
      <c r="AP96" s="88" t="n">
        <f aca="false">SUM(AP72:AP85)</f>
        <v>0</v>
      </c>
    </row>
    <row r="97" customFormat="false" ht="11.25" hidden="false" customHeight="false" outlineLevel="0" collapsed="false">
      <c r="AK97" s="85" t="s">
        <v>107</v>
      </c>
      <c r="AL97" s="37"/>
      <c r="AM97" s="37"/>
      <c r="AN97" s="37"/>
      <c r="AO97" s="76" t="n">
        <f aca="false">AO70</f>
        <v>1384030</v>
      </c>
      <c r="AP97" s="84" t="n">
        <f aca="false">AP70</f>
        <v>3877329.5</v>
      </c>
    </row>
    <row r="98" customFormat="false" ht="11.25" hidden="false" customHeight="false" outlineLevel="0" collapsed="false">
      <c r="AK98" s="85" t="s">
        <v>108</v>
      </c>
      <c r="AL98" s="37"/>
      <c r="AM98" s="37"/>
      <c r="AN98" s="37"/>
      <c r="AO98" s="76" t="n">
        <f aca="false">+(SUM(I58:AM58,I61:AM61,I64:AM64)-SUM(I57:AM57))</f>
        <v>1407000</v>
      </c>
      <c r="AP98" s="84" t="n">
        <f aca="false">AO98*G70</f>
        <v>56280</v>
      </c>
    </row>
    <row r="99" customFormat="false" ht="11.25" hidden="false" customHeight="false" outlineLevel="0" collapsed="false">
      <c r="AK99" s="85" t="s">
        <v>109</v>
      </c>
      <c r="AL99" s="37"/>
      <c r="AM99" s="37"/>
      <c r="AN99" s="37"/>
      <c r="AO99" s="76"/>
      <c r="AP99" s="84" t="n">
        <f aca="false">AP97+AP98</f>
        <v>3933609.5</v>
      </c>
    </row>
    <row r="100" customFormat="false" ht="11.25" hidden="false" customHeight="false" outlineLevel="0" collapsed="false">
      <c r="AK100" s="85"/>
      <c r="AL100" s="37"/>
      <c r="AM100" s="37"/>
      <c r="AN100" s="37"/>
      <c r="AO100" s="37"/>
      <c r="AP100" s="87"/>
    </row>
    <row r="101" customFormat="false" ht="11.25" hidden="false" customHeight="false" outlineLevel="0" collapsed="false">
      <c r="AK101" s="85"/>
      <c r="AL101" s="37" t="s">
        <v>76</v>
      </c>
      <c r="AM101" s="37"/>
      <c r="AN101" s="37"/>
      <c r="AO101" s="76" t="n">
        <f aca="false">AQ58</f>
        <v>10970</v>
      </c>
      <c r="AP101" s="87"/>
    </row>
    <row r="102" customFormat="false" ht="11.25" hidden="false" customHeight="false" outlineLevel="0" collapsed="false">
      <c r="AK102" s="85"/>
      <c r="AL102" s="37" t="s">
        <v>77</v>
      </c>
      <c r="AM102" s="37"/>
      <c r="AN102" s="37"/>
      <c r="AO102" s="76" t="n">
        <f aca="false">-AO57</f>
        <v>12000</v>
      </c>
      <c r="AP102" s="87"/>
    </row>
    <row r="103" customFormat="false" ht="11.25" hidden="false" customHeight="false" outlineLevel="0" collapsed="false">
      <c r="AK103" s="89"/>
      <c r="AL103" s="90" t="s">
        <v>78</v>
      </c>
      <c r="AM103" s="90"/>
      <c r="AN103" s="90"/>
      <c r="AO103" s="68" t="n">
        <f aca="false">SUM(AO89:AO91)-SUM(AO96:AO97)-AO101-AO102</f>
        <v>0</v>
      </c>
      <c r="AP103" s="91"/>
    </row>
  </sheetData>
  <mergeCells count="1">
    <mergeCell ref="AK87:AP87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1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pane xSplit="8" ySplit="4" topLeftCell="AI79" activePane="bottomRight" state="frozen"/>
      <selection pane="topLeft" activeCell="A4" activeCellId="0" sqref="A4"/>
      <selection pane="topRight" activeCell="AI4" activeCellId="0" sqref="AI4"/>
      <selection pane="bottomLeft" activeCell="A79" activeCellId="0" sqref="A79"/>
      <selection pane="bottomRight" activeCell="AO121" activeCellId="0" sqref="AO12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9" min="9" style="1" width="7.7"/>
    <col collapsed="false" customWidth="true" hidden="false" outlineLevel="0" max="40" min="40" style="1" width="3.7"/>
    <col collapsed="false" customWidth="true" hidden="false" outlineLevel="0" max="41" min="41" style="1" width="11.56"/>
    <col collapsed="false" customWidth="true" hidden="false" outlineLevel="0" max="42" min="42" style="1" width="11.42"/>
    <col collapsed="false" customWidth="true" hidden="false" outlineLevel="0" max="43" min="43" style="1" width="6.85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57" t="s">
        <v>110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36923</v>
      </c>
      <c r="J7" s="59" t="n">
        <f aca="false">I7+1</f>
        <v>36924</v>
      </c>
      <c r="K7" s="59" t="n">
        <f aca="false">J7+1</f>
        <v>36925</v>
      </c>
      <c r="L7" s="59" t="n">
        <f aca="false">K7+1</f>
        <v>36926</v>
      </c>
      <c r="M7" s="59" t="n">
        <f aca="false">L7+1</f>
        <v>36927</v>
      </c>
      <c r="N7" s="59" t="n">
        <f aca="false">M7+1</f>
        <v>36928</v>
      </c>
      <c r="O7" s="59" t="n">
        <f aca="false">N7+1</f>
        <v>36929</v>
      </c>
      <c r="P7" s="59" t="n">
        <f aca="false">O7+1</f>
        <v>36930</v>
      </c>
      <c r="Q7" s="59" t="n">
        <f aca="false">P7+1</f>
        <v>36931</v>
      </c>
      <c r="R7" s="59" t="n">
        <f aca="false">Q7+1</f>
        <v>36932</v>
      </c>
      <c r="S7" s="59" t="n">
        <f aca="false">R7+1</f>
        <v>36933</v>
      </c>
      <c r="T7" s="59" t="n">
        <f aca="false">S7+1</f>
        <v>36934</v>
      </c>
      <c r="U7" s="59" t="n">
        <f aca="false">T7+1</f>
        <v>36935</v>
      </c>
      <c r="V7" s="59" t="n">
        <f aca="false">U7+1</f>
        <v>36936</v>
      </c>
      <c r="W7" s="59" t="n">
        <f aca="false">V7+1</f>
        <v>36937</v>
      </c>
      <c r="X7" s="59" t="n">
        <f aca="false">W7+1</f>
        <v>36938</v>
      </c>
      <c r="Y7" s="59" t="n">
        <f aca="false">X7+1</f>
        <v>36939</v>
      </c>
      <c r="Z7" s="59" t="n">
        <f aca="false">Y7+1</f>
        <v>36940</v>
      </c>
      <c r="AA7" s="59" t="n">
        <f aca="false">Z7+1</f>
        <v>36941</v>
      </c>
      <c r="AB7" s="59" t="n">
        <f aca="false">AA7+1</f>
        <v>36942</v>
      </c>
      <c r="AC7" s="59" t="n">
        <f aca="false">AB7+1</f>
        <v>36943</v>
      </c>
      <c r="AD7" s="59" t="n">
        <f aca="false">AC7+1</f>
        <v>36944</v>
      </c>
      <c r="AE7" s="59" t="n">
        <f aca="false">AD7+1</f>
        <v>36945</v>
      </c>
      <c r="AF7" s="59" t="n">
        <f aca="false">AE7+1</f>
        <v>36946</v>
      </c>
      <c r="AG7" s="59" t="n">
        <f aca="false">AF7+1</f>
        <v>36947</v>
      </c>
      <c r="AH7" s="59" t="n">
        <f aca="false">AG7+1</f>
        <v>36948</v>
      </c>
      <c r="AI7" s="59" t="n">
        <f aca="false">AH7+1</f>
        <v>36949</v>
      </c>
      <c r="AJ7" s="59" t="n">
        <f aca="false">AI7+1</f>
        <v>36950</v>
      </c>
      <c r="AK7" s="92" t="n">
        <f aca="false">AJ7+1</f>
        <v>36951</v>
      </c>
      <c r="AL7" s="92" t="n">
        <f aca="false">AK7+1</f>
        <v>36952</v>
      </c>
      <c r="AM7" s="92" t="n">
        <f aca="false">AL7+1</f>
        <v>36953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  <c r="AK9" s="94"/>
      <c r="AL9" s="94"/>
      <c r="AM9" s="94"/>
    </row>
    <row r="10" customFormat="false" ht="11.25" hidden="false" customHeight="false" outlineLevel="0" collapsed="false">
      <c r="C10" s="1" t="s">
        <v>9</v>
      </c>
      <c r="D10" s="1" t="s">
        <v>26</v>
      </c>
      <c r="E10" s="1" t="n">
        <v>2.401</v>
      </c>
      <c r="I10" s="24" t="n">
        <v>5000</v>
      </c>
      <c r="J10" s="28" t="n">
        <f aca="false">I10</f>
        <v>5000</v>
      </c>
      <c r="K10" s="28" t="n">
        <f aca="false">J10</f>
        <v>5000</v>
      </c>
      <c r="L10" s="28" t="n">
        <f aca="false">K10</f>
        <v>5000</v>
      </c>
      <c r="M10" s="28" t="n">
        <f aca="false">L10</f>
        <v>5000</v>
      </c>
      <c r="N10" s="28" t="n">
        <f aca="false">M10</f>
        <v>5000</v>
      </c>
      <c r="O10" s="28" t="n">
        <f aca="false">N10</f>
        <v>5000</v>
      </c>
      <c r="P10" s="28" t="n">
        <f aca="false">O10</f>
        <v>5000</v>
      </c>
      <c r="Q10" s="28" t="n">
        <f aca="false">P10</f>
        <v>5000</v>
      </c>
      <c r="R10" s="28" t="n">
        <f aca="false">Q10</f>
        <v>5000</v>
      </c>
      <c r="S10" s="28" t="n">
        <f aca="false">R10</f>
        <v>5000</v>
      </c>
      <c r="T10" s="28" t="n">
        <f aca="false">S10</f>
        <v>5000</v>
      </c>
      <c r="U10" s="28" t="n">
        <f aca="false">T10</f>
        <v>5000</v>
      </c>
      <c r="V10" s="28" t="n">
        <f aca="false">U10</f>
        <v>5000</v>
      </c>
      <c r="W10" s="28" t="n">
        <f aca="false">V10</f>
        <v>5000</v>
      </c>
      <c r="X10" s="28" t="n">
        <f aca="false">W10</f>
        <v>5000</v>
      </c>
      <c r="Y10" s="28" t="n">
        <f aca="false">X10</f>
        <v>5000</v>
      </c>
      <c r="Z10" s="28" t="n">
        <f aca="false">Y10</f>
        <v>5000</v>
      </c>
      <c r="AA10" s="28" t="n">
        <f aca="false">Z10</f>
        <v>5000</v>
      </c>
      <c r="AB10" s="28" t="n">
        <f aca="false">AA10</f>
        <v>5000</v>
      </c>
      <c r="AC10" s="28" t="n">
        <f aca="false">AB10</f>
        <v>5000</v>
      </c>
      <c r="AD10" s="28" t="n">
        <f aca="false">AC10</f>
        <v>5000</v>
      </c>
      <c r="AE10" s="28" t="n">
        <f aca="false">AD10</f>
        <v>5000</v>
      </c>
      <c r="AF10" s="28" t="n">
        <f aca="false">AE10</f>
        <v>5000</v>
      </c>
      <c r="AG10" s="28" t="n">
        <f aca="false">AF10</f>
        <v>5000</v>
      </c>
      <c r="AH10" s="28" t="n">
        <f aca="false">AG10</f>
        <v>5000</v>
      </c>
      <c r="AI10" s="28" t="n">
        <f aca="false">AH10</f>
        <v>5000</v>
      </c>
      <c r="AJ10" s="28" t="n">
        <f aca="false">AI10</f>
        <v>5000</v>
      </c>
      <c r="AK10" s="95" t="n">
        <v>0</v>
      </c>
      <c r="AL10" s="95" t="n">
        <f aca="false">AK10</f>
        <v>0</v>
      </c>
      <c r="AM10" s="95" t="n">
        <f aca="false">AL10</f>
        <v>0</v>
      </c>
      <c r="AO10" s="28" t="n">
        <f aca="false">SUM(I10:AN10)</f>
        <v>140000</v>
      </c>
      <c r="AP10" s="28" t="n">
        <f aca="false">SUM(I10:AM10)*E10+SUM(I10:AM10)*F10+SUM(I10:AM10)*G10</f>
        <v>336140</v>
      </c>
    </row>
    <row r="11" customFormat="false" ht="11.25" hidden="false" customHeight="false" outlineLevel="0" collapsed="false">
      <c r="C11" s="1" t="s">
        <v>111</v>
      </c>
      <c r="D11" s="1" t="s">
        <v>112</v>
      </c>
      <c r="E11" s="1" t="n">
        <v>2.401</v>
      </c>
      <c r="I11" s="24" t="n">
        <v>15000</v>
      </c>
      <c r="J11" s="28" t="n">
        <f aca="false">I11</f>
        <v>15000</v>
      </c>
      <c r="K11" s="28" t="n">
        <f aca="false">J11</f>
        <v>15000</v>
      </c>
      <c r="L11" s="28" t="n">
        <f aca="false">K11</f>
        <v>15000</v>
      </c>
      <c r="M11" s="28" t="n">
        <f aca="false">L11</f>
        <v>15000</v>
      </c>
      <c r="N11" s="28" t="n">
        <f aca="false">M11</f>
        <v>15000</v>
      </c>
      <c r="O11" s="28" t="n">
        <f aca="false">N11</f>
        <v>15000</v>
      </c>
      <c r="P11" s="28" t="n">
        <f aca="false">O11</f>
        <v>15000</v>
      </c>
      <c r="Q11" s="28" t="n">
        <f aca="false">P11</f>
        <v>15000</v>
      </c>
      <c r="R11" s="28" t="n">
        <f aca="false">Q11</f>
        <v>15000</v>
      </c>
      <c r="S11" s="28" t="n">
        <f aca="false">R11</f>
        <v>15000</v>
      </c>
      <c r="T11" s="28" t="n">
        <f aca="false">S11</f>
        <v>15000</v>
      </c>
      <c r="U11" s="28" t="n">
        <f aca="false">T11</f>
        <v>15000</v>
      </c>
      <c r="V11" s="28" t="n">
        <f aca="false">U11</f>
        <v>15000</v>
      </c>
      <c r="W11" s="28" t="n">
        <f aca="false">V11</f>
        <v>15000</v>
      </c>
      <c r="X11" s="28" t="n">
        <f aca="false">W11</f>
        <v>15000</v>
      </c>
      <c r="Y11" s="28" t="n">
        <f aca="false">X11</f>
        <v>15000</v>
      </c>
      <c r="Z11" s="28" t="n">
        <f aca="false">Y11</f>
        <v>15000</v>
      </c>
      <c r="AA11" s="28" t="n">
        <f aca="false">Z11</f>
        <v>15000</v>
      </c>
      <c r="AB11" s="28" t="n">
        <f aca="false">AA11</f>
        <v>15000</v>
      </c>
      <c r="AC11" s="28" t="n">
        <f aca="false">AB11</f>
        <v>15000</v>
      </c>
      <c r="AD11" s="28" t="n">
        <f aca="false">AC11</f>
        <v>15000</v>
      </c>
      <c r="AE11" s="28" t="n">
        <f aca="false">AD11</f>
        <v>15000</v>
      </c>
      <c r="AF11" s="28" t="n">
        <f aca="false">AE11</f>
        <v>15000</v>
      </c>
      <c r="AG11" s="28" t="n">
        <f aca="false">AF11</f>
        <v>15000</v>
      </c>
      <c r="AH11" s="28" t="n">
        <f aca="false">AG11</f>
        <v>15000</v>
      </c>
      <c r="AI11" s="28" t="n">
        <f aca="false">AH11</f>
        <v>15000</v>
      </c>
      <c r="AJ11" s="28" t="n">
        <f aca="false">AI11</f>
        <v>15000</v>
      </c>
      <c r="AK11" s="95" t="n">
        <v>0</v>
      </c>
      <c r="AL11" s="95" t="n">
        <f aca="false">AK11</f>
        <v>0</v>
      </c>
      <c r="AM11" s="95" t="n">
        <f aca="false">AL11</f>
        <v>0</v>
      </c>
      <c r="AO11" s="28" t="n">
        <f aca="false">SUM(I11:AN11)</f>
        <v>420000</v>
      </c>
      <c r="AP11" s="28" t="n">
        <f aca="false">SUM(I11:AM11)*E11+SUM(I11:AM11)*F11+SUM(I11:AM11)*G11</f>
        <v>1008420</v>
      </c>
    </row>
    <row r="12" customFormat="false" ht="11.25" hidden="false" customHeight="false" outlineLevel="0" collapsed="false">
      <c r="C12" s="1" t="s">
        <v>10</v>
      </c>
      <c r="D12" s="1" t="s">
        <v>27</v>
      </c>
      <c r="E12" s="1" t="n">
        <v>2.401</v>
      </c>
      <c r="I12" s="24" t="n">
        <v>0</v>
      </c>
      <c r="J12" s="28" t="n">
        <f aca="false">I12</f>
        <v>0</v>
      </c>
      <c r="K12" s="28" t="n">
        <f aca="false">J12</f>
        <v>0</v>
      </c>
      <c r="L12" s="28" t="n">
        <f aca="false">K12</f>
        <v>0</v>
      </c>
      <c r="M12" s="28" t="n">
        <f aca="false">L12</f>
        <v>0</v>
      </c>
      <c r="N12" s="28" t="n">
        <f aca="false">M12</f>
        <v>0</v>
      </c>
      <c r="O12" s="28" t="n">
        <f aca="false">N12</f>
        <v>0</v>
      </c>
      <c r="P12" s="28" t="n">
        <f aca="false">O12</f>
        <v>0</v>
      </c>
      <c r="Q12" s="28" t="n">
        <f aca="false">P12</f>
        <v>0</v>
      </c>
      <c r="R12" s="28" t="n">
        <f aca="false">Q12</f>
        <v>0</v>
      </c>
      <c r="S12" s="28" t="n">
        <f aca="false">R12</f>
        <v>0</v>
      </c>
      <c r="T12" s="28" t="n">
        <f aca="false">S12</f>
        <v>0</v>
      </c>
      <c r="U12" s="28" t="n">
        <f aca="false">T12</f>
        <v>0</v>
      </c>
      <c r="V12" s="28" t="n">
        <f aca="false">U12</f>
        <v>0</v>
      </c>
      <c r="W12" s="28" t="n">
        <f aca="false">V12</f>
        <v>0</v>
      </c>
      <c r="X12" s="28" t="n">
        <f aca="false">W12</f>
        <v>0</v>
      </c>
      <c r="Y12" s="28" t="n">
        <f aca="false">X12</f>
        <v>0</v>
      </c>
      <c r="Z12" s="28" t="n">
        <f aca="false">Y12</f>
        <v>0</v>
      </c>
      <c r="AA12" s="28" t="n">
        <f aca="false">Z12</f>
        <v>0</v>
      </c>
      <c r="AB12" s="28" t="n">
        <f aca="false">AA12</f>
        <v>0</v>
      </c>
      <c r="AC12" s="28" t="n">
        <f aca="false">AB12</f>
        <v>0</v>
      </c>
      <c r="AD12" s="28" t="n">
        <f aca="false">AC12</f>
        <v>0</v>
      </c>
      <c r="AE12" s="28" t="n">
        <f aca="false">AD12</f>
        <v>0</v>
      </c>
      <c r="AF12" s="28" t="n">
        <f aca="false">AE12</f>
        <v>0</v>
      </c>
      <c r="AG12" s="28" t="n">
        <f aca="false">AF12</f>
        <v>0</v>
      </c>
      <c r="AH12" s="28" t="n">
        <f aca="false">AG12</f>
        <v>0</v>
      </c>
      <c r="AI12" s="28" t="n">
        <f aca="false">AH12</f>
        <v>0</v>
      </c>
      <c r="AJ12" s="28" t="n">
        <f aca="false">AI12</f>
        <v>0</v>
      </c>
      <c r="AK12" s="95" t="n">
        <f aca="false">AJ12</f>
        <v>0</v>
      </c>
      <c r="AL12" s="95" t="n">
        <f aca="false">AK12</f>
        <v>0</v>
      </c>
      <c r="AM12" s="95" t="n">
        <f aca="false">AL12</f>
        <v>0</v>
      </c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86</v>
      </c>
      <c r="D13" s="1" t="s">
        <v>28</v>
      </c>
      <c r="E13" s="1" t="n">
        <v>2.401</v>
      </c>
      <c r="I13" s="24" t="n">
        <v>0</v>
      </c>
      <c r="J13" s="28" t="n">
        <f aca="false">I13</f>
        <v>0</v>
      </c>
      <c r="K13" s="28" t="n">
        <f aca="false">J13</f>
        <v>0</v>
      </c>
      <c r="L13" s="28" t="n">
        <f aca="false">K13</f>
        <v>0</v>
      </c>
      <c r="M13" s="28" t="n">
        <f aca="false">L13</f>
        <v>0</v>
      </c>
      <c r="N13" s="28" t="n">
        <f aca="false">M13</f>
        <v>0</v>
      </c>
      <c r="O13" s="28" t="n">
        <f aca="false">N13</f>
        <v>0</v>
      </c>
      <c r="P13" s="28" t="n">
        <f aca="false">O13</f>
        <v>0</v>
      </c>
      <c r="Q13" s="28" t="n">
        <f aca="false">P13</f>
        <v>0</v>
      </c>
      <c r="R13" s="28" t="n">
        <f aca="false">Q13</f>
        <v>0</v>
      </c>
      <c r="S13" s="28" t="n">
        <f aca="false">R13</f>
        <v>0</v>
      </c>
      <c r="T13" s="28" t="n">
        <f aca="false">S13</f>
        <v>0</v>
      </c>
      <c r="U13" s="28" t="n">
        <f aca="false">T13</f>
        <v>0</v>
      </c>
      <c r="V13" s="28" t="n">
        <f aca="false">U13</f>
        <v>0</v>
      </c>
      <c r="W13" s="28" t="n">
        <f aca="false">V13</f>
        <v>0</v>
      </c>
      <c r="X13" s="28" t="n">
        <f aca="false">W13</f>
        <v>0</v>
      </c>
      <c r="Y13" s="28" t="n">
        <f aca="false">X13</f>
        <v>0</v>
      </c>
      <c r="Z13" s="28" t="n">
        <f aca="false">Y13</f>
        <v>0</v>
      </c>
      <c r="AA13" s="28" t="n">
        <f aca="false">Z13</f>
        <v>0</v>
      </c>
      <c r="AB13" s="28" t="n">
        <f aca="false">AA13</f>
        <v>0</v>
      </c>
      <c r="AC13" s="28" t="n">
        <f aca="false">AB13</f>
        <v>0</v>
      </c>
      <c r="AD13" s="28" t="n">
        <f aca="false">AC13</f>
        <v>0</v>
      </c>
      <c r="AE13" s="28" t="n">
        <f aca="false">AD13</f>
        <v>0</v>
      </c>
      <c r="AF13" s="28" t="n">
        <f aca="false">AE13</f>
        <v>0</v>
      </c>
      <c r="AG13" s="28" t="n">
        <f aca="false">AF13</f>
        <v>0</v>
      </c>
      <c r="AH13" s="28" t="n">
        <f aca="false">AG13</f>
        <v>0</v>
      </c>
      <c r="AI13" s="28" t="n">
        <f aca="false">AH13</f>
        <v>0</v>
      </c>
      <c r="AJ13" s="28" t="n">
        <f aca="false">AI13</f>
        <v>0</v>
      </c>
      <c r="AK13" s="95" t="n">
        <f aca="false">AJ13</f>
        <v>0</v>
      </c>
      <c r="AL13" s="95" t="n">
        <f aca="false">AK13</f>
        <v>0</v>
      </c>
      <c r="AM13" s="95" t="n">
        <f aca="false">AL13</f>
        <v>0</v>
      </c>
      <c r="AO13" s="28" t="n">
        <f aca="false">SUM(I13:AN13)</f>
        <v>0</v>
      </c>
      <c r="AP13" s="28" t="n">
        <f aca="false">SUM(I13:AM13)*E13+SUM(I13:AM13)*F13+SUM(I13:AM13)*G13</f>
        <v>0</v>
      </c>
    </row>
    <row r="14" customFormat="false" ht="11.25" hidden="false" customHeight="false" outlineLevel="0" collapsed="false">
      <c r="C14" s="1" t="s">
        <v>87</v>
      </c>
      <c r="D14" s="1" t="s">
        <v>29</v>
      </c>
      <c r="E14" s="1" t="n">
        <v>2.401</v>
      </c>
      <c r="I14" s="24" t="n">
        <v>0</v>
      </c>
      <c r="J14" s="28" t="n">
        <f aca="false">I14</f>
        <v>0</v>
      </c>
      <c r="K14" s="28" t="n">
        <f aca="false">J14</f>
        <v>0</v>
      </c>
      <c r="L14" s="28" t="n">
        <f aca="false">K14</f>
        <v>0</v>
      </c>
      <c r="M14" s="28" t="n">
        <f aca="false">L14</f>
        <v>0</v>
      </c>
      <c r="N14" s="28" t="n">
        <f aca="false">M14</f>
        <v>0</v>
      </c>
      <c r="O14" s="28" t="n">
        <f aca="false">N14</f>
        <v>0</v>
      </c>
      <c r="P14" s="28" t="n">
        <f aca="false">O14</f>
        <v>0</v>
      </c>
      <c r="Q14" s="28" t="n">
        <f aca="false">P14</f>
        <v>0</v>
      </c>
      <c r="R14" s="28" t="n">
        <f aca="false">Q14</f>
        <v>0</v>
      </c>
      <c r="S14" s="28" t="n">
        <f aca="false">R14</f>
        <v>0</v>
      </c>
      <c r="T14" s="28" t="n">
        <f aca="false">S14</f>
        <v>0</v>
      </c>
      <c r="U14" s="28" t="n">
        <f aca="false">T14</f>
        <v>0</v>
      </c>
      <c r="V14" s="28" t="n">
        <f aca="false">U14</f>
        <v>0</v>
      </c>
      <c r="W14" s="28" t="n">
        <f aca="false">V14</f>
        <v>0</v>
      </c>
      <c r="X14" s="28" t="n">
        <f aca="false">W14</f>
        <v>0</v>
      </c>
      <c r="Y14" s="28" t="n">
        <f aca="false">X14</f>
        <v>0</v>
      </c>
      <c r="Z14" s="28" t="n">
        <f aca="false">Y14</f>
        <v>0</v>
      </c>
      <c r="AA14" s="28" t="n">
        <f aca="false">Z14</f>
        <v>0</v>
      </c>
      <c r="AB14" s="28" t="n">
        <f aca="false">AA14</f>
        <v>0</v>
      </c>
      <c r="AC14" s="28" t="n">
        <f aca="false">AB14</f>
        <v>0</v>
      </c>
      <c r="AD14" s="28" t="n">
        <f aca="false">AC14</f>
        <v>0</v>
      </c>
      <c r="AE14" s="28" t="n">
        <f aca="false">AD14</f>
        <v>0</v>
      </c>
      <c r="AF14" s="28" t="n">
        <f aca="false">AE14</f>
        <v>0</v>
      </c>
      <c r="AG14" s="28" t="n">
        <f aca="false">AF14</f>
        <v>0</v>
      </c>
      <c r="AH14" s="28" t="n">
        <f aca="false">AG14</f>
        <v>0</v>
      </c>
      <c r="AI14" s="28" t="n">
        <f aca="false">AH14</f>
        <v>0</v>
      </c>
      <c r="AJ14" s="28" t="n">
        <f aca="false">AI14</f>
        <v>0</v>
      </c>
      <c r="AK14" s="95" t="n">
        <f aca="false">AJ14</f>
        <v>0</v>
      </c>
      <c r="AL14" s="95" t="n">
        <f aca="false">AK14</f>
        <v>0</v>
      </c>
      <c r="AM14" s="95" t="n">
        <f aca="false">AL14</f>
        <v>0</v>
      </c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13</v>
      </c>
      <c r="D15" s="1" t="s">
        <v>30</v>
      </c>
      <c r="E15" s="1" t="n">
        <v>2.401</v>
      </c>
      <c r="I15" s="24" t="n">
        <v>0</v>
      </c>
      <c r="J15" s="28" t="n">
        <f aca="false">I15</f>
        <v>0</v>
      </c>
      <c r="K15" s="28" t="n">
        <f aca="false">J15</f>
        <v>0</v>
      </c>
      <c r="L15" s="28" t="n">
        <f aca="false">K15</f>
        <v>0</v>
      </c>
      <c r="M15" s="28" t="n">
        <f aca="false">L15</f>
        <v>0</v>
      </c>
      <c r="N15" s="28" t="n">
        <f aca="false">M15</f>
        <v>0</v>
      </c>
      <c r="O15" s="28" t="n">
        <f aca="false">N15</f>
        <v>0</v>
      </c>
      <c r="P15" s="28" t="n">
        <f aca="false">O15</f>
        <v>0</v>
      </c>
      <c r="Q15" s="28" t="n">
        <f aca="false">P15</f>
        <v>0</v>
      </c>
      <c r="R15" s="28" t="n">
        <f aca="false">Q15</f>
        <v>0</v>
      </c>
      <c r="S15" s="28" t="n">
        <f aca="false">R15</f>
        <v>0</v>
      </c>
      <c r="T15" s="28" t="n">
        <f aca="false">S15</f>
        <v>0</v>
      </c>
      <c r="U15" s="28" t="n">
        <f aca="false">T15</f>
        <v>0</v>
      </c>
      <c r="V15" s="28" t="n">
        <f aca="false">U15</f>
        <v>0</v>
      </c>
      <c r="W15" s="28" t="n">
        <f aca="false">V15</f>
        <v>0</v>
      </c>
      <c r="X15" s="28" t="n">
        <f aca="false">W15</f>
        <v>0</v>
      </c>
      <c r="Y15" s="28" t="n">
        <f aca="false">X15</f>
        <v>0</v>
      </c>
      <c r="Z15" s="28" t="n">
        <f aca="false">Y15</f>
        <v>0</v>
      </c>
      <c r="AA15" s="28" t="n">
        <f aca="false">Z15</f>
        <v>0</v>
      </c>
      <c r="AB15" s="28" t="n">
        <f aca="false">AA15</f>
        <v>0</v>
      </c>
      <c r="AC15" s="28" t="n">
        <f aca="false">AB15</f>
        <v>0</v>
      </c>
      <c r="AD15" s="28" t="n">
        <f aca="false">AC15</f>
        <v>0</v>
      </c>
      <c r="AE15" s="28" t="n">
        <f aca="false">AD15</f>
        <v>0</v>
      </c>
      <c r="AF15" s="28" t="n">
        <f aca="false">AE15</f>
        <v>0</v>
      </c>
      <c r="AG15" s="28" t="n">
        <f aca="false">AF15</f>
        <v>0</v>
      </c>
      <c r="AH15" s="28" t="n">
        <f aca="false">AG15</f>
        <v>0</v>
      </c>
      <c r="AI15" s="28" t="n">
        <f aca="false">AH15</f>
        <v>0</v>
      </c>
      <c r="AJ15" s="28" t="n">
        <f aca="false">AI15</f>
        <v>0</v>
      </c>
      <c r="AK15" s="95" t="n">
        <f aca="false">AJ15</f>
        <v>0</v>
      </c>
      <c r="AL15" s="95" t="n">
        <f aca="false">AK15</f>
        <v>0</v>
      </c>
      <c r="AM15" s="95" t="n">
        <f aca="false">AL15</f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" t="s">
        <v>14</v>
      </c>
      <c r="D16" s="1" t="s">
        <v>31</v>
      </c>
      <c r="E16" s="1" t="n">
        <v>2.401</v>
      </c>
      <c r="I16" s="67" t="n">
        <v>0</v>
      </c>
      <c r="J16" s="68" t="n">
        <f aca="false">I16</f>
        <v>0</v>
      </c>
      <c r="K16" s="68" t="n">
        <f aca="false">J16</f>
        <v>0</v>
      </c>
      <c r="L16" s="68" t="n">
        <f aca="false">K16</f>
        <v>0</v>
      </c>
      <c r="M16" s="68" t="n">
        <f aca="false">L16</f>
        <v>0</v>
      </c>
      <c r="N16" s="68" t="n">
        <f aca="false">M16</f>
        <v>0</v>
      </c>
      <c r="O16" s="68" t="n">
        <f aca="false">N16</f>
        <v>0</v>
      </c>
      <c r="P16" s="68" t="n">
        <f aca="false">O16</f>
        <v>0</v>
      </c>
      <c r="Q16" s="68" t="n">
        <f aca="false">P16</f>
        <v>0</v>
      </c>
      <c r="R16" s="68" t="n">
        <f aca="false">Q16</f>
        <v>0</v>
      </c>
      <c r="S16" s="68" t="n">
        <f aca="false">R16</f>
        <v>0</v>
      </c>
      <c r="T16" s="68" t="n">
        <f aca="false">S16</f>
        <v>0</v>
      </c>
      <c r="U16" s="68" t="n">
        <f aca="false">T16</f>
        <v>0</v>
      </c>
      <c r="V16" s="68" t="n">
        <f aca="false">U16</f>
        <v>0</v>
      </c>
      <c r="W16" s="68" t="n">
        <f aca="false">V16</f>
        <v>0</v>
      </c>
      <c r="X16" s="68" t="n">
        <f aca="false">W16</f>
        <v>0</v>
      </c>
      <c r="Y16" s="68" t="n">
        <f aca="false">X16</f>
        <v>0</v>
      </c>
      <c r="Z16" s="68" t="n">
        <f aca="false">Y16</f>
        <v>0</v>
      </c>
      <c r="AA16" s="68" t="n">
        <f aca="false">Z16</f>
        <v>0</v>
      </c>
      <c r="AB16" s="68" t="n">
        <f aca="false">AA16</f>
        <v>0</v>
      </c>
      <c r="AC16" s="68" t="n">
        <f aca="false">AB16</f>
        <v>0</v>
      </c>
      <c r="AD16" s="68" t="n">
        <f aca="false">AC16</f>
        <v>0</v>
      </c>
      <c r="AE16" s="68" t="n">
        <f aca="false">AD16</f>
        <v>0</v>
      </c>
      <c r="AF16" s="68" t="n">
        <f aca="false">AE16</f>
        <v>0</v>
      </c>
      <c r="AG16" s="68" t="n">
        <f aca="false">AF16</f>
        <v>0</v>
      </c>
      <c r="AH16" s="68" t="n">
        <f aca="false">AG16</f>
        <v>0</v>
      </c>
      <c r="AI16" s="68" t="n">
        <f aca="false">AH16</f>
        <v>0</v>
      </c>
      <c r="AJ16" s="68" t="n">
        <f aca="false">AI16</f>
        <v>0</v>
      </c>
      <c r="AK16" s="96" t="n">
        <f aca="false">AJ16</f>
        <v>0</v>
      </c>
      <c r="AL16" s="96" t="n">
        <f aca="false">AK16</f>
        <v>0</v>
      </c>
      <c r="AM16" s="96" t="n">
        <f aca="false">AL16</f>
        <v>0</v>
      </c>
      <c r="AO16" s="68" t="n">
        <f aca="false">SUM(I16:AN16)</f>
        <v>0</v>
      </c>
      <c r="AP16" s="68" t="n">
        <f aca="false">SUM(I16:AM16)*E16+SUM(I16:AM16)*F16+SUM(I16:AM16)*G16</f>
        <v>0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97" t="n">
        <f aca="false">SUM(AK10:AK16)</f>
        <v>0</v>
      </c>
      <c r="AL17" s="97" t="n">
        <f aca="false">SUM(AL10:AL16)</f>
        <v>0</v>
      </c>
      <c r="AM17" s="97" t="n">
        <f aca="false">SUM(AM10:AM16)</f>
        <v>0</v>
      </c>
      <c r="AO17" s="34" t="n">
        <f aca="false">SUM(AO10:AO16)</f>
        <v>560000</v>
      </c>
      <c r="AP17" s="34" t="n">
        <f aca="false">SUM(AP10:AP16)</f>
        <v>1344560</v>
      </c>
    </row>
    <row r="18" customFormat="false" ht="11.25" hidden="false" customHeight="false" outlineLevel="0" collapsed="false">
      <c r="I18" s="24"/>
      <c r="AK18" s="94"/>
      <c r="AL18" s="94"/>
      <c r="AM18" s="94"/>
    </row>
    <row r="19" customFormat="false" ht="11.25" hidden="false" customHeight="false" outlineLevel="0" collapsed="false">
      <c r="B19" s="93" t="s">
        <v>88</v>
      </c>
      <c r="I19" s="24"/>
      <c r="AK19" s="94"/>
      <c r="AL19" s="94"/>
      <c r="AM19" s="94"/>
    </row>
    <row r="20" customFormat="false" ht="11.25" hidden="false" customHeight="false" outlineLevel="0" collapsed="false">
      <c r="C20" s="1" t="s">
        <v>15</v>
      </c>
      <c r="D20" s="1" t="s">
        <v>32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f aca="false">Q20</f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f aca="false">U20</f>
        <v>0</v>
      </c>
      <c r="W20" s="28" t="n">
        <f aca="false">V20</f>
        <v>0</v>
      </c>
      <c r="X20" s="28" t="n">
        <f aca="false">W20</f>
        <v>0</v>
      </c>
      <c r="Y20" s="28" t="n">
        <f aca="false">X20</f>
        <v>0</v>
      </c>
      <c r="Z20" s="28" t="n">
        <f aca="false">Y20</f>
        <v>0</v>
      </c>
      <c r="AA20" s="28" t="n">
        <f aca="false">Z20</f>
        <v>0</v>
      </c>
      <c r="AB20" s="28" t="n">
        <f aca="false">AA20</f>
        <v>0</v>
      </c>
      <c r="AC20" s="28" t="n">
        <f aca="false">AB20</f>
        <v>0</v>
      </c>
      <c r="AD20" s="28" t="n">
        <f aca="false">AC20</f>
        <v>0</v>
      </c>
      <c r="AE20" s="28" t="n">
        <f aca="false">AD20</f>
        <v>0</v>
      </c>
      <c r="AF20" s="28" t="n">
        <f aca="false">AE20</f>
        <v>0</v>
      </c>
      <c r="AG20" s="28" t="n">
        <f aca="false">AF20</f>
        <v>0</v>
      </c>
      <c r="AH20" s="28" t="n">
        <f aca="false">AG20</f>
        <v>0</v>
      </c>
      <c r="AI20" s="28" t="n">
        <f aca="false">AH20</f>
        <v>0</v>
      </c>
      <c r="AJ20" s="28" t="n">
        <f aca="false">AI20</f>
        <v>0</v>
      </c>
      <c r="AK20" s="95" t="n">
        <f aca="false">AJ20</f>
        <v>0</v>
      </c>
      <c r="AL20" s="95" t="n">
        <f aca="false">AK20</f>
        <v>0</v>
      </c>
      <c r="AM20" s="95" t="n">
        <f aca="false">AL20</f>
        <v>0</v>
      </c>
      <c r="AO20" s="28" t="n">
        <f aca="false">SUM(I20:AN20)</f>
        <v>0</v>
      </c>
      <c r="AP20" s="28" t="n">
        <f aca="false">SUM(I20:AM20)*E20+SUM(I20:AM20)*F20+SUM(I20:AM20)*G20</f>
        <v>0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95" t="n">
        <f aca="false">AJ21</f>
        <v>0</v>
      </c>
      <c r="AL21" s="95" t="n">
        <f aca="false">AK21</f>
        <v>0</v>
      </c>
      <c r="AM21" s="95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95" t="n">
        <f aca="false">AJ22</f>
        <v>0</v>
      </c>
      <c r="AL22" s="95" t="n">
        <f aca="false">AK22</f>
        <v>0</v>
      </c>
      <c r="AM22" s="95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0</v>
      </c>
      <c r="J23" s="28" t="n">
        <f aca="false">I23</f>
        <v>0</v>
      </c>
      <c r="K23" s="28" t="n">
        <f aca="false">J23</f>
        <v>0</v>
      </c>
      <c r="L23" s="28" t="n">
        <f aca="false">K23</f>
        <v>0</v>
      </c>
      <c r="M23" s="28" t="n">
        <f aca="false">L23</f>
        <v>0</v>
      </c>
      <c r="N23" s="28" t="n">
        <f aca="false">M23</f>
        <v>0</v>
      </c>
      <c r="O23" s="28" t="n">
        <f aca="false">N23</f>
        <v>0</v>
      </c>
      <c r="P23" s="28" t="n">
        <f aca="false">O23</f>
        <v>0</v>
      </c>
      <c r="Q23" s="28" t="n">
        <f aca="false">P23</f>
        <v>0</v>
      </c>
      <c r="R23" s="28" t="n">
        <f aca="false">Q23</f>
        <v>0</v>
      </c>
      <c r="S23" s="28" t="n">
        <f aca="false">R23</f>
        <v>0</v>
      </c>
      <c r="T23" s="28" t="n">
        <v>0</v>
      </c>
      <c r="U23" s="28" t="n">
        <f aca="false">T23</f>
        <v>0</v>
      </c>
      <c r="V23" s="28" t="n">
        <f aca="false">U23</f>
        <v>0</v>
      </c>
      <c r="W23" s="28" t="n">
        <f aca="false">V23</f>
        <v>0</v>
      </c>
      <c r="X23" s="28" t="n">
        <f aca="false">W23</f>
        <v>0</v>
      </c>
      <c r="Y23" s="28" t="n">
        <f aca="false">X23</f>
        <v>0</v>
      </c>
      <c r="Z23" s="28" t="n">
        <f aca="false">Y23</f>
        <v>0</v>
      </c>
      <c r="AA23" s="28" t="n">
        <f aca="false">Z23</f>
        <v>0</v>
      </c>
      <c r="AB23" s="28" t="n">
        <f aca="false">AA23</f>
        <v>0</v>
      </c>
      <c r="AC23" s="28" t="n">
        <f aca="false">AB23</f>
        <v>0</v>
      </c>
      <c r="AD23" s="28" t="n">
        <f aca="false">AC23</f>
        <v>0</v>
      </c>
      <c r="AE23" s="28" t="n">
        <f aca="false">AD23</f>
        <v>0</v>
      </c>
      <c r="AF23" s="28" t="n">
        <f aca="false">AE23</f>
        <v>0</v>
      </c>
      <c r="AG23" s="28" t="n">
        <f aca="false">AF23</f>
        <v>0</v>
      </c>
      <c r="AH23" s="28" t="n">
        <f aca="false">AG23</f>
        <v>0</v>
      </c>
      <c r="AI23" s="28" t="n">
        <f aca="false">AH23</f>
        <v>0</v>
      </c>
      <c r="AJ23" s="28" t="n">
        <f aca="false">AI23</f>
        <v>0</v>
      </c>
      <c r="AK23" s="95" t="n">
        <f aca="false">AJ23</f>
        <v>0</v>
      </c>
      <c r="AL23" s="95" t="n">
        <f aca="false">AK23</f>
        <v>0</v>
      </c>
      <c r="AM23" s="95" t="n">
        <f aca="false">AL23</f>
        <v>0</v>
      </c>
      <c r="AO23" s="28" t="n">
        <f aca="false">SUM(I23:AN23)</f>
        <v>0</v>
      </c>
      <c r="AP23" s="28" t="n">
        <f aca="false">SUM(I23:AM23)*E23+SUM(I23:AM23)*F23+SUM(I23:AM23)*G23</f>
        <v>0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8" t="n">
        <f aca="false">I24</f>
        <v>0</v>
      </c>
      <c r="K24" s="28" t="n">
        <f aca="false">J24</f>
        <v>0</v>
      </c>
      <c r="L24" s="28" t="n">
        <f aca="false">K24</f>
        <v>0</v>
      </c>
      <c r="M24" s="28" t="n">
        <f aca="false">L24</f>
        <v>0</v>
      </c>
      <c r="N24" s="28" t="n">
        <f aca="false">M24</f>
        <v>0</v>
      </c>
      <c r="O24" s="28" t="n">
        <f aca="false">N24</f>
        <v>0</v>
      </c>
      <c r="P24" s="28" t="n">
        <f aca="false">O24</f>
        <v>0</v>
      </c>
      <c r="Q24" s="28" t="n">
        <f aca="false">P24</f>
        <v>0</v>
      </c>
      <c r="R24" s="28" t="n">
        <f aca="false">Q24</f>
        <v>0</v>
      </c>
      <c r="S24" s="28" t="n">
        <f aca="false">R24</f>
        <v>0</v>
      </c>
      <c r="T24" s="28" t="n">
        <f aca="false">S24</f>
        <v>0</v>
      </c>
      <c r="U24" s="28" t="n">
        <f aca="false">T24</f>
        <v>0</v>
      </c>
      <c r="V24" s="28" t="n">
        <f aca="false">U24</f>
        <v>0</v>
      </c>
      <c r="W24" s="28" t="n">
        <f aca="false">V24</f>
        <v>0</v>
      </c>
      <c r="X24" s="28" t="n">
        <f aca="false">W24</f>
        <v>0</v>
      </c>
      <c r="Y24" s="28" t="n">
        <f aca="false">X24</f>
        <v>0</v>
      </c>
      <c r="Z24" s="28" t="n">
        <f aca="false">Y24</f>
        <v>0</v>
      </c>
      <c r="AA24" s="28" t="n">
        <f aca="false">Z24</f>
        <v>0</v>
      </c>
      <c r="AB24" s="28" t="n">
        <f aca="false">AA24</f>
        <v>0</v>
      </c>
      <c r="AC24" s="28" t="n">
        <f aca="false">AB24</f>
        <v>0</v>
      </c>
      <c r="AD24" s="28" t="n">
        <f aca="false">AC24</f>
        <v>0</v>
      </c>
      <c r="AE24" s="28" t="n">
        <f aca="false">AD24</f>
        <v>0</v>
      </c>
      <c r="AF24" s="28" t="n">
        <f aca="false">AE24</f>
        <v>0</v>
      </c>
      <c r="AG24" s="28" t="n">
        <f aca="false">AF24</f>
        <v>0</v>
      </c>
      <c r="AH24" s="28" t="n">
        <f aca="false">AG24</f>
        <v>0</v>
      </c>
      <c r="AI24" s="28" t="n">
        <f aca="false">AH24</f>
        <v>0</v>
      </c>
      <c r="AJ24" s="28" t="n">
        <f aca="false">AI24</f>
        <v>0</v>
      </c>
      <c r="AK24" s="95" t="n">
        <v>0</v>
      </c>
      <c r="AL24" s="95" t="n">
        <f aca="false">AK24</f>
        <v>0</v>
      </c>
      <c r="AM24" s="95" t="n">
        <f aca="false">AL24</f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89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8" t="n">
        <f aca="false">I25</f>
        <v>0</v>
      </c>
      <c r="K25" s="28" t="n">
        <f aca="false">J25</f>
        <v>0</v>
      </c>
      <c r="L25" s="28" t="n">
        <f aca="false">K25</f>
        <v>0</v>
      </c>
      <c r="M25" s="28" t="n">
        <f aca="false">L25</f>
        <v>0</v>
      </c>
      <c r="N25" s="28" t="n">
        <f aca="false">M25</f>
        <v>0</v>
      </c>
      <c r="O25" s="28" t="n">
        <f aca="false">N25</f>
        <v>0</v>
      </c>
      <c r="P25" s="28" t="n">
        <f aca="false">O25</f>
        <v>0</v>
      </c>
      <c r="Q25" s="28" t="n">
        <f aca="false">P25</f>
        <v>0</v>
      </c>
      <c r="R25" s="28" t="n">
        <f aca="false">Q25</f>
        <v>0</v>
      </c>
      <c r="S25" s="28" t="n">
        <f aca="false">R25</f>
        <v>0</v>
      </c>
      <c r="T25" s="28" t="n">
        <f aca="false">S25</f>
        <v>0</v>
      </c>
      <c r="U25" s="28" t="n">
        <f aca="false">T25</f>
        <v>0</v>
      </c>
      <c r="V25" s="28" t="n">
        <f aca="false">U25</f>
        <v>0</v>
      </c>
      <c r="W25" s="28" t="n">
        <f aca="false">V25</f>
        <v>0</v>
      </c>
      <c r="X25" s="28" t="n">
        <f aca="false">W25</f>
        <v>0</v>
      </c>
      <c r="Y25" s="28" t="n">
        <f aca="false">X25</f>
        <v>0</v>
      </c>
      <c r="Z25" s="28" t="n">
        <f aca="false">Y25</f>
        <v>0</v>
      </c>
      <c r="AA25" s="28" t="n">
        <f aca="false">Z25</f>
        <v>0</v>
      </c>
      <c r="AB25" s="28" t="n">
        <f aca="false">AA25</f>
        <v>0</v>
      </c>
      <c r="AC25" s="28" t="n">
        <f aca="false">AB25</f>
        <v>0</v>
      </c>
      <c r="AD25" s="28" t="n">
        <f aca="false">AC25</f>
        <v>0</v>
      </c>
      <c r="AE25" s="28" t="n">
        <f aca="false">AD25</f>
        <v>0</v>
      </c>
      <c r="AF25" s="28" t="n">
        <f aca="false">AE25</f>
        <v>0</v>
      </c>
      <c r="AG25" s="28" t="n">
        <f aca="false">AF25</f>
        <v>0</v>
      </c>
      <c r="AH25" s="28" t="n">
        <f aca="false">AG25</f>
        <v>0</v>
      </c>
      <c r="AI25" s="28" t="n">
        <f aca="false">AH25</f>
        <v>0</v>
      </c>
      <c r="AJ25" s="28" t="n">
        <f aca="false">AI25</f>
        <v>0</v>
      </c>
      <c r="AK25" s="95" t="n">
        <f aca="false">AJ25</f>
        <v>0</v>
      </c>
      <c r="AL25" s="95" t="n">
        <f aca="false">AK25</f>
        <v>0</v>
      </c>
      <c r="AM25" s="95" t="n">
        <f aca="false">AL25</f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87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8" t="n">
        <f aca="false">I26</f>
        <v>0</v>
      </c>
      <c r="K26" s="28" t="n">
        <f aca="false">J26</f>
        <v>0</v>
      </c>
      <c r="L26" s="28" t="n">
        <f aca="false">K26</f>
        <v>0</v>
      </c>
      <c r="M26" s="28" t="n">
        <f aca="false">L26</f>
        <v>0</v>
      </c>
      <c r="N26" s="28" t="n">
        <f aca="false">M26</f>
        <v>0</v>
      </c>
      <c r="O26" s="28" t="n">
        <f aca="false">N26</f>
        <v>0</v>
      </c>
      <c r="P26" s="28" t="n">
        <f aca="false">O26</f>
        <v>0</v>
      </c>
      <c r="Q26" s="28" t="n">
        <f aca="false">P26</f>
        <v>0</v>
      </c>
      <c r="R26" s="28" t="n">
        <f aca="false">Q26</f>
        <v>0</v>
      </c>
      <c r="S26" s="28" t="n">
        <f aca="false">R26</f>
        <v>0</v>
      </c>
      <c r="T26" s="28" t="n">
        <f aca="false">S26</f>
        <v>0</v>
      </c>
      <c r="U26" s="28" t="n">
        <f aca="false">T26</f>
        <v>0</v>
      </c>
      <c r="V26" s="28" t="n">
        <f aca="false">U26</f>
        <v>0</v>
      </c>
      <c r="W26" s="28" t="n">
        <f aca="false">V26</f>
        <v>0</v>
      </c>
      <c r="X26" s="28" t="n">
        <f aca="false">W26</f>
        <v>0</v>
      </c>
      <c r="Y26" s="28" t="n">
        <f aca="false">X26</f>
        <v>0</v>
      </c>
      <c r="Z26" s="28" t="n">
        <f aca="false">Y26</f>
        <v>0</v>
      </c>
      <c r="AA26" s="28" t="n">
        <f aca="false">Z26</f>
        <v>0</v>
      </c>
      <c r="AB26" s="28" t="n">
        <f aca="false">AA26</f>
        <v>0</v>
      </c>
      <c r="AC26" s="28" t="n">
        <f aca="false">AB26</f>
        <v>0</v>
      </c>
      <c r="AD26" s="28" t="n">
        <f aca="false">AC26</f>
        <v>0</v>
      </c>
      <c r="AE26" s="28" t="n">
        <f aca="false">AD26</f>
        <v>0</v>
      </c>
      <c r="AF26" s="28" t="n">
        <f aca="false">AE26</f>
        <v>0</v>
      </c>
      <c r="AG26" s="28" t="n">
        <f aca="false">AF26</f>
        <v>0</v>
      </c>
      <c r="AH26" s="28" t="n">
        <f aca="false">AG26</f>
        <v>0</v>
      </c>
      <c r="AI26" s="28" t="n">
        <f aca="false">AH26</f>
        <v>0</v>
      </c>
      <c r="AJ26" s="28" t="n">
        <f aca="false">AI26</f>
        <v>0</v>
      </c>
      <c r="AK26" s="95" t="n">
        <f aca="false">AJ26</f>
        <v>0</v>
      </c>
      <c r="AL26" s="95" t="n">
        <f aca="false">AK26</f>
        <v>0</v>
      </c>
      <c r="AM26" s="95" t="n">
        <f aca="false">AL26</f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8" t="n">
        <f aca="false">I27</f>
        <v>0</v>
      </c>
      <c r="K27" s="28" t="n">
        <f aca="false">J27</f>
        <v>0</v>
      </c>
      <c r="L27" s="28" t="n">
        <f aca="false">K27</f>
        <v>0</v>
      </c>
      <c r="M27" s="28" t="n">
        <f aca="false">L27</f>
        <v>0</v>
      </c>
      <c r="N27" s="28" t="n">
        <f aca="false">M27</f>
        <v>0</v>
      </c>
      <c r="O27" s="28" t="n">
        <f aca="false">N27</f>
        <v>0</v>
      </c>
      <c r="P27" s="28" t="n">
        <f aca="false">O27</f>
        <v>0</v>
      </c>
      <c r="Q27" s="28" t="n">
        <f aca="false">P27</f>
        <v>0</v>
      </c>
      <c r="R27" s="28" t="n">
        <f aca="false">Q27</f>
        <v>0</v>
      </c>
      <c r="S27" s="28" t="n">
        <f aca="false">R27</f>
        <v>0</v>
      </c>
      <c r="T27" s="28" t="n">
        <f aca="false">S27</f>
        <v>0</v>
      </c>
      <c r="U27" s="28" t="n">
        <f aca="false">T27</f>
        <v>0</v>
      </c>
      <c r="V27" s="28" t="n">
        <f aca="false">U27</f>
        <v>0</v>
      </c>
      <c r="W27" s="28" t="n">
        <f aca="false">V27</f>
        <v>0</v>
      </c>
      <c r="X27" s="28" t="n">
        <f aca="false">W27</f>
        <v>0</v>
      </c>
      <c r="Y27" s="28" t="n">
        <f aca="false">X27</f>
        <v>0</v>
      </c>
      <c r="Z27" s="28" t="n">
        <f aca="false">Y27</f>
        <v>0</v>
      </c>
      <c r="AA27" s="28" t="n">
        <f aca="false">Z27</f>
        <v>0</v>
      </c>
      <c r="AB27" s="28" t="n">
        <f aca="false">AA27</f>
        <v>0</v>
      </c>
      <c r="AC27" s="28" t="n">
        <f aca="false">AB27</f>
        <v>0</v>
      </c>
      <c r="AD27" s="28" t="n">
        <f aca="false">AC27</f>
        <v>0</v>
      </c>
      <c r="AE27" s="28" t="n">
        <f aca="false">AD27</f>
        <v>0</v>
      </c>
      <c r="AF27" s="28" t="n">
        <f aca="false">AE27</f>
        <v>0</v>
      </c>
      <c r="AG27" s="28" t="n">
        <f aca="false">AF27</f>
        <v>0</v>
      </c>
      <c r="AH27" s="28" t="n">
        <f aca="false">AG27</f>
        <v>0</v>
      </c>
      <c r="AI27" s="28" t="n">
        <f aca="false">AH27</f>
        <v>0</v>
      </c>
      <c r="AJ27" s="28" t="n">
        <f aca="false">AI27</f>
        <v>0</v>
      </c>
      <c r="AK27" s="95" t="n">
        <f aca="false">AJ27</f>
        <v>0</v>
      </c>
      <c r="AL27" s="95" t="n">
        <f aca="false">AK27</f>
        <v>0</v>
      </c>
      <c r="AM27" s="95" t="n">
        <f aca="false">AL27</f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90</v>
      </c>
      <c r="D28" s="1" t="s">
        <v>37</v>
      </c>
      <c r="E28" s="1" t="n">
        <v>2.43</v>
      </c>
      <c r="F28" s="70" t="n">
        <v>0.48</v>
      </c>
      <c r="G28" s="1" t="n">
        <v>-0.0365</v>
      </c>
      <c r="I28" s="24" t="n">
        <v>0</v>
      </c>
      <c r="J28" s="28" t="n">
        <f aca="false">I28</f>
        <v>0</v>
      </c>
      <c r="K28" s="28" t="n">
        <f aca="false">J28</f>
        <v>0</v>
      </c>
      <c r="L28" s="28" t="n">
        <f aca="false">K28</f>
        <v>0</v>
      </c>
      <c r="M28" s="28" t="n">
        <f aca="false">L28</f>
        <v>0</v>
      </c>
      <c r="N28" s="28" t="n">
        <f aca="false">M28</f>
        <v>0</v>
      </c>
      <c r="O28" s="28" t="n">
        <f aca="false">N28</f>
        <v>0</v>
      </c>
      <c r="P28" s="28" t="n">
        <f aca="false">O28</f>
        <v>0</v>
      </c>
      <c r="Q28" s="28" t="n">
        <f aca="false">P28</f>
        <v>0</v>
      </c>
      <c r="R28" s="28" t="n">
        <f aca="false">Q28</f>
        <v>0</v>
      </c>
      <c r="S28" s="28" t="n">
        <f aca="false">R28</f>
        <v>0</v>
      </c>
      <c r="T28" s="28" t="n">
        <f aca="false">S28</f>
        <v>0</v>
      </c>
      <c r="U28" s="28" t="n">
        <f aca="false">T28</f>
        <v>0</v>
      </c>
      <c r="V28" s="28" t="n">
        <f aca="false">U28</f>
        <v>0</v>
      </c>
      <c r="W28" s="28" t="n">
        <f aca="false">V28</f>
        <v>0</v>
      </c>
      <c r="X28" s="28" t="n">
        <f aca="false">W28</f>
        <v>0</v>
      </c>
      <c r="Y28" s="28" t="n">
        <f aca="false">X28</f>
        <v>0</v>
      </c>
      <c r="Z28" s="28" t="n">
        <f aca="false">Y28</f>
        <v>0</v>
      </c>
      <c r="AA28" s="28" t="n">
        <f aca="false">Z28</f>
        <v>0</v>
      </c>
      <c r="AB28" s="28" t="n">
        <f aca="false">AA28</f>
        <v>0</v>
      </c>
      <c r="AC28" s="28" t="n">
        <f aca="false">AB28</f>
        <v>0</v>
      </c>
      <c r="AD28" s="28" t="n">
        <f aca="false">AC28</f>
        <v>0</v>
      </c>
      <c r="AE28" s="28" t="n">
        <f aca="false">AD28</f>
        <v>0</v>
      </c>
      <c r="AF28" s="28" t="n">
        <f aca="false">AE28</f>
        <v>0</v>
      </c>
      <c r="AG28" s="28" t="n">
        <f aca="false">AF28</f>
        <v>0</v>
      </c>
      <c r="AH28" s="28" t="n">
        <f aca="false">AG28</f>
        <v>0</v>
      </c>
      <c r="AI28" s="28" t="n">
        <f aca="false">AH28</f>
        <v>0</v>
      </c>
      <c r="AJ28" s="28" t="n">
        <f aca="false">AI28</f>
        <v>0</v>
      </c>
      <c r="AK28" s="95" t="n">
        <f aca="false">AJ28</f>
        <v>0</v>
      </c>
      <c r="AL28" s="95" t="n">
        <f aca="false">AK28</f>
        <v>0</v>
      </c>
      <c r="AM28" s="95" t="n">
        <f aca="false">AL28</f>
        <v>0</v>
      </c>
      <c r="AO28" s="28" t="n">
        <f aca="false">SUM(I28:AN28)</f>
        <v>0</v>
      </c>
      <c r="AP28" s="28" t="n">
        <f aca="false">SUM(I28:AM28)*E28+SUM(I28:AM28)*F28+SUM(I28:AM28)*G28</f>
        <v>0</v>
      </c>
    </row>
    <row r="29" customFormat="false" ht="11.25" hidden="false" customHeight="false" outlineLevel="0" collapsed="false">
      <c r="C29" s="1" t="s">
        <v>21</v>
      </c>
      <c r="D29" s="1" t="s">
        <v>38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8" t="n">
        <f aca="false">I29</f>
        <v>0</v>
      </c>
      <c r="K29" s="28" t="n">
        <f aca="false">J29</f>
        <v>0</v>
      </c>
      <c r="L29" s="28" t="n">
        <f aca="false">K29</f>
        <v>0</v>
      </c>
      <c r="M29" s="28" t="n">
        <f aca="false">L29</f>
        <v>0</v>
      </c>
      <c r="N29" s="28" t="n">
        <f aca="false">M29</f>
        <v>0</v>
      </c>
      <c r="O29" s="28" t="n">
        <f aca="false">N29</f>
        <v>0</v>
      </c>
      <c r="P29" s="28" t="n">
        <f aca="false">O29</f>
        <v>0</v>
      </c>
      <c r="Q29" s="28" t="n">
        <f aca="false">P29</f>
        <v>0</v>
      </c>
      <c r="R29" s="28" t="n">
        <f aca="false">Q29</f>
        <v>0</v>
      </c>
      <c r="S29" s="28" t="n">
        <f aca="false">R29</f>
        <v>0</v>
      </c>
      <c r="T29" s="28" t="n">
        <f aca="false">S29</f>
        <v>0</v>
      </c>
      <c r="U29" s="28" t="n">
        <f aca="false">T29</f>
        <v>0</v>
      </c>
      <c r="V29" s="28" t="n">
        <f aca="false">U29</f>
        <v>0</v>
      </c>
      <c r="W29" s="28" t="n">
        <f aca="false">V29</f>
        <v>0</v>
      </c>
      <c r="X29" s="28" t="n">
        <f aca="false">W29</f>
        <v>0</v>
      </c>
      <c r="Y29" s="28" t="n">
        <f aca="false">X29</f>
        <v>0</v>
      </c>
      <c r="Z29" s="28" t="n">
        <f aca="false">Y29</f>
        <v>0</v>
      </c>
      <c r="AA29" s="28" t="n">
        <f aca="false">Z29</f>
        <v>0</v>
      </c>
      <c r="AB29" s="28" t="n">
        <f aca="false">AA29</f>
        <v>0</v>
      </c>
      <c r="AC29" s="28" t="n">
        <f aca="false">AB29</f>
        <v>0</v>
      </c>
      <c r="AD29" s="28" t="n">
        <f aca="false">AC29</f>
        <v>0</v>
      </c>
      <c r="AE29" s="28" t="n">
        <f aca="false">AD29</f>
        <v>0</v>
      </c>
      <c r="AF29" s="28" t="n">
        <f aca="false">AE29</f>
        <v>0</v>
      </c>
      <c r="AG29" s="28" t="n">
        <f aca="false">AF29</f>
        <v>0</v>
      </c>
      <c r="AH29" s="28" t="n">
        <f aca="false">AG29</f>
        <v>0</v>
      </c>
      <c r="AI29" s="28" t="n">
        <f aca="false">AH29</f>
        <v>0</v>
      </c>
      <c r="AJ29" s="28" t="n">
        <f aca="false">AI29</f>
        <v>0</v>
      </c>
      <c r="AK29" s="95" t="n">
        <f aca="false">AJ29</f>
        <v>0</v>
      </c>
      <c r="AL29" s="95" t="n">
        <f aca="false">AK29</f>
        <v>0</v>
      </c>
      <c r="AM29" s="95" t="n">
        <f aca="false">AL29</f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13</v>
      </c>
      <c r="D30" s="1" t="s">
        <v>30</v>
      </c>
      <c r="E30" s="1" t="n">
        <v>2.43</v>
      </c>
      <c r="F30" s="70" t="n">
        <v>0.48</v>
      </c>
      <c r="G30" s="1" t="n">
        <v>-0.0365</v>
      </c>
      <c r="I30" s="24" t="n">
        <v>11745</v>
      </c>
      <c r="J30" s="28" t="n">
        <f aca="false">I30</f>
        <v>11745</v>
      </c>
      <c r="K30" s="28" t="n">
        <f aca="false">J30</f>
        <v>11745</v>
      </c>
      <c r="L30" s="28" t="n">
        <f aca="false">K30</f>
        <v>11745</v>
      </c>
      <c r="M30" s="28" t="n">
        <f aca="false">L30</f>
        <v>11745</v>
      </c>
      <c r="N30" s="28" t="n">
        <v>5000</v>
      </c>
      <c r="O30" s="28" t="n">
        <f aca="false">N30</f>
        <v>5000</v>
      </c>
      <c r="P30" s="28" t="n">
        <f aca="false">O30</f>
        <v>5000</v>
      </c>
      <c r="Q30" s="28" t="n">
        <f aca="false">P30</f>
        <v>5000</v>
      </c>
      <c r="R30" s="28" t="n">
        <f aca="false">Q30</f>
        <v>5000</v>
      </c>
      <c r="S30" s="28" t="n">
        <f aca="false">R30</f>
        <v>5000</v>
      </c>
      <c r="T30" s="28" t="n">
        <f aca="false">S30</f>
        <v>5000</v>
      </c>
      <c r="U30" s="28" t="n">
        <f aca="false">T30</f>
        <v>5000</v>
      </c>
      <c r="V30" s="28" t="n">
        <f aca="false">U30</f>
        <v>5000</v>
      </c>
      <c r="W30" s="28" t="n">
        <f aca="false">V30</f>
        <v>5000</v>
      </c>
      <c r="X30" s="28" t="n">
        <f aca="false">W30</f>
        <v>5000</v>
      </c>
      <c r="Y30" s="28" t="n">
        <f aca="false">X30</f>
        <v>5000</v>
      </c>
      <c r="Z30" s="28" t="n">
        <f aca="false">Y30</f>
        <v>5000</v>
      </c>
      <c r="AA30" s="28" t="n">
        <f aca="false">Z30</f>
        <v>5000</v>
      </c>
      <c r="AB30" s="28" t="n">
        <f aca="false">AA30</f>
        <v>5000</v>
      </c>
      <c r="AC30" s="28" t="n">
        <f aca="false">AB30</f>
        <v>5000</v>
      </c>
      <c r="AD30" s="28" t="n">
        <f aca="false">AC30</f>
        <v>5000</v>
      </c>
      <c r="AE30" s="28" t="n">
        <f aca="false">AD30</f>
        <v>5000</v>
      </c>
      <c r="AF30" s="28" t="n">
        <f aca="false">AE30</f>
        <v>5000</v>
      </c>
      <c r="AG30" s="28" t="n">
        <f aca="false">AF30</f>
        <v>5000</v>
      </c>
      <c r="AH30" s="28" t="n">
        <f aca="false">AG30</f>
        <v>5000</v>
      </c>
      <c r="AI30" s="28" t="n">
        <f aca="false">AH30</f>
        <v>5000</v>
      </c>
      <c r="AJ30" s="28" t="n">
        <f aca="false">AI30</f>
        <v>5000</v>
      </c>
      <c r="AK30" s="95" t="n">
        <v>0</v>
      </c>
      <c r="AL30" s="95" t="n">
        <f aca="false">AK30</f>
        <v>0</v>
      </c>
      <c r="AM30" s="95" t="n">
        <f aca="false">AL30</f>
        <v>0</v>
      </c>
      <c r="AO30" s="28" t="n">
        <f aca="false">SUM(I30:AN30)</f>
        <v>173725</v>
      </c>
      <c r="AP30" s="28" t="n">
        <f aca="false">SUM(I30:AM30)*E30+SUM(I30:AM30)*F30+SUM(I30:AM30)*G30</f>
        <v>499198.7875</v>
      </c>
    </row>
    <row r="31" customFormat="false" ht="11.25" hidden="false" customHeight="false" outlineLevel="0" collapsed="false">
      <c r="C31" s="1" t="s">
        <v>14</v>
      </c>
      <c r="D31" s="1" t="s">
        <v>31</v>
      </c>
      <c r="E31" s="1" t="n">
        <v>2.43</v>
      </c>
      <c r="F31" s="70" t="n">
        <v>0.48</v>
      </c>
      <c r="G31" s="1" t="n">
        <v>-0.0365</v>
      </c>
      <c r="I31" s="24" t="n">
        <v>13255</v>
      </c>
      <c r="J31" s="28" t="n">
        <f aca="false">I31</f>
        <v>13255</v>
      </c>
      <c r="K31" s="28" t="n">
        <f aca="false">J31</f>
        <v>13255</v>
      </c>
      <c r="L31" s="28" t="n">
        <f aca="false">K31</f>
        <v>13255</v>
      </c>
      <c r="M31" s="28" t="n">
        <f aca="false">L31</f>
        <v>13255</v>
      </c>
      <c r="N31" s="28" t="n">
        <v>20000</v>
      </c>
      <c r="O31" s="28" t="n">
        <f aca="false">N31</f>
        <v>20000</v>
      </c>
      <c r="P31" s="28" t="n">
        <f aca="false">O31</f>
        <v>20000</v>
      </c>
      <c r="Q31" s="28" t="n">
        <f aca="false">P31</f>
        <v>20000</v>
      </c>
      <c r="R31" s="28" t="n">
        <f aca="false">Q31</f>
        <v>20000</v>
      </c>
      <c r="S31" s="28" t="n">
        <f aca="false">R31</f>
        <v>20000</v>
      </c>
      <c r="T31" s="28" t="n">
        <f aca="false">S31</f>
        <v>20000</v>
      </c>
      <c r="U31" s="28" t="n">
        <f aca="false">T31</f>
        <v>20000</v>
      </c>
      <c r="V31" s="28" t="n">
        <f aca="false">U31</f>
        <v>20000</v>
      </c>
      <c r="W31" s="28" t="n">
        <f aca="false">V31</f>
        <v>20000</v>
      </c>
      <c r="X31" s="28" t="n">
        <f aca="false">W31</f>
        <v>20000</v>
      </c>
      <c r="Y31" s="28" t="n">
        <f aca="false">X31</f>
        <v>20000</v>
      </c>
      <c r="Z31" s="28" t="n">
        <f aca="false">Y31</f>
        <v>20000</v>
      </c>
      <c r="AA31" s="28" t="n">
        <f aca="false">Z31</f>
        <v>20000</v>
      </c>
      <c r="AB31" s="28" t="n">
        <f aca="false">AA31</f>
        <v>20000</v>
      </c>
      <c r="AC31" s="28" t="n">
        <f aca="false">AB31</f>
        <v>20000</v>
      </c>
      <c r="AD31" s="28" t="n">
        <f aca="false">AC31</f>
        <v>20000</v>
      </c>
      <c r="AE31" s="28" t="n">
        <f aca="false">AD31</f>
        <v>20000</v>
      </c>
      <c r="AF31" s="28" t="n">
        <f aca="false">AE31</f>
        <v>20000</v>
      </c>
      <c r="AG31" s="28" t="n">
        <f aca="false">AF31</f>
        <v>20000</v>
      </c>
      <c r="AH31" s="28" t="n">
        <f aca="false">AG31</f>
        <v>20000</v>
      </c>
      <c r="AI31" s="28" t="n">
        <f aca="false">AH31</f>
        <v>20000</v>
      </c>
      <c r="AJ31" s="28" t="n">
        <f aca="false">AI31</f>
        <v>20000</v>
      </c>
      <c r="AK31" s="95" t="n">
        <v>0</v>
      </c>
      <c r="AL31" s="95" t="n">
        <f aca="false">AK31</f>
        <v>0</v>
      </c>
      <c r="AM31" s="95" t="n">
        <f aca="false">AL31</f>
        <v>0</v>
      </c>
      <c r="AO31" s="28" t="n">
        <f aca="false">SUM(I31:AN31)</f>
        <v>526275</v>
      </c>
      <c r="AP31" s="28" t="n">
        <f aca="false">SUM(I31:AM31)*E31+SUM(I31:AM31)*F31+SUM(I31:AM31)*G31</f>
        <v>1512251.2125</v>
      </c>
    </row>
    <row r="32" customFormat="false" ht="11.25" hidden="false" customHeight="false" outlineLevel="0" collapsed="false">
      <c r="C32" s="1" t="s">
        <v>22</v>
      </c>
      <c r="D32" s="1" t="s">
        <v>39</v>
      </c>
      <c r="E32" s="1" t="n">
        <v>2.43</v>
      </c>
      <c r="F32" s="70" t="n">
        <v>0.48</v>
      </c>
      <c r="G32" s="1" t="n">
        <v>-0.0365</v>
      </c>
      <c r="I32" s="67" t="n">
        <v>0</v>
      </c>
      <c r="J32" s="68" t="n">
        <f aca="false">I32</f>
        <v>0</v>
      </c>
      <c r="K32" s="68" t="n">
        <f aca="false">J32</f>
        <v>0</v>
      </c>
      <c r="L32" s="68" t="n">
        <f aca="false">K32</f>
        <v>0</v>
      </c>
      <c r="M32" s="68" t="n">
        <f aca="false">L32</f>
        <v>0</v>
      </c>
      <c r="N32" s="68" t="n">
        <f aca="false">M32</f>
        <v>0</v>
      </c>
      <c r="O32" s="68" t="n">
        <f aca="false">N32</f>
        <v>0</v>
      </c>
      <c r="P32" s="68" t="n">
        <f aca="false">O32</f>
        <v>0</v>
      </c>
      <c r="Q32" s="68" t="n">
        <f aca="false">P32</f>
        <v>0</v>
      </c>
      <c r="R32" s="68" t="n">
        <f aca="false">Q32</f>
        <v>0</v>
      </c>
      <c r="S32" s="68" t="n">
        <f aca="false">R32</f>
        <v>0</v>
      </c>
      <c r="T32" s="68" t="n">
        <f aca="false">S32</f>
        <v>0</v>
      </c>
      <c r="U32" s="68" t="n">
        <f aca="false">T32</f>
        <v>0</v>
      </c>
      <c r="V32" s="68" t="n">
        <f aca="false">U32</f>
        <v>0</v>
      </c>
      <c r="W32" s="68" t="n">
        <f aca="false">V32</f>
        <v>0</v>
      </c>
      <c r="X32" s="68" t="n">
        <f aca="false">W32</f>
        <v>0</v>
      </c>
      <c r="Y32" s="68" t="n">
        <f aca="false">X32</f>
        <v>0</v>
      </c>
      <c r="Z32" s="68" t="n">
        <f aca="false">Y32</f>
        <v>0</v>
      </c>
      <c r="AA32" s="68" t="n">
        <f aca="false">Z32</f>
        <v>0</v>
      </c>
      <c r="AB32" s="68" t="n">
        <f aca="false">AA32</f>
        <v>0</v>
      </c>
      <c r="AC32" s="68" t="n">
        <f aca="false">AB32</f>
        <v>0</v>
      </c>
      <c r="AD32" s="68" t="n">
        <f aca="false">AC32</f>
        <v>0</v>
      </c>
      <c r="AE32" s="68" t="n">
        <f aca="false">AD32</f>
        <v>0</v>
      </c>
      <c r="AF32" s="68" t="n">
        <f aca="false">AE32</f>
        <v>0</v>
      </c>
      <c r="AG32" s="68" t="n">
        <f aca="false">AF32</f>
        <v>0</v>
      </c>
      <c r="AH32" s="68" t="n">
        <f aca="false">AG32</f>
        <v>0</v>
      </c>
      <c r="AI32" s="68" t="n">
        <f aca="false">AH32</f>
        <v>0</v>
      </c>
      <c r="AJ32" s="68" t="n">
        <f aca="false">AI32</f>
        <v>0</v>
      </c>
      <c r="AK32" s="96" t="n">
        <f aca="false">AJ32</f>
        <v>0</v>
      </c>
      <c r="AL32" s="96" t="n">
        <f aca="false">AK32</f>
        <v>0</v>
      </c>
      <c r="AM32" s="96" t="n">
        <f aca="false">AL32</f>
        <v>0</v>
      </c>
      <c r="AO32" s="68" t="n">
        <f aca="false">SUM(I32:AN32)</f>
        <v>0</v>
      </c>
      <c r="AP32" s="68" t="n">
        <f aca="false">SUM(I32:AM32)*E32+SUM(I32:AM32)*F32+SUM(I32:AM32)*G32</f>
        <v>0</v>
      </c>
    </row>
    <row r="33" customFormat="false" ht="11.25" hidden="false" customHeight="false" outlineLevel="0" collapsed="false">
      <c r="I33" s="69" t="n">
        <f aca="false">SUM(I20:I32)</f>
        <v>25000</v>
      </c>
      <c r="J33" s="69" t="n">
        <f aca="false">SUM(J20:J32)</f>
        <v>25000</v>
      </c>
      <c r="K33" s="69" t="n">
        <f aca="false">SUM(K20:K32)</f>
        <v>25000</v>
      </c>
      <c r="L33" s="69" t="n">
        <f aca="false">SUM(L20:L32)</f>
        <v>25000</v>
      </c>
      <c r="M33" s="69" t="n">
        <f aca="false">SUM(M20:M32)</f>
        <v>25000</v>
      </c>
      <c r="N33" s="69" t="n">
        <f aca="false">SUM(N20:N32)</f>
        <v>25000</v>
      </c>
      <c r="O33" s="69" t="n">
        <f aca="false">SUM(O20:O32)</f>
        <v>25000</v>
      </c>
      <c r="P33" s="69" t="n">
        <f aca="false">SUM(P20:P32)</f>
        <v>25000</v>
      </c>
      <c r="Q33" s="69" t="n">
        <f aca="false">SUM(Q20:Q32)</f>
        <v>25000</v>
      </c>
      <c r="R33" s="69" t="n">
        <f aca="false">SUM(R20:R32)</f>
        <v>25000</v>
      </c>
      <c r="S33" s="69" t="n">
        <f aca="false">SUM(S20:S32)</f>
        <v>25000</v>
      </c>
      <c r="T33" s="69" t="n">
        <f aca="false">SUM(T20:T32)</f>
        <v>25000</v>
      </c>
      <c r="U33" s="69" t="n">
        <f aca="false">SUM(U20:U32)</f>
        <v>25000</v>
      </c>
      <c r="V33" s="69" t="n">
        <f aca="false">SUM(V20:V32)</f>
        <v>25000</v>
      </c>
      <c r="W33" s="69" t="n">
        <f aca="false">SUM(W20:W32)</f>
        <v>25000</v>
      </c>
      <c r="X33" s="69" t="n">
        <f aca="false">SUM(X20:X32)</f>
        <v>25000</v>
      </c>
      <c r="Y33" s="69" t="n">
        <f aca="false">SUM(Y20:Y32)</f>
        <v>25000</v>
      </c>
      <c r="Z33" s="69" t="n">
        <f aca="false">SUM(Z20:Z32)</f>
        <v>25000</v>
      </c>
      <c r="AA33" s="69" t="n">
        <f aca="false">SUM(AA20:AA32)</f>
        <v>25000</v>
      </c>
      <c r="AB33" s="69" t="n">
        <f aca="false">SUM(AB20:AB32)</f>
        <v>25000</v>
      </c>
      <c r="AC33" s="69" t="n">
        <f aca="false">SUM(AC20:AC32)</f>
        <v>25000</v>
      </c>
      <c r="AD33" s="69" t="n">
        <f aca="false">SUM(AD20:AD32)</f>
        <v>25000</v>
      </c>
      <c r="AE33" s="69" t="n">
        <f aca="false">SUM(AE20:AE32)</f>
        <v>25000</v>
      </c>
      <c r="AF33" s="69" t="n">
        <f aca="false">SUM(AF20:AF32)</f>
        <v>25000</v>
      </c>
      <c r="AG33" s="69" t="n">
        <f aca="false">SUM(AG20:AG32)</f>
        <v>25000</v>
      </c>
      <c r="AH33" s="69" t="n">
        <f aca="false">SUM(AH20:AH32)</f>
        <v>25000</v>
      </c>
      <c r="AI33" s="69" t="n">
        <f aca="false">SUM(AI20:AI32)</f>
        <v>25000</v>
      </c>
      <c r="AJ33" s="69" t="n">
        <f aca="false">SUM(AJ20:AJ32)</f>
        <v>25000</v>
      </c>
      <c r="AK33" s="97" t="n">
        <f aca="false">SUM(AK20:AK32)</f>
        <v>0</v>
      </c>
      <c r="AL33" s="97" t="n">
        <f aca="false">SUM(AL20:AL32)</f>
        <v>0</v>
      </c>
      <c r="AM33" s="97" t="n">
        <f aca="false">SUM(AM20:AM32)</f>
        <v>0</v>
      </c>
      <c r="AO33" s="34" t="n">
        <f aca="false">SUM(AO20:AO32)</f>
        <v>700000</v>
      </c>
      <c r="AP33" s="34" t="n">
        <f aca="false">SUM(AP20:AP32)</f>
        <v>2011450</v>
      </c>
    </row>
    <row r="34" customFormat="false" ht="11.25" hidden="true" customHeight="false" outlineLevel="0" collapsed="false"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97"/>
      <c r="AL34" s="97"/>
      <c r="AM34" s="97"/>
    </row>
    <row r="35" customFormat="false" ht="11.25" hidden="true" customHeight="false" outlineLevel="0" collapsed="false">
      <c r="B35" s="71" t="s">
        <v>91</v>
      </c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C36" s="1" t="s">
        <v>92</v>
      </c>
      <c r="D36" s="1" t="s">
        <v>93</v>
      </c>
      <c r="I36" s="24" t="n">
        <v>0</v>
      </c>
      <c r="J36" s="24" t="n">
        <v>0</v>
      </c>
      <c r="K36" s="24" t="n">
        <v>0</v>
      </c>
      <c r="L36" s="24" t="n">
        <v>0</v>
      </c>
      <c r="M36" s="24" t="n">
        <v>0</v>
      </c>
      <c r="N36" s="24" t="n">
        <v>0</v>
      </c>
      <c r="O36" s="24" t="n">
        <v>0</v>
      </c>
      <c r="P36" s="24" t="n">
        <v>0</v>
      </c>
      <c r="Q36" s="24" t="n">
        <v>0</v>
      </c>
      <c r="R36" s="24" t="n">
        <v>0</v>
      </c>
      <c r="S36" s="24" t="n">
        <v>0</v>
      </c>
      <c r="T36" s="24" t="n">
        <v>0</v>
      </c>
      <c r="U36" s="24" t="n">
        <v>0</v>
      </c>
      <c r="V36" s="24" t="n">
        <v>0</v>
      </c>
      <c r="W36" s="24" t="n">
        <v>0</v>
      </c>
      <c r="X36" s="24" t="n">
        <v>0</v>
      </c>
      <c r="Y36" s="24" t="n">
        <v>0</v>
      </c>
      <c r="Z36" s="24" t="n">
        <v>0</v>
      </c>
      <c r="AA36" s="24" t="n">
        <v>0</v>
      </c>
      <c r="AB36" s="24" t="n">
        <v>0</v>
      </c>
      <c r="AC36" s="24" t="n">
        <v>0</v>
      </c>
      <c r="AD36" s="24" t="n">
        <v>0</v>
      </c>
      <c r="AE36" s="24" t="n">
        <v>0</v>
      </c>
      <c r="AF36" s="24" t="n">
        <v>0</v>
      </c>
      <c r="AG36" s="24" t="n">
        <v>0</v>
      </c>
      <c r="AH36" s="24" t="n">
        <v>0</v>
      </c>
      <c r="AI36" s="24" t="n">
        <v>0</v>
      </c>
      <c r="AJ36" s="24" t="n">
        <v>0</v>
      </c>
      <c r="AK36" s="98" t="n">
        <v>0</v>
      </c>
      <c r="AL36" s="98" t="n">
        <v>0</v>
      </c>
      <c r="AM36" s="98" t="n">
        <v>0</v>
      </c>
      <c r="AO36" s="28" t="n">
        <f aca="false">SUM(I36:AN36)</f>
        <v>0</v>
      </c>
      <c r="AP36" s="28" t="n">
        <f aca="false">SUM(I36:AM36)*E36</f>
        <v>0</v>
      </c>
    </row>
    <row r="37" customFormat="false" ht="11.25" hidden="true" customHeight="false" outlineLevel="0" collapsed="false"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98"/>
      <c r="AL37" s="98"/>
      <c r="AM37" s="98"/>
    </row>
    <row r="38" customFormat="false" ht="11.25" hidden="true" customHeight="false" outlineLevel="0" collapsed="false">
      <c r="B38" s="71" t="s">
        <v>91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C39" s="1" t="s">
        <v>92</v>
      </c>
      <c r="D39" s="1" t="s">
        <v>93</v>
      </c>
      <c r="I39" s="24" t="n">
        <v>0</v>
      </c>
      <c r="J39" s="24" t="n">
        <v>0</v>
      </c>
      <c r="K39" s="24" t="n">
        <v>0</v>
      </c>
      <c r="L39" s="24" t="n">
        <v>0</v>
      </c>
      <c r="M39" s="24" t="n">
        <v>0</v>
      </c>
      <c r="N39" s="24" t="n">
        <v>0</v>
      </c>
      <c r="O39" s="24" t="n">
        <v>0</v>
      </c>
      <c r="P39" s="24" t="n">
        <v>0</v>
      </c>
      <c r="Q39" s="24" t="n">
        <v>0</v>
      </c>
      <c r="R39" s="24" t="n">
        <v>0</v>
      </c>
      <c r="S39" s="24" t="n">
        <v>0</v>
      </c>
      <c r="T39" s="24" t="n">
        <v>0</v>
      </c>
      <c r="U39" s="24" t="n">
        <v>0</v>
      </c>
      <c r="V39" s="24" t="n">
        <v>0</v>
      </c>
      <c r="W39" s="24" t="n">
        <v>0</v>
      </c>
      <c r="X39" s="24" t="n">
        <v>0</v>
      </c>
      <c r="Y39" s="24" t="n">
        <v>0</v>
      </c>
      <c r="Z39" s="24" t="n">
        <v>0</v>
      </c>
      <c r="AA39" s="24" t="n">
        <v>0</v>
      </c>
      <c r="AB39" s="24" t="n">
        <v>0</v>
      </c>
      <c r="AC39" s="24" t="n">
        <v>0</v>
      </c>
      <c r="AD39" s="24" t="n">
        <v>0</v>
      </c>
      <c r="AE39" s="24" t="n">
        <v>0</v>
      </c>
      <c r="AF39" s="24" t="n">
        <v>0</v>
      </c>
      <c r="AG39" s="24" t="n">
        <v>0</v>
      </c>
      <c r="AH39" s="24" t="n">
        <v>0</v>
      </c>
      <c r="AI39" s="24" t="n">
        <v>0</v>
      </c>
      <c r="AJ39" s="24" t="n">
        <v>0</v>
      </c>
      <c r="AK39" s="98" t="n">
        <v>0</v>
      </c>
      <c r="AL39" s="98" t="n">
        <v>0</v>
      </c>
      <c r="AM39" s="98" t="n">
        <v>0</v>
      </c>
      <c r="AO39" s="28" t="n">
        <f aca="false">SUM(I39:AN39)</f>
        <v>0</v>
      </c>
      <c r="AP39" s="28" t="n">
        <f aca="false">SUM(I39:AM39)*E39</f>
        <v>0</v>
      </c>
    </row>
    <row r="40" customFormat="false" ht="11.25" hidden="false" customHeight="false" outlineLevel="0" collapsed="false"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98"/>
      <c r="AL40" s="98"/>
      <c r="AM40" s="98"/>
    </row>
    <row r="41" customFormat="false" ht="11.25" hidden="false" customHeight="false" outlineLevel="0" collapsed="false">
      <c r="I41" s="24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97"/>
      <c r="AL41" s="97"/>
      <c r="AM41" s="97"/>
    </row>
    <row r="42" customFormat="false" ht="11.25" hidden="false" customHeight="false" outlineLevel="0" collapsed="false">
      <c r="I42" s="24"/>
      <c r="AK42" s="94"/>
      <c r="AL42" s="94"/>
      <c r="AM42" s="94"/>
    </row>
    <row r="43" customFormat="false" ht="11.25" hidden="false" customHeight="false" outlineLevel="0" collapsed="false">
      <c r="A43" s="62" t="s">
        <v>113</v>
      </c>
      <c r="B43" s="63"/>
      <c r="C43" s="63"/>
      <c r="D43" s="63"/>
      <c r="E43" s="64" t="s">
        <v>80</v>
      </c>
      <c r="F43" s="64" t="s">
        <v>95</v>
      </c>
      <c r="G43" s="63"/>
      <c r="H43" s="63"/>
      <c r="I43" s="72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73" t="s">
        <v>83</v>
      </c>
      <c r="AP43" s="73" t="s">
        <v>84</v>
      </c>
      <c r="AQ43" s="73" t="s">
        <v>61</v>
      </c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  <c r="EO43" s="63"/>
      <c r="EP43" s="63"/>
      <c r="EQ43" s="63"/>
      <c r="ER43" s="63"/>
      <c r="ES43" s="63"/>
      <c r="ET43" s="63"/>
      <c r="EU43" s="63"/>
      <c r="EV43" s="63"/>
      <c r="EW43" s="63"/>
      <c r="EX43" s="63"/>
      <c r="EY43" s="63"/>
      <c r="EZ43" s="63"/>
      <c r="FA43" s="63"/>
      <c r="FB43" s="63"/>
      <c r="FC43" s="63"/>
      <c r="FD43" s="63"/>
      <c r="FE43" s="63"/>
      <c r="FF43" s="63"/>
      <c r="FG43" s="63"/>
      <c r="FH43" s="63"/>
      <c r="FI43" s="63"/>
      <c r="FJ43" s="63"/>
      <c r="FK43" s="63"/>
      <c r="FL43" s="63"/>
      <c r="FM43" s="63"/>
      <c r="FN43" s="63"/>
      <c r="FO43" s="63"/>
      <c r="FP43" s="63"/>
      <c r="FQ43" s="63"/>
      <c r="FR43" s="63"/>
      <c r="FS43" s="63"/>
      <c r="FT43" s="63"/>
      <c r="FU43" s="63"/>
      <c r="FV43" s="63"/>
      <c r="FW43" s="63"/>
      <c r="FX43" s="63"/>
      <c r="FY43" s="63"/>
      <c r="FZ43" s="63"/>
      <c r="GA43" s="63"/>
      <c r="GB43" s="63"/>
      <c r="GC43" s="63"/>
      <c r="GD43" s="63"/>
      <c r="GE43" s="63"/>
      <c r="GF43" s="63"/>
      <c r="GG43" s="63"/>
      <c r="GH43" s="63"/>
      <c r="GI43" s="63"/>
      <c r="GJ43" s="63"/>
      <c r="GK43" s="63"/>
      <c r="GL43" s="63"/>
      <c r="GM43" s="63"/>
      <c r="GN43" s="63"/>
      <c r="GO43" s="63"/>
      <c r="GP43" s="63"/>
      <c r="GQ43" s="63"/>
      <c r="GR43" s="63"/>
      <c r="GS43" s="63"/>
      <c r="GT43" s="63"/>
      <c r="GU43" s="63"/>
      <c r="GV43" s="63"/>
      <c r="GW43" s="63"/>
      <c r="GX43" s="63"/>
      <c r="GY43" s="63"/>
      <c r="GZ43" s="63"/>
      <c r="HA43" s="63"/>
      <c r="HB43" s="63"/>
      <c r="HC43" s="63"/>
      <c r="HD43" s="63"/>
      <c r="HE43" s="63"/>
      <c r="HF43" s="63"/>
      <c r="HG43" s="63"/>
      <c r="HH43" s="63"/>
      <c r="HI43" s="63"/>
      <c r="HJ43" s="63"/>
      <c r="HK43" s="63"/>
      <c r="HL43" s="63"/>
      <c r="HM43" s="63"/>
      <c r="HN43" s="63"/>
      <c r="HO43" s="63"/>
      <c r="HP43" s="63"/>
      <c r="HQ43" s="63"/>
      <c r="HR43" s="63"/>
      <c r="HS43" s="63"/>
      <c r="HT43" s="63"/>
      <c r="HU43" s="63"/>
      <c r="HV43" s="63"/>
      <c r="HW43" s="63"/>
      <c r="HX43" s="63"/>
      <c r="HY43" s="63"/>
      <c r="HZ43" s="63"/>
      <c r="IA43" s="63"/>
      <c r="IB43" s="63"/>
      <c r="IC43" s="63"/>
      <c r="ID43" s="63"/>
      <c r="IE43" s="63"/>
      <c r="IF43" s="63"/>
      <c r="IG43" s="63"/>
      <c r="IH43" s="63"/>
      <c r="II43" s="63"/>
      <c r="IJ43" s="63"/>
      <c r="IK43" s="63"/>
      <c r="IL43" s="63"/>
      <c r="IM43" s="63"/>
      <c r="IN43" s="63"/>
      <c r="IO43" s="63"/>
      <c r="IP43" s="63"/>
      <c r="IQ43" s="63"/>
      <c r="IR43" s="63"/>
      <c r="IS43" s="63"/>
      <c r="IT43" s="63"/>
      <c r="IU43" s="63"/>
      <c r="IV43" s="63"/>
      <c r="IW43" s="63"/>
    </row>
    <row r="44" customFormat="false" ht="11.25" hidden="false" customHeight="false" outlineLevel="0" collapsed="false">
      <c r="A44" s="8"/>
      <c r="B44" s="93" t="s">
        <v>114</v>
      </c>
      <c r="I44" s="24"/>
      <c r="AK44" s="94"/>
      <c r="AL44" s="94"/>
      <c r="AM44" s="94"/>
    </row>
    <row r="45" customFormat="false" ht="11.25" hidden="false" customHeight="false" outlineLevel="0" collapsed="false">
      <c r="C45" s="1" t="s">
        <v>15</v>
      </c>
      <c r="D45" s="1" t="s">
        <v>32</v>
      </c>
      <c r="E45" s="70" t="n">
        <v>0.1</v>
      </c>
      <c r="F45" s="74" t="n">
        <v>0.01</v>
      </c>
      <c r="I45" s="24" t="n">
        <f aca="false">I20-I76</f>
        <v>0</v>
      </c>
      <c r="J45" s="24" t="n">
        <f aca="false">J20-J76</f>
        <v>0</v>
      </c>
      <c r="K45" s="24" t="n">
        <f aca="false">K20-K76</f>
        <v>0</v>
      </c>
      <c r="L45" s="24" t="n">
        <f aca="false">L20-L76</f>
        <v>0</v>
      </c>
      <c r="M45" s="24" t="n">
        <f aca="false">M20-M76</f>
        <v>0</v>
      </c>
      <c r="N45" s="24" t="n">
        <f aca="false">N20-N76</f>
        <v>0</v>
      </c>
      <c r="O45" s="24" t="n">
        <f aca="false">O20-O76</f>
        <v>0</v>
      </c>
      <c r="P45" s="24" t="n">
        <f aca="false">P20-P76</f>
        <v>0</v>
      </c>
      <c r="Q45" s="24" t="n">
        <f aca="false">Q20-Q76</f>
        <v>0</v>
      </c>
      <c r="R45" s="24" t="n">
        <f aca="false">R20-R76</f>
        <v>0</v>
      </c>
      <c r="S45" s="24" t="n">
        <f aca="false">S20-S76</f>
        <v>0</v>
      </c>
      <c r="T45" s="24" t="n">
        <f aca="false">T20-T76</f>
        <v>0</v>
      </c>
      <c r="U45" s="24" t="n">
        <f aca="false">U20-U76</f>
        <v>0</v>
      </c>
      <c r="V45" s="24" t="n">
        <f aca="false">V20-V76</f>
        <v>0</v>
      </c>
      <c r="W45" s="24" t="n">
        <f aca="false">W20-W76</f>
        <v>0</v>
      </c>
      <c r="X45" s="24" t="n">
        <f aca="false">X20-X76</f>
        <v>0</v>
      </c>
      <c r="Y45" s="24" t="n">
        <f aca="false">Y20-Y76</f>
        <v>0</v>
      </c>
      <c r="Z45" s="24" t="n">
        <f aca="false">Z20-Z76</f>
        <v>0</v>
      </c>
      <c r="AA45" s="24" t="n">
        <f aca="false">AA20-AA76</f>
        <v>0</v>
      </c>
      <c r="AB45" s="24" t="n">
        <f aca="false">AB20-AB76</f>
        <v>0</v>
      </c>
      <c r="AC45" s="24" t="n">
        <f aca="false">AC20-AC76</f>
        <v>0</v>
      </c>
      <c r="AD45" s="24" t="n">
        <f aca="false">AD20-AD76</f>
        <v>0</v>
      </c>
      <c r="AE45" s="24" t="n">
        <f aca="false">AE20-AE76</f>
        <v>0</v>
      </c>
      <c r="AF45" s="24" t="n">
        <f aca="false">AF20-AF76</f>
        <v>0</v>
      </c>
      <c r="AG45" s="24" t="n">
        <f aca="false">AG20-AG76</f>
        <v>0</v>
      </c>
      <c r="AH45" s="24" t="n">
        <f aca="false">AH20-AH76</f>
        <v>0</v>
      </c>
      <c r="AI45" s="24" t="n">
        <f aca="false">AI20-AI76</f>
        <v>0</v>
      </c>
      <c r="AJ45" s="24" t="n">
        <f aca="false">AJ20-AJ76</f>
        <v>0</v>
      </c>
      <c r="AK45" s="98" t="n">
        <v>0</v>
      </c>
      <c r="AL45" s="98" t="n">
        <v>0</v>
      </c>
      <c r="AM45" s="98" t="n">
        <v>0</v>
      </c>
      <c r="AO45" s="28" t="n">
        <f aca="false">SUM(I45:AN45)-AQ45</f>
        <v>0</v>
      </c>
      <c r="AP45" s="29" t="n">
        <f aca="false">AO45*E45</f>
        <v>0</v>
      </c>
      <c r="AQ45" s="28" t="n">
        <f aca="false">SUM(I45:AM45)*F45</f>
        <v>0</v>
      </c>
    </row>
    <row r="46" customFormat="false" ht="11.25" hidden="false" customHeight="false" outlineLevel="0" collapsed="false">
      <c r="C46" s="1" t="s">
        <v>16</v>
      </c>
      <c r="D46" s="1" t="s">
        <v>33</v>
      </c>
      <c r="E46" s="70" t="n">
        <v>0.1</v>
      </c>
      <c r="F46" s="74" t="n">
        <v>0.01</v>
      </c>
      <c r="I46" s="24" t="n">
        <f aca="false">I21-I77</f>
        <v>0</v>
      </c>
      <c r="J46" s="24" t="n">
        <f aca="false">J21-J77</f>
        <v>0</v>
      </c>
      <c r="K46" s="24" t="n">
        <f aca="false">K21-K77</f>
        <v>0</v>
      </c>
      <c r="L46" s="24" t="n">
        <f aca="false">L21-L77</f>
        <v>0</v>
      </c>
      <c r="M46" s="24" t="n">
        <f aca="false">M21-M77</f>
        <v>0</v>
      </c>
      <c r="N46" s="24" t="n">
        <f aca="false">N21-N77</f>
        <v>0</v>
      </c>
      <c r="O46" s="24" t="n">
        <f aca="false">O21-O77</f>
        <v>0</v>
      </c>
      <c r="P46" s="24" t="n">
        <f aca="false">P21-P77</f>
        <v>0</v>
      </c>
      <c r="Q46" s="24" t="n">
        <f aca="false">Q21-Q77</f>
        <v>0</v>
      </c>
      <c r="R46" s="24" t="n">
        <f aca="false">R21-R77</f>
        <v>0</v>
      </c>
      <c r="S46" s="24" t="n">
        <f aca="false">S21-S77</f>
        <v>0</v>
      </c>
      <c r="T46" s="24" t="n">
        <f aca="false">T21-T77</f>
        <v>0</v>
      </c>
      <c r="U46" s="24" t="n">
        <f aca="false">U21-U77</f>
        <v>0</v>
      </c>
      <c r="V46" s="24" t="n">
        <f aca="false">V21-V77</f>
        <v>0</v>
      </c>
      <c r="W46" s="24" t="n">
        <f aca="false">W21-W77</f>
        <v>0</v>
      </c>
      <c r="X46" s="24" t="n">
        <f aca="false">X21-X77</f>
        <v>0</v>
      </c>
      <c r="Y46" s="24" t="n">
        <f aca="false">Y21-Y77</f>
        <v>0</v>
      </c>
      <c r="Z46" s="24" t="n">
        <f aca="false">Z21-Z77</f>
        <v>0</v>
      </c>
      <c r="AA46" s="24" t="n">
        <f aca="false">AA21-AA77</f>
        <v>0</v>
      </c>
      <c r="AB46" s="24" t="n">
        <f aca="false">AB21-AB77</f>
        <v>0</v>
      </c>
      <c r="AC46" s="24" t="n">
        <f aca="false">AC21-AC77</f>
        <v>0</v>
      </c>
      <c r="AD46" s="24" t="n">
        <f aca="false">AD21-AD77</f>
        <v>0</v>
      </c>
      <c r="AE46" s="24" t="n">
        <f aca="false">AE21-AE77</f>
        <v>0</v>
      </c>
      <c r="AF46" s="24" t="n">
        <f aca="false">AF21-AF77</f>
        <v>0</v>
      </c>
      <c r="AG46" s="24" t="n">
        <f aca="false">AG21-AG77</f>
        <v>0</v>
      </c>
      <c r="AH46" s="24" t="n">
        <f aca="false">AH21-AH77</f>
        <v>0</v>
      </c>
      <c r="AI46" s="24" t="n">
        <f aca="false">AI21-AI77</f>
        <v>0</v>
      </c>
      <c r="AJ46" s="24" t="n">
        <f aca="false">AJ21-AJ77</f>
        <v>0</v>
      </c>
      <c r="AK46" s="98" t="n">
        <v>0</v>
      </c>
      <c r="AL46" s="98" t="n">
        <v>0</v>
      </c>
      <c r="AM46" s="98" t="n">
        <v>0</v>
      </c>
      <c r="AO46" s="28" t="n">
        <f aca="false">SUM(I46:AN46)-AQ46</f>
        <v>0</v>
      </c>
      <c r="AP46" s="29" t="n">
        <f aca="false">AO46*E46</f>
        <v>0</v>
      </c>
      <c r="AQ46" s="28" t="n">
        <f aca="false">SUM(I46:AM46)*F46</f>
        <v>0</v>
      </c>
    </row>
    <row r="47" customFormat="false" ht="11.25" hidden="false" customHeight="false" outlineLevel="0" collapsed="false">
      <c r="C47" s="1" t="s">
        <v>17</v>
      </c>
      <c r="D47" s="1" t="s">
        <v>34</v>
      </c>
      <c r="E47" s="70" t="n">
        <v>0.1</v>
      </c>
      <c r="F47" s="74" t="n">
        <v>0.01</v>
      </c>
      <c r="I47" s="24" t="n">
        <f aca="false">I22-I78</f>
        <v>0</v>
      </c>
      <c r="J47" s="24" t="n">
        <f aca="false">J22-J78</f>
        <v>0</v>
      </c>
      <c r="K47" s="24" t="n">
        <f aca="false">K22-K78</f>
        <v>0</v>
      </c>
      <c r="L47" s="24" t="n">
        <f aca="false">L22-L78</f>
        <v>0</v>
      </c>
      <c r="M47" s="24" t="n">
        <f aca="false">M22-M78</f>
        <v>0</v>
      </c>
      <c r="N47" s="24" t="n">
        <f aca="false">N22-N78</f>
        <v>0</v>
      </c>
      <c r="O47" s="24" t="n">
        <f aca="false">O22-O78</f>
        <v>0</v>
      </c>
      <c r="P47" s="24" t="n">
        <f aca="false">P22-P78</f>
        <v>0</v>
      </c>
      <c r="Q47" s="24" t="n">
        <f aca="false">Q22-Q78</f>
        <v>0</v>
      </c>
      <c r="R47" s="24" t="n">
        <f aca="false">R22-R78</f>
        <v>0</v>
      </c>
      <c r="S47" s="24" t="n">
        <f aca="false">S22-S78</f>
        <v>0</v>
      </c>
      <c r="T47" s="24" t="n">
        <f aca="false">T22-T78</f>
        <v>0</v>
      </c>
      <c r="U47" s="24" t="n">
        <f aca="false">U22-U78</f>
        <v>0</v>
      </c>
      <c r="V47" s="24" t="n">
        <f aca="false">V22-V78</f>
        <v>0</v>
      </c>
      <c r="W47" s="24" t="n">
        <f aca="false">W22-W78</f>
        <v>0</v>
      </c>
      <c r="X47" s="24" t="n">
        <f aca="false">X22-X78</f>
        <v>0</v>
      </c>
      <c r="Y47" s="24" t="n">
        <f aca="false">Y22-Y78</f>
        <v>0</v>
      </c>
      <c r="Z47" s="24" t="n">
        <f aca="false">Z22-Z78</f>
        <v>0</v>
      </c>
      <c r="AA47" s="24" t="n">
        <f aca="false">AA22-AA78</f>
        <v>0</v>
      </c>
      <c r="AB47" s="24" t="n">
        <f aca="false">AB22-AB78</f>
        <v>0</v>
      </c>
      <c r="AC47" s="24" t="n">
        <f aca="false">AC22-AC78</f>
        <v>0</v>
      </c>
      <c r="AD47" s="24" t="n">
        <f aca="false">AD22-AD78</f>
        <v>0</v>
      </c>
      <c r="AE47" s="24" t="n">
        <f aca="false">AE22-AE78</f>
        <v>0</v>
      </c>
      <c r="AF47" s="24" t="n">
        <f aca="false">AF22-AF78</f>
        <v>0</v>
      </c>
      <c r="AG47" s="24" t="n">
        <f aca="false">AG22-AG78</f>
        <v>0</v>
      </c>
      <c r="AH47" s="24" t="n">
        <f aca="false">AH22-AH78</f>
        <v>0</v>
      </c>
      <c r="AI47" s="24" t="n">
        <f aca="false">AI22-AI78</f>
        <v>0</v>
      </c>
      <c r="AJ47" s="24" t="n">
        <f aca="false">AJ22-AJ78</f>
        <v>0</v>
      </c>
      <c r="AK47" s="98" t="n">
        <v>0</v>
      </c>
      <c r="AL47" s="98" t="n">
        <v>0</v>
      </c>
      <c r="AM47" s="98" t="n">
        <v>0</v>
      </c>
      <c r="AO47" s="28" t="n">
        <f aca="false">SUM(I47:AN47)-AQ47</f>
        <v>0</v>
      </c>
      <c r="AP47" s="29" t="n">
        <f aca="false">AO47*E47</f>
        <v>0</v>
      </c>
      <c r="AQ47" s="28" t="n">
        <f aca="false">SUM(I47:AM47)*F47</f>
        <v>0</v>
      </c>
    </row>
    <row r="48" customFormat="false" ht="11.25" hidden="false" customHeight="false" outlineLevel="0" collapsed="false">
      <c r="C48" s="1" t="s">
        <v>18</v>
      </c>
      <c r="D48" s="1" t="s">
        <v>35</v>
      </c>
      <c r="E48" s="70" t="n">
        <v>0.1</v>
      </c>
      <c r="F48" s="74" t="n">
        <v>0.01</v>
      </c>
      <c r="I48" s="24" t="n">
        <f aca="false">I23-I79</f>
        <v>0</v>
      </c>
      <c r="J48" s="24" t="n">
        <f aca="false">J23-J79</f>
        <v>0</v>
      </c>
      <c r="K48" s="24" t="n">
        <f aca="false">K23-K79</f>
        <v>0</v>
      </c>
      <c r="L48" s="24" t="n">
        <f aca="false">L23-L79</f>
        <v>0</v>
      </c>
      <c r="M48" s="24" t="n">
        <f aca="false">M23-M79</f>
        <v>0</v>
      </c>
      <c r="N48" s="24" t="n">
        <f aca="false">N23-N79</f>
        <v>0</v>
      </c>
      <c r="O48" s="24" t="n">
        <f aca="false">O23-O79</f>
        <v>0</v>
      </c>
      <c r="P48" s="24" t="n">
        <f aca="false">P23-P79</f>
        <v>0</v>
      </c>
      <c r="Q48" s="24" t="n">
        <f aca="false">Q23-Q79</f>
        <v>0</v>
      </c>
      <c r="R48" s="24" t="n">
        <f aca="false">R23-R79</f>
        <v>0</v>
      </c>
      <c r="S48" s="24" t="n">
        <f aca="false">S23-S79</f>
        <v>0</v>
      </c>
      <c r="T48" s="24" t="n">
        <f aca="false">T23-T79</f>
        <v>0</v>
      </c>
      <c r="U48" s="24" t="n">
        <f aca="false">U23-U79</f>
        <v>0</v>
      </c>
      <c r="V48" s="24" t="n">
        <f aca="false">V23-V79</f>
        <v>0</v>
      </c>
      <c r="W48" s="24" t="n">
        <f aca="false">W23-W79</f>
        <v>0</v>
      </c>
      <c r="X48" s="24" t="n">
        <f aca="false">X23-X79</f>
        <v>0</v>
      </c>
      <c r="Y48" s="24" t="n">
        <f aca="false">Y23-Y79</f>
        <v>0</v>
      </c>
      <c r="Z48" s="24" t="n">
        <f aca="false">Z23-Z79</f>
        <v>0</v>
      </c>
      <c r="AA48" s="24" t="n">
        <f aca="false">AA23-AA79</f>
        <v>0</v>
      </c>
      <c r="AB48" s="24" t="n">
        <f aca="false">AB23-AB79</f>
        <v>0</v>
      </c>
      <c r="AC48" s="24" t="n">
        <f aca="false">AC23-AC79</f>
        <v>0</v>
      </c>
      <c r="AD48" s="24" t="n">
        <f aca="false">AD23-AD79</f>
        <v>0</v>
      </c>
      <c r="AE48" s="24" t="n">
        <f aca="false">AE23-AE79</f>
        <v>0</v>
      </c>
      <c r="AF48" s="24" t="n">
        <f aca="false">AF23-AF79</f>
        <v>0</v>
      </c>
      <c r="AG48" s="24" t="n">
        <f aca="false">AG23-AG79</f>
        <v>0</v>
      </c>
      <c r="AH48" s="24" t="n">
        <f aca="false">AH23-AH79</f>
        <v>0</v>
      </c>
      <c r="AI48" s="24" t="n">
        <f aca="false">AI23-AI79</f>
        <v>0</v>
      </c>
      <c r="AJ48" s="24" t="n">
        <f aca="false">AJ23-AJ79</f>
        <v>0</v>
      </c>
      <c r="AK48" s="98" t="n">
        <v>0</v>
      </c>
      <c r="AL48" s="98" t="n">
        <v>0</v>
      </c>
      <c r="AM48" s="98" t="n">
        <v>0</v>
      </c>
      <c r="AO48" s="28" t="n">
        <f aca="false">SUM(I48:AN48)-AQ48</f>
        <v>0</v>
      </c>
      <c r="AP48" s="29" t="n">
        <f aca="false">AO48*E48</f>
        <v>0</v>
      </c>
      <c r="AQ48" s="28" t="n">
        <f aca="false">SUM(I48:AM48)*F48</f>
        <v>0</v>
      </c>
    </row>
    <row r="49" customFormat="false" ht="11.25" hidden="false" customHeight="false" outlineLevel="0" collapsed="false">
      <c r="C49" s="1" t="s">
        <v>9</v>
      </c>
      <c r="D49" s="1" t="s">
        <v>26</v>
      </c>
      <c r="E49" s="70" t="n">
        <v>0.08</v>
      </c>
      <c r="F49" s="75" t="n">
        <v>0.005</v>
      </c>
      <c r="I49" s="24" t="n">
        <f aca="false">I10-I80</f>
        <v>5000</v>
      </c>
      <c r="J49" s="24" t="n">
        <f aca="false">J10-J80</f>
        <v>5000</v>
      </c>
      <c r="K49" s="24" t="n">
        <f aca="false">K10-K80</f>
        <v>5000</v>
      </c>
      <c r="L49" s="24" t="n">
        <f aca="false">L10-L80</f>
        <v>0</v>
      </c>
      <c r="M49" s="24" t="n">
        <f aca="false">M10-M80</f>
        <v>0</v>
      </c>
      <c r="N49" s="24" t="n">
        <f aca="false">N10-N80</f>
        <v>0</v>
      </c>
      <c r="O49" s="24" t="n">
        <f aca="false">O10-O80</f>
        <v>0</v>
      </c>
      <c r="P49" s="24" t="n">
        <f aca="false">P10-P80</f>
        <v>0</v>
      </c>
      <c r="Q49" s="24" t="n">
        <v>5000</v>
      </c>
      <c r="R49" s="24" t="n">
        <f aca="false">R10-R80</f>
        <v>5000</v>
      </c>
      <c r="S49" s="24" t="n">
        <f aca="false">S10-S80</f>
        <v>5000</v>
      </c>
      <c r="T49" s="24" t="n">
        <f aca="false">T10-T80</f>
        <v>5000</v>
      </c>
      <c r="U49" s="24" t="n">
        <f aca="false">U10-U80</f>
        <v>5000</v>
      </c>
      <c r="V49" s="24" t="n">
        <f aca="false">V10-V80</f>
        <v>5000</v>
      </c>
      <c r="W49" s="24" t="n">
        <f aca="false">W10-W80</f>
        <v>5000</v>
      </c>
      <c r="X49" s="24" t="n">
        <f aca="false">X10-X80</f>
        <v>5000</v>
      </c>
      <c r="Y49" s="24" t="n">
        <f aca="false">Y10-Y80</f>
        <v>5000</v>
      </c>
      <c r="Z49" s="24" t="n">
        <f aca="false">Z10-Z80</f>
        <v>5000</v>
      </c>
      <c r="AA49" s="24" t="n">
        <f aca="false">AA10-AA80</f>
        <v>5000</v>
      </c>
      <c r="AB49" s="24" t="n">
        <f aca="false">AB10-AB80</f>
        <v>5000</v>
      </c>
      <c r="AC49" s="24" t="n">
        <f aca="false">AC10-AC80</f>
        <v>5000</v>
      </c>
      <c r="AD49" s="24" t="n">
        <f aca="false">AD10-AD80</f>
        <v>5000</v>
      </c>
      <c r="AE49" s="24" t="n">
        <f aca="false">AE10-AE80</f>
        <v>5000</v>
      </c>
      <c r="AF49" s="24" t="n">
        <f aca="false">AF10-AF80</f>
        <v>5000</v>
      </c>
      <c r="AG49" s="24" t="n">
        <f aca="false">AG10-AG80</f>
        <v>5000</v>
      </c>
      <c r="AH49" s="24" t="n">
        <f aca="false">AH10-AH80</f>
        <v>5000</v>
      </c>
      <c r="AI49" s="24" t="n">
        <f aca="false">AI10-AI80</f>
        <v>5000</v>
      </c>
      <c r="AJ49" s="24" t="n">
        <f aca="false">AJ10-AJ80</f>
        <v>5000</v>
      </c>
      <c r="AK49" s="98" t="n">
        <v>0</v>
      </c>
      <c r="AL49" s="98" t="n">
        <v>0</v>
      </c>
      <c r="AM49" s="98" t="n">
        <v>0</v>
      </c>
      <c r="AO49" s="28" t="n">
        <f aca="false">SUM(I49:AN49)-AQ49</f>
        <v>114425</v>
      </c>
      <c r="AP49" s="29" t="n">
        <f aca="false">AO49*E49</f>
        <v>9154</v>
      </c>
      <c r="AQ49" s="28" t="n">
        <f aca="false">SUM(I49:AM49)*F49</f>
        <v>575</v>
      </c>
    </row>
    <row r="50" customFormat="false" ht="11.25" hidden="false" customHeight="false" outlineLevel="0" collapsed="false">
      <c r="C50" s="1" t="s">
        <v>111</v>
      </c>
      <c r="D50" s="1" t="s">
        <v>112</v>
      </c>
      <c r="E50" s="70" t="n">
        <v>0.08</v>
      </c>
      <c r="F50" s="75" t="n">
        <v>0.005</v>
      </c>
      <c r="I50" s="24" t="n">
        <f aca="false">I11-I81</f>
        <v>15000</v>
      </c>
      <c r="J50" s="24" t="n">
        <f aca="false">J11-J81</f>
        <v>6594</v>
      </c>
      <c r="K50" s="24" t="n">
        <f aca="false">K11-K81</f>
        <v>6784</v>
      </c>
      <c r="L50" s="24" t="n">
        <f aca="false">L11-L81</f>
        <v>7104</v>
      </c>
      <c r="M50" s="24" t="n">
        <f aca="false">M11-M81</f>
        <v>0</v>
      </c>
      <c r="N50" s="24" t="n">
        <f aca="false">N11-N81</f>
        <v>0</v>
      </c>
      <c r="O50" s="24" t="n">
        <f aca="false">O11-O81</f>
        <v>0</v>
      </c>
      <c r="P50" s="24" t="n">
        <f aca="false">P11-P81</f>
        <v>0</v>
      </c>
      <c r="Q50" s="24" t="n">
        <v>15000</v>
      </c>
      <c r="R50" s="24" t="n">
        <f aca="false">R11-R81</f>
        <v>15000</v>
      </c>
      <c r="S50" s="24" t="n">
        <f aca="false">S11-S81</f>
        <v>15000</v>
      </c>
      <c r="T50" s="24" t="n">
        <f aca="false">T11-T81</f>
        <v>15000</v>
      </c>
      <c r="U50" s="24" t="n">
        <f aca="false">U11-U81</f>
        <v>15000</v>
      </c>
      <c r="V50" s="24" t="n">
        <f aca="false">V11-V81</f>
        <v>15000</v>
      </c>
      <c r="W50" s="24" t="n">
        <f aca="false">W11-W81</f>
        <v>15000</v>
      </c>
      <c r="X50" s="24" t="n">
        <f aca="false">X11-X81</f>
        <v>15000</v>
      </c>
      <c r="Y50" s="24" t="n">
        <f aca="false">Y11-Y81</f>
        <v>15000</v>
      </c>
      <c r="Z50" s="24" t="n">
        <f aca="false">Z11-Z81</f>
        <v>15000</v>
      </c>
      <c r="AA50" s="24" t="n">
        <f aca="false">AA11-AA81</f>
        <v>15000</v>
      </c>
      <c r="AB50" s="24" t="n">
        <f aca="false">AB11-AB81</f>
        <v>15000</v>
      </c>
      <c r="AC50" s="24" t="n">
        <f aca="false">AC11-AC81</f>
        <v>15000</v>
      </c>
      <c r="AD50" s="24" t="n">
        <f aca="false">AD11-AD81</f>
        <v>15000</v>
      </c>
      <c r="AE50" s="24" t="n">
        <f aca="false">AE11-AE81</f>
        <v>15000</v>
      </c>
      <c r="AF50" s="24" t="n">
        <f aca="false">AF11-AF81</f>
        <v>15000</v>
      </c>
      <c r="AG50" s="24" t="n">
        <f aca="false">AG11-AG81</f>
        <v>15000</v>
      </c>
      <c r="AH50" s="24" t="n">
        <f aca="false">AH11-AH81</f>
        <v>15000</v>
      </c>
      <c r="AI50" s="24" t="n">
        <f aca="false">AI11-AI81</f>
        <v>15000</v>
      </c>
      <c r="AJ50" s="24" t="n">
        <f aca="false">AJ11-AJ81</f>
        <v>15000</v>
      </c>
      <c r="AK50" s="98" t="n">
        <v>0</v>
      </c>
      <c r="AL50" s="98" t="n">
        <v>0</v>
      </c>
      <c r="AM50" s="98" t="n">
        <v>0</v>
      </c>
      <c r="AO50" s="28" t="n">
        <f aca="false">SUM(I50:AN50)-AQ50</f>
        <v>333804.59</v>
      </c>
      <c r="AP50" s="29" t="n">
        <f aca="false">AO50*E50</f>
        <v>26704.3672</v>
      </c>
      <c r="AQ50" s="28" t="n">
        <f aca="false">SUM(I50:AM50)*F50</f>
        <v>1677.41</v>
      </c>
    </row>
    <row r="51" customFormat="false" ht="11.25" hidden="false" customHeight="false" outlineLevel="0" collapsed="false">
      <c r="C51" s="1" t="s">
        <v>10</v>
      </c>
      <c r="D51" s="1" t="s">
        <v>27</v>
      </c>
      <c r="E51" s="70" t="n">
        <v>0.1</v>
      </c>
      <c r="F51" s="74" t="n">
        <v>0.01</v>
      </c>
      <c r="I51" s="24" t="n">
        <f aca="false">I12+I24-I82</f>
        <v>0</v>
      </c>
      <c r="J51" s="24" t="n">
        <f aca="false">J12+J24-J82</f>
        <v>0</v>
      </c>
      <c r="K51" s="24" t="n">
        <f aca="false">K12+K24-K82</f>
        <v>0</v>
      </c>
      <c r="L51" s="24" t="n">
        <f aca="false">L12+L24-L82</f>
        <v>0</v>
      </c>
      <c r="M51" s="24" t="n">
        <f aca="false">M12+M24-M82</f>
        <v>0</v>
      </c>
      <c r="N51" s="24" t="n">
        <f aca="false">N12+N24-N82</f>
        <v>0</v>
      </c>
      <c r="O51" s="24" t="n">
        <f aca="false">O12+O24-O82</f>
        <v>0</v>
      </c>
      <c r="P51" s="24" t="n">
        <f aca="false">P12+P24-P82</f>
        <v>0</v>
      </c>
      <c r="Q51" s="24" t="n">
        <f aca="false">Q12+Q24-Q82</f>
        <v>0</v>
      </c>
      <c r="R51" s="24" t="n">
        <f aca="false">R12+R24-R82</f>
        <v>0</v>
      </c>
      <c r="S51" s="24" t="n">
        <f aca="false">S12+S24-S82</f>
        <v>0</v>
      </c>
      <c r="T51" s="24" t="n">
        <f aca="false">T12+T24-T82</f>
        <v>0</v>
      </c>
      <c r="U51" s="24" t="n">
        <f aca="false">U12+U24-U82</f>
        <v>0</v>
      </c>
      <c r="V51" s="24" t="n">
        <f aca="false">V12+V24-V82</f>
        <v>0</v>
      </c>
      <c r="W51" s="24" t="n">
        <f aca="false">W12+W24-W82</f>
        <v>0</v>
      </c>
      <c r="X51" s="24" t="n">
        <f aca="false">X12+X24-X82</f>
        <v>0</v>
      </c>
      <c r="Y51" s="24" t="n">
        <f aca="false">Y12+Y24-Y82</f>
        <v>0</v>
      </c>
      <c r="Z51" s="24" t="n">
        <f aca="false">Z12+Z24-Z82</f>
        <v>0</v>
      </c>
      <c r="AA51" s="24" t="n">
        <f aca="false">AA12+AA24-AA82</f>
        <v>0</v>
      </c>
      <c r="AB51" s="24" t="n">
        <f aca="false">AB12+AB24-AB82</f>
        <v>0</v>
      </c>
      <c r="AC51" s="24" t="n">
        <f aca="false">AC12+AC24-AC82</f>
        <v>0</v>
      </c>
      <c r="AD51" s="24" t="n">
        <f aca="false">AD12+AD24-AD82</f>
        <v>0</v>
      </c>
      <c r="AE51" s="24" t="n">
        <f aca="false">AE12+AE24-AE82</f>
        <v>0</v>
      </c>
      <c r="AF51" s="24" t="n">
        <f aca="false">AF12+AF24-AF82</f>
        <v>0</v>
      </c>
      <c r="AG51" s="24" t="n">
        <f aca="false">AG12+AG24-AG82</f>
        <v>0</v>
      </c>
      <c r="AH51" s="24" t="n">
        <f aca="false">AH12+AH24-AH82</f>
        <v>0</v>
      </c>
      <c r="AI51" s="24" t="n">
        <f aca="false">AI12+AI24-AI82</f>
        <v>0</v>
      </c>
      <c r="AJ51" s="24" t="n">
        <f aca="false">AJ12+AJ24-AJ82</f>
        <v>0</v>
      </c>
      <c r="AK51" s="98" t="n">
        <v>0</v>
      </c>
      <c r="AL51" s="98" t="n">
        <v>0</v>
      </c>
      <c r="AM51" s="98" t="n">
        <v>0</v>
      </c>
      <c r="AO51" s="28" t="n">
        <f aca="false">SUM(I51:AN51)-AQ51</f>
        <v>0</v>
      </c>
      <c r="AP51" s="29" t="n">
        <f aca="false">AO51*E51</f>
        <v>0</v>
      </c>
      <c r="AQ51" s="28" t="n">
        <f aca="false">SUM(I51:AM51)*F51</f>
        <v>0</v>
      </c>
    </row>
    <row r="52" customFormat="false" ht="11.25" hidden="false" customHeight="false" outlineLevel="0" collapsed="false">
      <c r="C52" s="1" t="s">
        <v>89</v>
      </c>
      <c r="D52" s="1" t="s">
        <v>28</v>
      </c>
      <c r="E52" s="70" t="n">
        <v>0.1</v>
      </c>
      <c r="F52" s="74" t="n">
        <v>0.01</v>
      </c>
      <c r="I52" s="24" t="n">
        <f aca="false">I13+I25-I83</f>
        <v>0</v>
      </c>
      <c r="J52" s="24" t="n">
        <f aca="false">J13+J25-J83</f>
        <v>0</v>
      </c>
      <c r="K52" s="24" t="n">
        <f aca="false">K13+K25-K83</f>
        <v>0</v>
      </c>
      <c r="L52" s="24" t="n">
        <f aca="false">L13+L25-L83</f>
        <v>0</v>
      </c>
      <c r="M52" s="24" t="n">
        <f aca="false">M13+M25-M83</f>
        <v>0</v>
      </c>
      <c r="N52" s="24" t="n">
        <f aca="false">N13+N25-N83</f>
        <v>0</v>
      </c>
      <c r="O52" s="24" t="n">
        <f aca="false">O13+O25-O83</f>
        <v>0</v>
      </c>
      <c r="P52" s="24" t="n">
        <f aca="false">P13+P25-P83</f>
        <v>0</v>
      </c>
      <c r="Q52" s="24" t="n">
        <f aca="false">Q13+Q25-Q83</f>
        <v>0</v>
      </c>
      <c r="R52" s="24" t="n">
        <f aca="false">R13+R25-R83</f>
        <v>0</v>
      </c>
      <c r="S52" s="24" t="n">
        <f aca="false">S13+S25-S83</f>
        <v>0</v>
      </c>
      <c r="T52" s="24" t="n">
        <f aca="false">T13+T25-T83</f>
        <v>0</v>
      </c>
      <c r="U52" s="24" t="n">
        <f aca="false">U13+U25-U83</f>
        <v>0</v>
      </c>
      <c r="V52" s="24" t="n">
        <f aca="false">V13+V25-V83</f>
        <v>0</v>
      </c>
      <c r="W52" s="24" t="n">
        <f aca="false">W13+W25-W83</f>
        <v>0</v>
      </c>
      <c r="X52" s="24" t="n">
        <f aca="false">X13+X25-X83</f>
        <v>0</v>
      </c>
      <c r="Y52" s="24" t="n">
        <f aca="false">Y13+Y25-Y83</f>
        <v>0</v>
      </c>
      <c r="Z52" s="24" t="n">
        <f aca="false">Z13+Z25-Z83</f>
        <v>0</v>
      </c>
      <c r="AA52" s="24" t="n">
        <f aca="false">AA13+AA25-AA83</f>
        <v>0</v>
      </c>
      <c r="AB52" s="24" t="n">
        <f aca="false">AB13+AB25-AB83</f>
        <v>0</v>
      </c>
      <c r="AC52" s="24" t="n">
        <f aca="false">AC13+AC25-AC83</f>
        <v>0</v>
      </c>
      <c r="AD52" s="24" t="n">
        <f aca="false">AD13+AD25-AD83</f>
        <v>0</v>
      </c>
      <c r="AE52" s="24" t="n">
        <f aca="false">AE13+AE25-AE83</f>
        <v>0</v>
      </c>
      <c r="AF52" s="24" t="n">
        <f aca="false">AF13+AF25-AF83</f>
        <v>0</v>
      </c>
      <c r="AG52" s="24" t="n">
        <f aca="false">AG13+AG25-AG83</f>
        <v>0</v>
      </c>
      <c r="AH52" s="24" t="n">
        <f aca="false">AH13+AH25-AH83</f>
        <v>0</v>
      </c>
      <c r="AI52" s="24" t="n">
        <f aca="false">AI13+AI25-AI83</f>
        <v>0</v>
      </c>
      <c r="AJ52" s="24" t="n">
        <f aca="false">AJ13+AJ25-AJ83</f>
        <v>0</v>
      </c>
      <c r="AK52" s="98" t="n">
        <v>0</v>
      </c>
      <c r="AL52" s="98" t="n">
        <v>0</v>
      </c>
      <c r="AM52" s="98" t="n">
        <v>0</v>
      </c>
      <c r="AO52" s="28" t="n">
        <f aca="false">SUM(I52:AN52)-AQ52</f>
        <v>0</v>
      </c>
      <c r="AP52" s="29" t="n">
        <f aca="false">AO52*E52</f>
        <v>0</v>
      </c>
      <c r="AQ52" s="28" t="n">
        <f aca="false">SUM(I52:AM52)*F52</f>
        <v>0</v>
      </c>
    </row>
    <row r="53" customFormat="false" ht="11.25" hidden="false" customHeight="false" outlineLevel="0" collapsed="false">
      <c r="C53" s="1" t="s">
        <v>87</v>
      </c>
      <c r="D53" s="1" t="s">
        <v>29</v>
      </c>
      <c r="E53" s="70" t="n">
        <v>0.1</v>
      </c>
      <c r="F53" s="74" t="n">
        <v>0.01</v>
      </c>
      <c r="I53" s="24" t="n">
        <f aca="false">I14+I26-I84</f>
        <v>0</v>
      </c>
      <c r="J53" s="24" t="n">
        <f aca="false">J14+J26-J84</f>
        <v>0</v>
      </c>
      <c r="K53" s="24" t="n">
        <f aca="false">K14+K26-K84</f>
        <v>0</v>
      </c>
      <c r="L53" s="24" t="n">
        <f aca="false">L14+L26-L84</f>
        <v>0</v>
      </c>
      <c r="M53" s="24" t="n">
        <f aca="false">M14+M26-M84</f>
        <v>0</v>
      </c>
      <c r="N53" s="24" t="n">
        <f aca="false">N14+N26-N84</f>
        <v>0</v>
      </c>
      <c r="O53" s="24" t="n">
        <f aca="false">O14+O26-O84</f>
        <v>0</v>
      </c>
      <c r="P53" s="24" t="n">
        <f aca="false">P14+P26-P84</f>
        <v>0</v>
      </c>
      <c r="Q53" s="24" t="n">
        <f aca="false">Q14+Q26-Q84</f>
        <v>0</v>
      </c>
      <c r="R53" s="24" t="n">
        <f aca="false">R14+R26-R84</f>
        <v>0</v>
      </c>
      <c r="S53" s="24" t="n">
        <f aca="false">S14+S26-S84</f>
        <v>0</v>
      </c>
      <c r="T53" s="24" t="n">
        <f aca="false">T14+T26-T84</f>
        <v>0</v>
      </c>
      <c r="U53" s="24" t="n">
        <f aca="false">U14+U26-U84</f>
        <v>0</v>
      </c>
      <c r="V53" s="24" t="n">
        <f aca="false">V14+V26-V84</f>
        <v>0</v>
      </c>
      <c r="W53" s="24" t="n">
        <f aca="false">W14+W26-W84</f>
        <v>0</v>
      </c>
      <c r="X53" s="24" t="n">
        <f aca="false">X14+X26-X84</f>
        <v>0</v>
      </c>
      <c r="Y53" s="24" t="n">
        <f aca="false">Y14+Y26-Y84</f>
        <v>0</v>
      </c>
      <c r="Z53" s="24" t="n">
        <f aca="false">Z14+Z26-Z84</f>
        <v>0</v>
      </c>
      <c r="AA53" s="24" t="n">
        <f aca="false">AA14+AA26-AA84</f>
        <v>0</v>
      </c>
      <c r="AB53" s="24" t="n">
        <f aca="false">AB14+AB26-AB84</f>
        <v>0</v>
      </c>
      <c r="AC53" s="24" t="n">
        <f aca="false">AC14+AC26-AC84</f>
        <v>0</v>
      </c>
      <c r="AD53" s="24" t="n">
        <f aca="false">AD14+AD26-AD84</f>
        <v>0</v>
      </c>
      <c r="AE53" s="24" t="n">
        <f aca="false">AE14+AE26-AE84</f>
        <v>0</v>
      </c>
      <c r="AF53" s="24" t="n">
        <f aca="false">AF14+AF26-AF84</f>
        <v>0</v>
      </c>
      <c r="AG53" s="24" t="n">
        <f aca="false">AG14+AG26-AG84</f>
        <v>0</v>
      </c>
      <c r="AH53" s="24" t="n">
        <f aca="false">AH14+AH26-AH84</f>
        <v>0</v>
      </c>
      <c r="AI53" s="24" t="n">
        <f aca="false">AI14+AI26-AI84</f>
        <v>0</v>
      </c>
      <c r="AJ53" s="24" t="n">
        <f aca="false">AJ14+AJ26-AJ84</f>
        <v>0</v>
      </c>
      <c r="AK53" s="98" t="n">
        <v>0</v>
      </c>
      <c r="AL53" s="98" t="n">
        <v>0</v>
      </c>
      <c r="AM53" s="98" t="n">
        <v>0</v>
      </c>
      <c r="AO53" s="28" t="n">
        <f aca="false">SUM(I53:AN53)-AQ53</f>
        <v>0</v>
      </c>
      <c r="AP53" s="29" t="n">
        <f aca="false">AO53*E53</f>
        <v>0</v>
      </c>
      <c r="AQ53" s="28" t="n">
        <f aca="false">SUM(I53:AM53)*F53</f>
        <v>0</v>
      </c>
    </row>
    <row r="54" customFormat="false" ht="11.25" hidden="false" customHeight="false" outlineLevel="0" collapsed="false">
      <c r="C54" s="1" t="s">
        <v>19</v>
      </c>
      <c r="D54" s="1" t="s">
        <v>36</v>
      </c>
      <c r="E54" s="70" t="n">
        <v>0.1</v>
      </c>
      <c r="F54" s="74" t="n">
        <v>0.01</v>
      </c>
      <c r="I54" s="24" t="n">
        <f aca="false">I27-I85</f>
        <v>0</v>
      </c>
      <c r="J54" s="24" t="n">
        <f aca="false">J27-J85</f>
        <v>0</v>
      </c>
      <c r="K54" s="24" t="n">
        <f aca="false">K27-K85</f>
        <v>0</v>
      </c>
      <c r="L54" s="24" t="n">
        <f aca="false">L27-L85</f>
        <v>0</v>
      </c>
      <c r="M54" s="24" t="n">
        <f aca="false">M27-M85</f>
        <v>0</v>
      </c>
      <c r="N54" s="24" t="n">
        <f aca="false">N27-N85</f>
        <v>0</v>
      </c>
      <c r="O54" s="24" t="n">
        <f aca="false">O27-O85</f>
        <v>0</v>
      </c>
      <c r="P54" s="24" t="n">
        <f aca="false">P27-P85</f>
        <v>0</v>
      </c>
      <c r="Q54" s="24" t="n">
        <f aca="false">Q27-Q85</f>
        <v>0</v>
      </c>
      <c r="R54" s="24" t="n">
        <f aca="false">R27-R85</f>
        <v>0</v>
      </c>
      <c r="S54" s="24" t="n">
        <f aca="false">S27-S85</f>
        <v>0</v>
      </c>
      <c r="T54" s="24" t="n">
        <f aca="false">T27-T85</f>
        <v>0</v>
      </c>
      <c r="U54" s="24" t="n">
        <f aca="false">U27-U85</f>
        <v>0</v>
      </c>
      <c r="V54" s="24" t="n">
        <f aca="false">V27-V85</f>
        <v>0</v>
      </c>
      <c r="W54" s="24" t="n">
        <f aca="false">W27-W85</f>
        <v>0</v>
      </c>
      <c r="X54" s="24" t="n">
        <f aca="false">X27-X85</f>
        <v>0</v>
      </c>
      <c r="Y54" s="24" t="n">
        <f aca="false">Y27-Y85</f>
        <v>0</v>
      </c>
      <c r="Z54" s="24" t="n">
        <f aca="false">Z27-Z85</f>
        <v>0</v>
      </c>
      <c r="AA54" s="24" t="n">
        <f aca="false">AA27-AA85</f>
        <v>0</v>
      </c>
      <c r="AB54" s="24" t="n">
        <f aca="false">AB27-AB85</f>
        <v>0</v>
      </c>
      <c r="AC54" s="24" t="n">
        <f aca="false">AC27-AC85</f>
        <v>0</v>
      </c>
      <c r="AD54" s="24" t="n">
        <f aca="false">AD27-AD85</f>
        <v>0</v>
      </c>
      <c r="AE54" s="24" t="n">
        <f aca="false">AE27-AE85</f>
        <v>0</v>
      </c>
      <c r="AF54" s="24" t="n">
        <f aca="false">AF27-AF85</f>
        <v>0</v>
      </c>
      <c r="AG54" s="24" t="n">
        <f aca="false">AG27-AG85</f>
        <v>0</v>
      </c>
      <c r="AH54" s="24" t="n">
        <f aca="false">AH27-AH85</f>
        <v>0</v>
      </c>
      <c r="AI54" s="24" t="n">
        <f aca="false">AI27-AI85</f>
        <v>0</v>
      </c>
      <c r="AJ54" s="24" t="n">
        <f aca="false">AJ27-AJ85</f>
        <v>0</v>
      </c>
      <c r="AK54" s="98" t="n">
        <v>0</v>
      </c>
      <c r="AL54" s="98" t="n">
        <v>0</v>
      </c>
      <c r="AM54" s="98" t="n">
        <v>0</v>
      </c>
      <c r="AO54" s="28" t="n">
        <f aca="false">SUM(I54:AN54)-AQ54</f>
        <v>0</v>
      </c>
      <c r="AP54" s="29" t="n">
        <f aca="false">AO54*E54</f>
        <v>0</v>
      </c>
      <c r="AQ54" s="28" t="n">
        <f aca="false">SUM(I54:AM54)*F54</f>
        <v>0</v>
      </c>
    </row>
    <row r="55" customFormat="false" ht="11.25" hidden="false" customHeight="false" outlineLevel="0" collapsed="false">
      <c r="C55" s="1" t="s">
        <v>90</v>
      </c>
      <c r="D55" s="1" t="s">
        <v>37</v>
      </c>
      <c r="E55" s="70" t="n">
        <v>0.1</v>
      </c>
      <c r="F55" s="74" t="n">
        <v>0.01</v>
      </c>
      <c r="I55" s="24" t="n">
        <f aca="false">I28-I86</f>
        <v>0</v>
      </c>
      <c r="J55" s="24" t="n">
        <f aca="false">J28-J86</f>
        <v>0</v>
      </c>
      <c r="K55" s="24" t="n">
        <f aca="false">K28-K86</f>
        <v>0</v>
      </c>
      <c r="L55" s="24" t="n">
        <f aca="false">L28-L86</f>
        <v>0</v>
      </c>
      <c r="M55" s="24" t="n">
        <f aca="false">M28-M86</f>
        <v>0</v>
      </c>
      <c r="N55" s="24" t="n">
        <f aca="false">N28-N86</f>
        <v>0</v>
      </c>
      <c r="O55" s="24" t="n">
        <f aca="false">O28-O86</f>
        <v>0</v>
      </c>
      <c r="P55" s="24" t="n">
        <f aca="false">P28-P86</f>
        <v>0</v>
      </c>
      <c r="Q55" s="24" t="n">
        <f aca="false">Q28-Q86</f>
        <v>0</v>
      </c>
      <c r="R55" s="24" t="n">
        <f aca="false">R28-R86</f>
        <v>0</v>
      </c>
      <c r="S55" s="24" t="n">
        <f aca="false">S28-S86</f>
        <v>0</v>
      </c>
      <c r="T55" s="24" t="n">
        <f aca="false">T28-T86</f>
        <v>0</v>
      </c>
      <c r="U55" s="24" t="n">
        <f aca="false">U28-U86</f>
        <v>0</v>
      </c>
      <c r="V55" s="24" t="n">
        <f aca="false">V28-V86</f>
        <v>0</v>
      </c>
      <c r="W55" s="24" t="n">
        <f aca="false">W28-W86</f>
        <v>0</v>
      </c>
      <c r="X55" s="24" t="n">
        <f aca="false">X28-X86</f>
        <v>0</v>
      </c>
      <c r="Y55" s="24" t="n">
        <f aca="false">Y28-Y86</f>
        <v>0</v>
      </c>
      <c r="Z55" s="24" t="n">
        <f aca="false">Z28-Z86</f>
        <v>0</v>
      </c>
      <c r="AA55" s="24" t="n">
        <f aca="false">AA28-AA86</f>
        <v>0</v>
      </c>
      <c r="AB55" s="24" t="n">
        <f aca="false">AB28-AB86</f>
        <v>0</v>
      </c>
      <c r="AC55" s="24" t="n">
        <f aca="false">AC28-AC86</f>
        <v>0</v>
      </c>
      <c r="AD55" s="24" t="n">
        <f aca="false">AD28-AD86</f>
        <v>0</v>
      </c>
      <c r="AE55" s="24" t="n">
        <f aca="false">AE28-AE86</f>
        <v>0</v>
      </c>
      <c r="AF55" s="24" t="n">
        <f aca="false">AF28-AF86</f>
        <v>0</v>
      </c>
      <c r="AG55" s="24" t="n">
        <f aca="false">AG28-AG86</f>
        <v>0</v>
      </c>
      <c r="AH55" s="24" t="n">
        <f aca="false">AH28-AH86</f>
        <v>0</v>
      </c>
      <c r="AI55" s="24" t="n">
        <f aca="false">AI28-AI86</f>
        <v>0</v>
      </c>
      <c r="AJ55" s="24" t="n">
        <f aca="false">AJ28-AJ86</f>
        <v>0</v>
      </c>
      <c r="AK55" s="98" t="n">
        <v>0</v>
      </c>
      <c r="AL55" s="98" t="n">
        <v>0</v>
      </c>
      <c r="AM55" s="98" t="n">
        <v>0</v>
      </c>
      <c r="AO55" s="28" t="n">
        <f aca="false">SUM(I55:AN55)-AQ55</f>
        <v>0</v>
      </c>
      <c r="AP55" s="29" t="n">
        <f aca="false">AO55*E55</f>
        <v>0</v>
      </c>
      <c r="AQ55" s="28" t="n">
        <f aca="false">SUM(I55:AM55)*F55</f>
        <v>0</v>
      </c>
    </row>
    <row r="56" customFormat="false" ht="11.25" hidden="false" customHeight="false" outlineLevel="0" collapsed="false">
      <c r="C56" s="1" t="s">
        <v>21</v>
      </c>
      <c r="D56" s="1" t="s">
        <v>38</v>
      </c>
      <c r="E56" s="70" t="n">
        <v>0.1</v>
      </c>
      <c r="F56" s="74" t="n">
        <v>0.01</v>
      </c>
      <c r="I56" s="24" t="n">
        <f aca="false">I29-I87</f>
        <v>0</v>
      </c>
      <c r="J56" s="24" t="n">
        <f aca="false">J29-J87</f>
        <v>0</v>
      </c>
      <c r="K56" s="24" t="n">
        <f aca="false">K29-K87</f>
        <v>0</v>
      </c>
      <c r="L56" s="24" t="n">
        <f aca="false">L29-L87</f>
        <v>0</v>
      </c>
      <c r="M56" s="24" t="n">
        <f aca="false">M29-M87</f>
        <v>0</v>
      </c>
      <c r="N56" s="24" t="n">
        <f aca="false">N29-N87</f>
        <v>0</v>
      </c>
      <c r="O56" s="24" t="n">
        <f aca="false">O29-O87</f>
        <v>0</v>
      </c>
      <c r="P56" s="24" t="n">
        <f aca="false">P29-P87</f>
        <v>0</v>
      </c>
      <c r="Q56" s="24" t="n">
        <f aca="false">Q29-Q87</f>
        <v>0</v>
      </c>
      <c r="R56" s="24" t="n">
        <f aca="false">R29-R87</f>
        <v>0</v>
      </c>
      <c r="S56" s="24" t="n">
        <f aca="false">S29-S87</f>
        <v>0</v>
      </c>
      <c r="T56" s="24" t="n">
        <f aca="false">T29-T87</f>
        <v>0</v>
      </c>
      <c r="U56" s="24" t="n">
        <f aca="false">U29-U87</f>
        <v>0</v>
      </c>
      <c r="V56" s="24" t="n">
        <f aca="false">V29-V87</f>
        <v>0</v>
      </c>
      <c r="W56" s="24" t="n">
        <f aca="false">W29-W87</f>
        <v>0</v>
      </c>
      <c r="X56" s="24" t="n">
        <f aca="false">X29-X87</f>
        <v>0</v>
      </c>
      <c r="Y56" s="24" t="n">
        <f aca="false">Y29-Y87</f>
        <v>0</v>
      </c>
      <c r="Z56" s="24" t="n">
        <f aca="false">Z29-Z87</f>
        <v>0</v>
      </c>
      <c r="AA56" s="24" t="n">
        <f aca="false">AA29-AA87</f>
        <v>0</v>
      </c>
      <c r="AB56" s="24" t="n">
        <f aca="false">AB29-AB87</f>
        <v>0</v>
      </c>
      <c r="AC56" s="24" t="n">
        <f aca="false">AC29-AC87</f>
        <v>0</v>
      </c>
      <c r="AD56" s="24" t="n">
        <f aca="false">AD29-AD87</f>
        <v>0</v>
      </c>
      <c r="AE56" s="24" t="n">
        <f aca="false">AE29-AE87</f>
        <v>0</v>
      </c>
      <c r="AF56" s="24" t="n">
        <f aca="false">AF29-AF87</f>
        <v>0</v>
      </c>
      <c r="AG56" s="24" t="n">
        <f aca="false">AG29-AG87</f>
        <v>0</v>
      </c>
      <c r="AH56" s="24" t="n">
        <f aca="false">AH29-AH87</f>
        <v>0</v>
      </c>
      <c r="AI56" s="24" t="n">
        <f aca="false">AI29-AI87</f>
        <v>0</v>
      </c>
      <c r="AJ56" s="24" t="n">
        <f aca="false">AJ29-AJ87</f>
        <v>0</v>
      </c>
      <c r="AK56" s="98" t="n">
        <v>0</v>
      </c>
      <c r="AL56" s="98" t="n">
        <v>0</v>
      </c>
      <c r="AM56" s="98" t="n">
        <v>0</v>
      </c>
      <c r="AO56" s="28" t="n">
        <f aca="false">SUM(I56:AN56)-AQ56</f>
        <v>0</v>
      </c>
      <c r="AP56" s="29" t="n">
        <f aca="false">AO56*E56</f>
        <v>0</v>
      </c>
      <c r="AQ56" s="28" t="n">
        <f aca="false">SUM(I56:AM56)*F56</f>
        <v>0</v>
      </c>
    </row>
    <row r="57" customFormat="false" ht="11.25" hidden="false" customHeight="false" outlineLevel="0" collapsed="false">
      <c r="C57" s="1" t="s">
        <v>13</v>
      </c>
      <c r="D57" s="1" t="s">
        <v>30</v>
      </c>
      <c r="E57" s="70" t="n">
        <v>0.1</v>
      </c>
      <c r="F57" s="74" t="n">
        <v>0.01</v>
      </c>
      <c r="I57" s="24" t="n">
        <f aca="false">I15+I30-I88</f>
        <v>11745</v>
      </c>
      <c r="J57" s="24" t="n">
        <f aca="false">J15+J30-J88</f>
        <v>11745</v>
      </c>
      <c r="K57" s="24" t="n">
        <f aca="false">K15+K30-K88</f>
        <v>11745</v>
      </c>
      <c r="L57" s="24" t="n">
        <f aca="false">L15+L30-L88</f>
        <v>0</v>
      </c>
      <c r="M57" s="24" t="n">
        <f aca="false">M15+M30-M88</f>
        <v>0</v>
      </c>
      <c r="N57" s="24" t="n">
        <f aca="false">N15+N30-N88</f>
        <v>0</v>
      </c>
      <c r="O57" s="24" t="n">
        <f aca="false">O15+O30-O88</f>
        <v>0</v>
      </c>
      <c r="P57" s="24" t="n">
        <f aca="false">P15+P30-P88</f>
        <v>0</v>
      </c>
      <c r="Q57" s="24" t="n">
        <v>5000</v>
      </c>
      <c r="R57" s="24" t="n">
        <f aca="false">R15+R30-R88</f>
        <v>5000</v>
      </c>
      <c r="S57" s="24" t="n">
        <f aca="false">S15+S30-S88</f>
        <v>5000</v>
      </c>
      <c r="T57" s="24" t="n">
        <f aca="false">T15+T30-T88</f>
        <v>5000</v>
      </c>
      <c r="U57" s="24" t="n">
        <f aca="false">U15+U30-U88</f>
        <v>5000</v>
      </c>
      <c r="V57" s="24" t="n">
        <f aca="false">V15+V30-V88</f>
        <v>5000</v>
      </c>
      <c r="W57" s="24" t="n">
        <f aca="false">W15+W30-W88</f>
        <v>5000</v>
      </c>
      <c r="X57" s="24" t="n">
        <f aca="false">X15+X30-X88</f>
        <v>5000</v>
      </c>
      <c r="Y57" s="24" t="n">
        <f aca="false">Y15+Y30-Y88</f>
        <v>5000</v>
      </c>
      <c r="Z57" s="24" t="n">
        <f aca="false">Z15+Z30-Z88</f>
        <v>5000</v>
      </c>
      <c r="AA57" s="24" t="n">
        <f aca="false">AA15+AA30-AA88</f>
        <v>5000</v>
      </c>
      <c r="AB57" s="24" t="n">
        <f aca="false">AB15+AB30-AB88</f>
        <v>5000</v>
      </c>
      <c r="AC57" s="24" t="n">
        <f aca="false">AC15+AC30-AC88</f>
        <v>5000</v>
      </c>
      <c r="AD57" s="24" t="n">
        <f aca="false">AD15+AD30-AD88</f>
        <v>5000</v>
      </c>
      <c r="AE57" s="24" t="n">
        <f aca="false">AE15+AE30-AE88</f>
        <v>5000</v>
      </c>
      <c r="AF57" s="24" t="n">
        <f aca="false">AF15+AF30-AF88</f>
        <v>5000</v>
      </c>
      <c r="AG57" s="24" t="n">
        <f aca="false">AG15+AG30-AG88</f>
        <v>5000</v>
      </c>
      <c r="AH57" s="24" t="n">
        <f aca="false">AH15+AH30-AH88</f>
        <v>5000</v>
      </c>
      <c r="AI57" s="24" t="n">
        <f aca="false">AI15+AI30-AI88</f>
        <v>5000</v>
      </c>
      <c r="AJ57" s="24" t="n">
        <f aca="false">AJ15+AJ30-AJ88</f>
        <v>5000</v>
      </c>
      <c r="AK57" s="98" t="n">
        <v>0</v>
      </c>
      <c r="AL57" s="98" t="n">
        <v>0</v>
      </c>
      <c r="AM57" s="98" t="n">
        <v>0</v>
      </c>
      <c r="AO57" s="28" t="n">
        <f aca="false">SUM(I57:AN57)-AQ57</f>
        <v>133882.65</v>
      </c>
      <c r="AP57" s="29" t="n">
        <f aca="false">AO57*E57</f>
        <v>13388.265</v>
      </c>
      <c r="AQ57" s="28" t="n">
        <f aca="false">SUM(I57:AM57)*F57</f>
        <v>1352.35</v>
      </c>
    </row>
    <row r="58" customFormat="false" ht="11.25" hidden="false" customHeight="false" outlineLevel="0" collapsed="false">
      <c r="C58" s="1" t="s">
        <v>14</v>
      </c>
      <c r="D58" s="1" t="s">
        <v>31</v>
      </c>
      <c r="E58" s="70" t="n">
        <v>0.1</v>
      </c>
      <c r="F58" s="74" t="n">
        <v>0.01</v>
      </c>
      <c r="I58" s="24" t="n">
        <f aca="false">I16+I31-I89</f>
        <v>13255</v>
      </c>
      <c r="J58" s="24" t="n">
        <f aca="false">J16+J31-J89</f>
        <v>13255</v>
      </c>
      <c r="K58" s="24" t="n">
        <f aca="false">K16+K31-K89</f>
        <v>13255</v>
      </c>
      <c r="L58" s="24" t="n">
        <f aca="false">L16+L31-L89</f>
        <v>0</v>
      </c>
      <c r="M58" s="24" t="n">
        <f aca="false">M16+M31-M89</f>
        <v>0</v>
      </c>
      <c r="N58" s="24" t="n">
        <f aca="false">N16+N31-N89</f>
        <v>0</v>
      </c>
      <c r="O58" s="24" t="n">
        <f aca="false">O16+O31-O89</f>
        <v>0</v>
      </c>
      <c r="P58" s="24" t="n">
        <f aca="false">P16+P31-P89</f>
        <v>0</v>
      </c>
      <c r="Q58" s="24" t="n">
        <v>6178</v>
      </c>
      <c r="R58" s="24" t="n">
        <f aca="false">R16+R31-R89</f>
        <v>11807</v>
      </c>
      <c r="S58" s="24" t="n">
        <f aca="false">S16+S31-S89</f>
        <v>11807</v>
      </c>
      <c r="T58" s="24" t="n">
        <f aca="false">T16+T31-T89</f>
        <v>11807</v>
      </c>
      <c r="U58" s="24" t="n">
        <f aca="false">U16+U31-U89</f>
        <v>11807</v>
      </c>
      <c r="V58" s="24" t="n">
        <v>4500</v>
      </c>
      <c r="W58" s="24" t="n">
        <f aca="false">W16+W31-W89</f>
        <v>6764</v>
      </c>
      <c r="X58" s="24" t="n">
        <f aca="false">X16+X31-X89</f>
        <v>20000</v>
      </c>
      <c r="Y58" s="24" t="n">
        <f aca="false">Y16+Y31-Y89</f>
        <v>20000</v>
      </c>
      <c r="Z58" s="24" t="n">
        <f aca="false">Z16+Z31-Z89</f>
        <v>20000</v>
      </c>
      <c r="AA58" s="24" t="n">
        <f aca="false">AA16+AA31-AA89</f>
        <v>11807</v>
      </c>
      <c r="AB58" s="24" t="n">
        <f aca="false">AB16+AB31-AB89</f>
        <v>11807</v>
      </c>
      <c r="AC58" s="24" t="n">
        <f aca="false">AC16+AC31-AC89</f>
        <v>11807</v>
      </c>
      <c r="AD58" s="24" t="n">
        <f aca="false">AD16+AD31-AD89</f>
        <v>11807</v>
      </c>
      <c r="AE58" s="24" t="n">
        <f aca="false">AE16+AE31-AE89</f>
        <v>11807</v>
      </c>
      <c r="AF58" s="24" t="n">
        <f aca="false">AF16+AF31-AF89</f>
        <v>11807</v>
      </c>
      <c r="AG58" s="24" t="n">
        <f aca="false">AG16+AG31-AG89</f>
        <v>12962</v>
      </c>
      <c r="AH58" s="24" t="n">
        <f aca="false">AH16+AH31-AH89</f>
        <v>14887</v>
      </c>
      <c r="AI58" s="24" t="n">
        <f aca="false">AI16+AI31-AI89</f>
        <v>14887</v>
      </c>
      <c r="AJ58" s="24" t="n">
        <v>20000</v>
      </c>
      <c r="AK58" s="98" t="n">
        <v>0</v>
      </c>
      <c r="AL58" s="98" t="n">
        <v>0</v>
      </c>
      <c r="AM58" s="98" t="n">
        <v>0</v>
      </c>
      <c r="AO58" s="28" t="n">
        <f aca="false">SUM(I58:AN58)-AQ58</f>
        <v>295032.87</v>
      </c>
      <c r="AP58" s="29" t="n">
        <f aca="false">AO58*E58</f>
        <v>29503.287</v>
      </c>
      <c r="AQ58" s="28" t="n">
        <f aca="false">SUM(I58:AM58)*F58</f>
        <v>2980.13</v>
      </c>
    </row>
    <row r="59" customFormat="false" ht="11.25" hidden="false" customHeight="false" outlineLevel="0" collapsed="false">
      <c r="C59" s="1" t="s">
        <v>22</v>
      </c>
      <c r="D59" s="1" t="s">
        <v>39</v>
      </c>
      <c r="E59" s="70" t="n">
        <v>0.1</v>
      </c>
      <c r="F59" s="74" t="n">
        <v>0.01</v>
      </c>
      <c r="I59" s="76" t="n">
        <f aca="false">I32-I90</f>
        <v>0</v>
      </c>
      <c r="J59" s="76" t="n">
        <f aca="false">J32-J90</f>
        <v>0</v>
      </c>
      <c r="K59" s="76" t="n">
        <f aca="false">K32-K90</f>
        <v>0</v>
      </c>
      <c r="L59" s="76" t="n">
        <f aca="false">L32-L90</f>
        <v>0</v>
      </c>
      <c r="M59" s="76" t="n">
        <f aca="false">M32-M90</f>
        <v>0</v>
      </c>
      <c r="N59" s="76" t="n">
        <f aca="false">N32-N90</f>
        <v>0</v>
      </c>
      <c r="O59" s="76" t="n">
        <f aca="false">O32-O90</f>
        <v>0</v>
      </c>
      <c r="P59" s="76" t="n">
        <f aca="false">P32-P90</f>
        <v>0</v>
      </c>
      <c r="Q59" s="76" t="n">
        <f aca="false">Q32-Q90</f>
        <v>0</v>
      </c>
      <c r="R59" s="76" t="n">
        <f aca="false">R32-R90</f>
        <v>0</v>
      </c>
      <c r="S59" s="76" t="n">
        <f aca="false">S32-S90</f>
        <v>0</v>
      </c>
      <c r="T59" s="76" t="n">
        <f aca="false">T32-T90</f>
        <v>0</v>
      </c>
      <c r="U59" s="76" t="n">
        <f aca="false">U32-U90</f>
        <v>0</v>
      </c>
      <c r="V59" s="76" t="n">
        <f aca="false">V32-V90</f>
        <v>0</v>
      </c>
      <c r="W59" s="76" t="n">
        <f aca="false">W32-W90</f>
        <v>0</v>
      </c>
      <c r="X59" s="76" t="n">
        <f aca="false">X32-X90</f>
        <v>0</v>
      </c>
      <c r="Y59" s="76" t="n">
        <f aca="false">Y32-Y90</f>
        <v>0</v>
      </c>
      <c r="Z59" s="76" t="n">
        <f aca="false">Z32-Z90</f>
        <v>0</v>
      </c>
      <c r="AA59" s="76" t="n">
        <f aca="false">AA32-AA90</f>
        <v>0</v>
      </c>
      <c r="AB59" s="76" t="n">
        <f aca="false">AB32-AB90</f>
        <v>0</v>
      </c>
      <c r="AC59" s="76" t="n">
        <f aca="false">AC32-AC90</f>
        <v>0</v>
      </c>
      <c r="AD59" s="76" t="n">
        <f aca="false">AD32-AD90</f>
        <v>0</v>
      </c>
      <c r="AE59" s="76" t="n">
        <f aca="false">AE32-AE90</f>
        <v>0</v>
      </c>
      <c r="AF59" s="76" t="n">
        <f aca="false">AF32-AF90</f>
        <v>0</v>
      </c>
      <c r="AG59" s="76" t="n">
        <f aca="false">AG32-AG90</f>
        <v>0</v>
      </c>
      <c r="AH59" s="76" t="n">
        <f aca="false">AH32-AH90</f>
        <v>0</v>
      </c>
      <c r="AI59" s="76" t="n">
        <f aca="false">AI32-AI90</f>
        <v>0</v>
      </c>
      <c r="AJ59" s="76" t="n">
        <f aca="false">AJ32-AJ90</f>
        <v>0</v>
      </c>
      <c r="AK59" s="98" t="n">
        <v>0</v>
      </c>
      <c r="AL59" s="98" t="n">
        <v>0</v>
      </c>
      <c r="AM59" s="98" t="n">
        <v>0</v>
      </c>
      <c r="AO59" s="28" t="n">
        <f aca="false">SUM(I59:AN59)-AQ59</f>
        <v>0</v>
      </c>
      <c r="AP59" s="29" t="n">
        <f aca="false">AO59*E59</f>
        <v>0</v>
      </c>
      <c r="AQ59" s="28" t="n">
        <f aca="false">SUM(I59:AM59)*F59</f>
        <v>0</v>
      </c>
    </row>
    <row r="60" customFormat="false" ht="11.25" hidden="false" customHeight="false" outlineLevel="0" collapsed="false">
      <c r="C60" s="1" t="s">
        <v>97</v>
      </c>
      <c r="D60" s="1" t="s">
        <v>98</v>
      </c>
      <c r="E60" s="70"/>
      <c r="F60" s="74" t="n">
        <v>0.01</v>
      </c>
      <c r="I60" s="68" t="n">
        <v>0</v>
      </c>
      <c r="J60" s="68" t="n">
        <v>0</v>
      </c>
      <c r="K60" s="68" t="n">
        <v>0</v>
      </c>
      <c r="L60" s="68" t="n">
        <v>0</v>
      </c>
      <c r="M60" s="68" t="n">
        <v>0</v>
      </c>
      <c r="N60" s="68" t="n">
        <v>0</v>
      </c>
      <c r="O60" s="68" t="n">
        <v>0</v>
      </c>
      <c r="P60" s="68" t="n">
        <v>0</v>
      </c>
      <c r="Q60" s="68" t="n">
        <v>0</v>
      </c>
      <c r="R60" s="68" t="n">
        <v>0</v>
      </c>
      <c r="S60" s="68" t="n">
        <v>0</v>
      </c>
      <c r="T60" s="68" t="n">
        <v>0</v>
      </c>
      <c r="U60" s="68" t="n">
        <v>0</v>
      </c>
      <c r="V60" s="68" t="n">
        <v>0</v>
      </c>
      <c r="W60" s="68" t="n">
        <v>0</v>
      </c>
      <c r="X60" s="68" t="n">
        <v>0</v>
      </c>
      <c r="Y60" s="68" t="n">
        <v>0</v>
      </c>
      <c r="Z60" s="68" t="n">
        <v>0</v>
      </c>
      <c r="AA60" s="68" t="n">
        <v>0</v>
      </c>
      <c r="AB60" s="68" t="n">
        <v>0</v>
      </c>
      <c r="AC60" s="68" t="n">
        <v>0</v>
      </c>
      <c r="AD60" s="68" t="n">
        <v>0</v>
      </c>
      <c r="AE60" s="68" t="n">
        <v>0</v>
      </c>
      <c r="AF60" s="68" t="n">
        <v>0</v>
      </c>
      <c r="AG60" s="68" t="n">
        <v>0</v>
      </c>
      <c r="AH60" s="68" t="n">
        <v>0</v>
      </c>
      <c r="AI60" s="68" t="n">
        <v>0</v>
      </c>
      <c r="AJ60" s="68" t="n">
        <v>0</v>
      </c>
      <c r="AK60" s="99" t="n">
        <v>0</v>
      </c>
      <c r="AL60" s="99" t="n">
        <v>0</v>
      </c>
      <c r="AM60" s="99" t="n">
        <v>0</v>
      </c>
      <c r="AO60" s="68" t="n">
        <f aca="false">SUM(I60:AN60)-AQ60</f>
        <v>0</v>
      </c>
      <c r="AP60" s="77" t="n">
        <f aca="false">AO60*E60</f>
        <v>0</v>
      </c>
      <c r="AQ60" s="68" t="n">
        <f aca="false">SUM(I60:AM60)*F60</f>
        <v>0</v>
      </c>
    </row>
    <row r="61" customFormat="false" ht="11.25" hidden="false" customHeight="false" outlineLevel="0" collapsed="false">
      <c r="I61" s="34" t="n">
        <f aca="false">SUM(I45:I60)</f>
        <v>45000</v>
      </c>
      <c r="J61" s="34" t="n">
        <f aca="false">SUM(J45:J60)</f>
        <v>36594</v>
      </c>
      <c r="K61" s="34" t="n">
        <f aca="false">SUM(K45:K60)</f>
        <v>36784</v>
      </c>
      <c r="L61" s="34" t="n">
        <f aca="false">SUM(L45:L60)</f>
        <v>7104</v>
      </c>
      <c r="M61" s="34" t="n">
        <f aca="false">SUM(M45:M60)</f>
        <v>0</v>
      </c>
      <c r="N61" s="34" t="n">
        <f aca="false">SUM(N45:N60)</f>
        <v>0</v>
      </c>
      <c r="O61" s="34" t="n">
        <f aca="false">SUM(O45:O60)</f>
        <v>0</v>
      </c>
      <c r="P61" s="34" t="n">
        <f aca="false">SUM(P45:P60)</f>
        <v>0</v>
      </c>
      <c r="Q61" s="34" t="n">
        <f aca="false">SUM(Q45:Q60)</f>
        <v>31178</v>
      </c>
      <c r="R61" s="34" t="n">
        <f aca="false">SUM(R45:R60)</f>
        <v>36807</v>
      </c>
      <c r="S61" s="34" t="n">
        <f aca="false">SUM(S45:S60)</f>
        <v>36807</v>
      </c>
      <c r="T61" s="34" t="n">
        <f aca="false">SUM(T45:T60)</f>
        <v>36807</v>
      </c>
      <c r="U61" s="34" t="n">
        <f aca="false">SUM(U45:U60)</f>
        <v>36807</v>
      </c>
      <c r="V61" s="34" t="n">
        <f aca="false">SUM(V45:V60)</f>
        <v>29500</v>
      </c>
      <c r="W61" s="34" t="n">
        <f aca="false">SUM(W45:W60)</f>
        <v>31764</v>
      </c>
      <c r="X61" s="34" t="n">
        <f aca="false">SUM(X45:X60)</f>
        <v>45000</v>
      </c>
      <c r="Y61" s="34" t="n">
        <f aca="false">SUM(Y45:Y60)</f>
        <v>45000</v>
      </c>
      <c r="Z61" s="34" t="n">
        <f aca="false">SUM(Z45:Z60)</f>
        <v>45000</v>
      </c>
      <c r="AA61" s="34" t="n">
        <f aca="false">SUM(AA45:AA60)</f>
        <v>36807</v>
      </c>
      <c r="AB61" s="34" t="n">
        <f aca="false">SUM(AB45:AB60)</f>
        <v>36807</v>
      </c>
      <c r="AC61" s="34" t="n">
        <f aca="false">SUM(AC45:AC60)</f>
        <v>36807</v>
      </c>
      <c r="AD61" s="34" t="n">
        <f aca="false">SUM(AD45:AD60)</f>
        <v>36807</v>
      </c>
      <c r="AE61" s="34" t="n">
        <f aca="false">SUM(AE45:AE60)</f>
        <v>36807</v>
      </c>
      <c r="AF61" s="34" t="n">
        <f aca="false">SUM(AF45:AF60)</f>
        <v>36807</v>
      </c>
      <c r="AG61" s="34" t="n">
        <f aca="false">SUM(AG45:AG60)</f>
        <v>37962</v>
      </c>
      <c r="AH61" s="34" t="n">
        <f aca="false">SUM(AH45:AH60)</f>
        <v>39887</v>
      </c>
      <c r="AI61" s="34" t="n">
        <f aca="false">SUM(AI45:AI60)</f>
        <v>39887</v>
      </c>
      <c r="AJ61" s="34" t="n">
        <f aca="false">SUM(AJ45:AJ60)</f>
        <v>45000</v>
      </c>
      <c r="AK61" s="100" t="n">
        <f aca="false">SUM(AK45:AK60)</f>
        <v>0</v>
      </c>
      <c r="AL61" s="100" t="n">
        <f aca="false">SUM(AL45:AL60)</f>
        <v>0</v>
      </c>
      <c r="AM61" s="100" t="n">
        <f aca="false">SUM(AM45:AM60)</f>
        <v>0</v>
      </c>
      <c r="AO61" s="34" t="n">
        <f aca="false">SUM(AO45:AO60)</f>
        <v>877145.11</v>
      </c>
      <c r="AP61" s="36" t="n">
        <f aca="false">SUM(AP45:AP60)</f>
        <v>78749.9192</v>
      </c>
      <c r="AQ61" s="34" t="n">
        <f aca="false">SUM(AQ45:AQ60)</f>
        <v>6584.89</v>
      </c>
    </row>
    <row r="62" customFormat="false" ht="11.25" hidden="false" customHeight="false" outlineLevel="0" collapsed="false"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100"/>
      <c r="AL62" s="100"/>
      <c r="AM62" s="100"/>
    </row>
    <row r="63" customFormat="false" ht="11.25" hidden="true" customHeight="false" outlineLevel="0" collapsed="false">
      <c r="B63" s="71" t="s">
        <v>99</v>
      </c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100"/>
      <c r="AL63" s="100"/>
      <c r="AM63" s="100"/>
    </row>
    <row r="64" customFormat="false" ht="11.25" hidden="true" customHeight="false" outlineLevel="0" collapsed="false">
      <c r="C64" s="1" t="s">
        <v>92</v>
      </c>
      <c r="D64" s="1" t="s">
        <v>93</v>
      </c>
      <c r="I64" s="28" t="n">
        <v>0</v>
      </c>
      <c r="J64" s="28" t="n">
        <v>0</v>
      </c>
      <c r="K64" s="28" t="n">
        <v>0</v>
      </c>
      <c r="L64" s="28" t="n">
        <v>0</v>
      </c>
      <c r="M64" s="28" t="n">
        <v>0</v>
      </c>
      <c r="N64" s="28" t="n">
        <v>0</v>
      </c>
      <c r="O64" s="28" t="n">
        <v>0</v>
      </c>
      <c r="P64" s="28" t="n">
        <v>0</v>
      </c>
      <c r="Q64" s="28" t="n">
        <v>0</v>
      </c>
      <c r="R64" s="28" t="n">
        <v>0</v>
      </c>
      <c r="S64" s="28" t="n">
        <v>0</v>
      </c>
      <c r="T64" s="28" t="n">
        <v>0</v>
      </c>
      <c r="U64" s="28" t="n">
        <v>0</v>
      </c>
      <c r="V64" s="28" t="n">
        <v>0</v>
      </c>
      <c r="W64" s="28" t="n">
        <v>0</v>
      </c>
      <c r="X64" s="28" t="n">
        <v>0</v>
      </c>
      <c r="Y64" s="28" t="n">
        <v>0</v>
      </c>
      <c r="Z64" s="28" t="n">
        <v>0</v>
      </c>
      <c r="AA64" s="28" t="n">
        <v>0</v>
      </c>
      <c r="AB64" s="28" t="n">
        <v>0</v>
      </c>
      <c r="AC64" s="28" t="n">
        <v>0</v>
      </c>
      <c r="AD64" s="28" t="n">
        <v>0</v>
      </c>
      <c r="AE64" s="28" t="n">
        <v>0</v>
      </c>
      <c r="AF64" s="28" t="n">
        <v>0</v>
      </c>
      <c r="AG64" s="28" t="n">
        <v>0</v>
      </c>
      <c r="AH64" s="28" t="n">
        <v>0</v>
      </c>
      <c r="AI64" s="28" t="n">
        <v>0</v>
      </c>
      <c r="AJ64" s="28" t="n">
        <v>0</v>
      </c>
      <c r="AK64" s="95" t="n">
        <v>0</v>
      </c>
      <c r="AL64" s="95" t="n">
        <v>0</v>
      </c>
      <c r="AM64" s="95" t="n">
        <v>0</v>
      </c>
      <c r="AO64" s="28" t="n">
        <f aca="false">SUM(I64:AN64)</f>
        <v>0</v>
      </c>
      <c r="AP64" s="29" t="n">
        <f aca="false">SUM(I64:AM64)*E64</f>
        <v>0</v>
      </c>
    </row>
    <row r="65" customFormat="false" ht="11.25" hidden="true" customHeight="false" outlineLevel="0" collapsed="false"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95"/>
      <c r="AL65" s="95"/>
      <c r="AM65" s="95"/>
    </row>
    <row r="66" customFormat="false" ht="11.25" hidden="true" customHeight="false" outlineLevel="0" collapsed="false">
      <c r="B66" s="71" t="s">
        <v>99</v>
      </c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95"/>
      <c r="AL66" s="95"/>
      <c r="AM66" s="95"/>
    </row>
    <row r="67" customFormat="false" ht="11.25" hidden="true" customHeight="false" outlineLevel="0" collapsed="false">
      <c r="C67" s="1" t="s">
        <v>92</v>
      </c>
      <c r="D67" s="1" t="s">
        <v>93</v>
      </c>
      <c r="I67" s="28" t="n">
        <v>0</v>
      </c>
      <c r="J67" s="28" t="n">
        <v>0</v>
      </c>
      <c r="K67" s="28" t="n">
        <v>0</v>
      </c>
      <c r="L67" s="28" t="n">
        <v>0</v>
      </c>
      <c r="M67" s="28" t="n">
        <v>0</v>
      </c>
      <c r="N67" s="28" t="n">
        <v>0</v>
      </c>
      <c r="O67" s="28" t="n">
        <v>0</v>
      </c>
      <c r="P67" s="28" t="n">
        <v>0</v>
      </c>
      <c r="Q67" s="28" t="n">
        <v>0</v>
      </c>
      <c r="R67" s="28" t="n">
        <v>0</v>
      </c>
      <c r="S67" s="28" t="n">
        <v>0</v>
      </c>
      <c r="T67" s="28" t="n">
        <v>0</v>
      </c>
      <c r="U67" s="28" t="n">
        <v>0</v>
      </c>
      <c r="V67" s="28" t="n">
        <v>0</v>
      </c>
      <c r="W67" s="28" t="n">
        <v>0</v>
      </c>
      <c r="X67" s="28" t="n">
        <v>0</v>
      </c>
      <c r="Y67" s="28" t="n">
        <v>0</v>
      </c>
      <c r="Z67" s="28" t="n">
        <v>0</v>
      </c>
      <c r="AA67" s="28" t="n">
        <v>0</v>
      </c>
      <c r="AB67" s="28" t="n">
        <v>0</v>
      </c>
      <c r="AC67" s="28" t="n">
        <v>0</v>
      </c>
      <c r="AD67" s="28" t="n">
        <v>0</v>
      </c>
      <c r="AE67" s="28" t="n">
        <v>0</v>
      </c>
      <c r="AF67" s="28" t="n">
        <v>0</v>
      </c>
      <c r="AG67" s="28" t="n">
        <v>0</v>
      </c>
      <c r="AH67" s="28" t="n">
        <v>0</v>
      </c>
      <c r="AI67" s="28" t="n">
        <v>0</v>
      </c>
      <c r="AJ67" s="28" t="n">
        <v>0</v>
      </c>
      <c r="AK67" s="95" t="n">
        <v>0</v>
      </c>
      <c r="AL67" s="95" t="n">
        <v>0</v>
      </c>
      <c r="AM67" s="95" t="n">
        <v>0</v>
      </c>
      <c r="AO67" s="28" t="n">
        <f aca="false">SUM(I67:AN67)</f>
        <v>0</v>
      </c>
      <c r="AP67" s="29" t="n">
        <f aca="false">SUM(I67:AM67)*E67</f>
        <v>0</v>
      </c>
    </row>
    <row r="68" customFormat="false" ht="11.25" hidden="false" customHeight="false" outlineLevel="0" collapsed="false">
      <c r="I68" s="28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100"/>
      <c r="AL68" s="100"/>
      <c r="AM68" s="100"/>
    </row>
    <row r="69" customFormat="false" ht="11.25" hidden="false" customHeight="false" outlineLevel="0" collapsed="false">
      <c r="I69" s="28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100"/>
      <c r="AL69" s="100"/>
      <c r="AM69" s="100"/>
    </row>
    <row r="70" customFormat="false" ht="11.25" hidden="false" customHeight="false" outlineLevel="0" collapsed="false">
      <c r="AK70" s="94"/>
      <c r="AL70" s="94"/>
      <c r="AM70" s="94"/>
    </row>
    <row r="71" customFormat="false" ht="11.25" hidden="false" customHeight="false" outlineLevel="0" collapsed="false">
      <c r="A71" s="62" t="s">
        <v>63</v>
      </c>
      <c r="B71" s="62"/>
      <c r="C71" s="63"/>
      <c r="D71" s="63"/>
      <c r="E71" s="63" t="s">
        <v>80</v>
      </c>
      <c r="F71" s="63"/>
      <c r="G71" s="63" t="s">
        <v>100</v>
      </c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73" t="s">
        <v>83</v>
      </c>
      <c r="AP71" s="73" t="s">
        <v>84</v>
      </c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  <c r="EE71" s="63"/>
      <c r="EF71" s="63"/>
      <c r="EG71" s="63"/>
      <c r="EH71" s="63"/>
      <c r="EI71" s="63"/>
      <c r="EJ71" s="63"/>
      <c r="EK71" s="63"/>
      <c r="EL71" s="63"/>
      <c r="EM71" s="63"/>
      <c r="EN71" s="63"/>
      <c r="EO71" s="63"/>
      <c r="EP71" s="63"/>
      <c r="EQ71" s="63"/>
      <c r="ER71" s="63"/>
      <c r="ES71" s="63"/>
      <c r="ET71" s="63"/>
      <c r="EU71" s="63"/>
      <c r="EV71" s="63"/>
      <c r="EW71" s="63"/>
      <c r="EX71" s="63"/>
      <c r="EY71" s="63"/>
      <c r="EZ71" s="63"/>
      <c r="FA71" s="63"/>
      <c r="FB71" s="63"/>
      <c r="FC71" s="63"/>
      <c r="FD71" s="63"/>
      <c r="FE71" s="63"/>
      <c r="FF71" s="63"/>
      <c r="FG71" s="63"/>
      <c r="FH71" s="63"/>
      <c r="FI71" s="63"/>
      <c r="FJ71" s="63"/>
      <c r="FK71" s="63"/>
      <c r="FL71" s="63"/>
      <c r="FM71" s="63"/>
      <c r="FN71" s="63"/>
      <c r="FO71" s="63"/>
      <c r="FP71" s="63"/>
      <c r="FQ71" s="63"/>
      <c r="FR71" s="63"/>
      <c r="FS71" s="63"/>
      <c r="FT71" s="63"/>
      <c r="FU71" s="63"/>
      <c r="FV71" s="63"/>
      <c r="FW71" s="63"/>
      <c r="FX71" s="63"/>
      <c r="FY71" s="63"/>
      <c r="FZ71" s="63"/>
      <c r="GA71" s="63"/>
      <c r="GB71" s="63"/>
      <c r="GC71" s="63"/>
      <c r="GD71" s="63"/>
      <c r="GE71" s="63"/>
      <c r="GF71" s="63"/>
      <c r="GG71" s="63"/>
      <c r="GH71" s="63"/>
      <c r="GI71" s="63"/>
      <c r="GJ71" s="63"/>
      <c r="GK71" s="63"/>
      <c r="GL71" s="63"/>
      <c r="GM71" s="63"/>
      <c r="GN71" s="63"/>
      <c r="GO71" s="63"/>
      <c r="GP71" s="63"/>
      <c r="GQ71" s="63"/>
      <c r="GR71" s="63"/>
      <c r="GS71" s="63"/>
      <c r="GT71" s="63"/>
      <c r="GU71" s="63"/>
      <c r="GV71" s="63"/>
      <c r="GW71" s="63"/>
      <c r="GX71" s="63"/>
      <c r="GY71" s="63"/>
      <c r="GZ71" s="63"/>
      <c r="HA71" s="63"/>
      <c r="HB71" s="63"/>
      <c r="HC71" s="63"/>
      <c r="HD71" s="63"/>
      <c r="HE71" s="63"/>
      <c r="HF71" s="63"/>
      <c r="HG71" s="63"/>
      <c r="HH71" s="63"/>
      <c r="HI71" s="63"/>
      <c r="HJ71" s="63"/>
      <c r="HK71" s="63"/>
      <c r="HL71" s="63"/>
      <c r="HM71" s="63"/>
      <c r="HN71" s="63"/>
      <c r="HO71" s="63"/>
      <c r="HP71" s="63"/>
      <c r="HQ71" s="63"/>
      <c r="HR71" s="63"/>
      <c r="HS71" s="63"/>
      <c r="HT71" s="63"/>
      <c r="HU71" s="63"/>
      <c r="HV71" s="63"/>
      <c r="HW71" s="63"/>
      <c r="HX71" s="63"/>
      <c r="HY71" s="63"/>
      <c r="HZ71" s="63"/>
      <c r="IA71" s="63"/>
      <c r="IB71" s="63"/>
      <c r="IC71" s="63"/>
      <c r="ID71" s="63"/>
      <c r="IE71" s="63"/>
      <c r="IF71" s="63"/>
      <c r="IG71" s="63"/>
      <c r="IH71" s="63"/>
      <c r="II71" s="63"/>
      <c r="IJ71" s="63"/>
      <c r="IK71" s="63"/>
      <c r="IL71" s="63"/>
      <c r="IM71" s="63"/>
      <c r="IN71" s="63"/>
      <c r="IO71" s="63"/>
      <c r="IP71" s="63"/>
      <c r="IQ71" s="63"/>
      <c r="IR71" s="63"/>
      <c r="IS71" s="63"/>
      <c r="IT71" s="63"/>
      <c r="IU71" s="63"/>
      <c r="IV71" s="63"/>
      <c r="IW71" s="63"/>
    </row>
    <row r="72" customFormat="false" ht="11.25" hidden="false" customHeight="false" outlineLevel="0" collapsed="false">
      <c r="A72" s="8"/>
      <c r="B72" s="93" t="s">
        <v>115</v>
      </c>
      <c r="AK72" s="94"/>
      <c r="AL72" s="94"/>
      <c r="AM72" s="94"/>
    </row>
    <row r="73" customFormat="false" ht="11.25" hidden="false" customHeight="false" outlineLevel="0" collapsed="false">
      <c r="C73" s="1" t="s">
        <v>102</v>
      </c>
      <c r="D73" s="1" t="s">
        <v>103</v>
      </c>
      <c r="G73" s="1" t="n">
        <v>0.04</v>
      </c>
      <c r="I73" s="28" t="n">
        <f aca="false">I61-(I45*$F45+I46*$F46+I47*$F47+I48*$F48+I49*$F49+I51*$F51+I52*$F52+I53*$F53+I54*$F54+I55*$F55+I56*$F56+I57*$F57+I58*$F58+I59*$F59+I50*$F50)-I60*$F60-I91-I94-I97-I100-I103+I91</f>
        <v>44650</v>
      </c>
      <c r="J73" s="28" t="n">
        <f aca="false">J61-(J45*$F45+J46*$F46+J47*$F47+J48*$F48+J49*$F49+J51*$F51+J52*$F52+J53*$F53+J54*$F54+J55*$F55+J56*$F56+J57*$F57+J58*$F58+J59*$F59+J50*$F50)-J60*$F60-J91-J94-J97-J100-J103+J91</f>
        <v>36286.03</v>
      </c>
      <c r="K73" s="28" t="n">
        <f aca="false">K61-(K45*$F45+K46*$F46+K47*$F47+K48*$F48+K49*$F49+K51*$F51+K52*$F52+K53*$F53+K54*$F54+K55*$F55+K56*$F56+K57*$F57+K58*$F58+K59*$F59+K50*$F50)-K60*$F60-K91-K94-K97-K100-K103+K91</f>
        <v>36475.08</v>
      </c>
      <c r="L73" s="28" t="n">
        <f aca="false">L61-(L45*$F45+L46*$F46+L47*$F47+L48*$F48+L49*$F49+L51*$F51+L52*$F52+L53*$F53+L54*$F54+L55*$F55+L56*$F56+L57*$F57+L58*$F58+L59*$F59+L50*$F50)-L60*$F60-L91-L94-L97-L100-L103+L91</f>
        <v>7068.48</v>
      </c>
      <c r="M73" s="28" t="n">
        <f aca="false">M61-(M45*$F45+M46*$F46+M47*$F47+M48*$F48+M49*$F49+M51*$F51+M52*$F52+M53*$F53+M54*$F54+M55*$F55+M56*$F56+M57*$F57+M58*$F58+M59*$F59+M50*$F50)-M60*$F60-M91-M94-M97-M100-M103+M91</f>
        <v>0</v>
      </c>
      <c r="N73" s="28" t="n">
        <f aca="false">N61-(N45*$F45+N46*$F46+N47*$F47+N48*$F48+N49*$F49+N51*$F51+N52*$F52+N53*$F53+N54*$F54+N55*$F55+N56*$F56+N57*$F57+N58*$F58+N59*$F59+N50*$F50)-N60*$F60-N91-N94-N97-N100-N103+N91</f>
        <v>0</v>
      </c>
      <c r="O73" s="28" t="n">
        <f aca="false">O61-(O45*$F45+O46*$F46+O47*$F47+O48*$F48+O49*$F49+O51*$F51+O52*$F52+O53*$F53+O54*$F54+O55*$F55+O56*$F56+O57*$F57+O58*$F58+O59*$F59+O50*$F50)-O60*$F60-O91-O94-O97-O100-O103+O91</f>
        <v>0</v>
      </c>
      <c r="P73" s="28" t="n">
        <f aca="false">P61-(P45*$F45+P46*$F46+P47*$F47+P48*$F48+P49*$F49+P51*$F51+P52*$F52+P53*$F53+P54*$F54+P55*$F55+P56*$F56+P57*$F57+P58*$F58+P59*$F59+P50*$F50)-P60*$F60-P91-P94-P97-P100-P103+P91</f>
        <v>0</v>
      </c>
      <c r="Q73" s="28" t="n">
        <f aca="false">Q61-(Q45*$F45+Q46*$F46+Q47*$F47+Q48*$F48+Q49*$F49+Q51*$F51+Q52*$F52+Q53*$F53+Q54*$F54+Q55*$F55+Q56*$F56+Q57*$F57+Q58*$F58+Q59*$F59+Q50*$F50)-Q60*$F60-Q91-Q94-Q97-Q100-Q103+Q91</f>
        <v>30966.22</v>
      </c>
      <c r="R73" s="28" t="n">
        <f aca="false">R61-(R45*$F45+R46*$F46+R47*$F47+R48*$F48+R49*$F49+R51*$F51+R52*$F52+R53*$F53+R54*$F54+R55*$F55+R56*$F56+R57*$F57+R58*$F58+R59*$F59+R50*$F50)-R60*$F60-R91-R94-R97-R100-R103+R91</f>
        <v>36538.93</v>
      </c>
      <c r="S73" s="28" t="n">
        <f aca="false">S61-(S45*$F45+S46*$F46+S47*$F47+S48*$F48+S49*$F49+S51*$F51+S52*$F52+S53*$F53+S54*$F54+S55*$F55+S56*$F56+S57*$F57+S58*$F58+S59*$F59+S50*$F50)-S60*$F60-S91-S94-S97-S100-S103+S91</f>
        <v>36538.93</v>
      </c>
      <c r="T73" s="28" t="n">
        <f aca="false">T61-(T45*$F45+T46*$F46+T47*$F47+T48*$F48+T49*$F49+T51*$F51+T52*$F52+T53*$F53+T54*$F54+T55*$F55+T56*$F56+T57*$F57+T58*$F58+T59*$F59+T50*$F50)-T60*$F60-T91-T94-T97-T100-T103+T91</f>
        <v>36538.93</v>
      </c>
      <c r="U73" s="28" t="n">
        <f aca="false">U61-(U45*$F45+U46*$F46+U47*$F47+U48*$F48+U49*$F49+U51*$F51+U52*$F52+U53*$F53+U54*$F54+U55*$F55+U56*$F56+U57*$F57+U58*$F58+U59*$F59+U50*$F50)-U60*$F60-U91-U94-U97-U100-U103+U91</f>
        <v>36538.93</v>
      </c>
      <c r="V73" s="28" t="n">
        <f aca="false">V61-(V45*$F45+V46*$F46+V47*$F47+V48*$F48+V49*$F49+V51*$F51+V52*$F52+V53*$F53+V54*$F54+V55*$F55+V56*$F56+V57*$F57+V58*$F58+V59*$F59+V50*$F50)-V60*$F60-V91-V94-V97-V100-V103+V91</f>
        <v>29305</v>
      </c>
      <c r="W73" s="28" t="n">
        <f aca="false">W61-(W45*$F45+W46*$F46+W47*$F47+W48*$F48+W49*$F49+W51*$F51+W52*$F52+W53*$F53+W54*$F54+W55*$F55+W56*$F56+W57*$F57+W58*$F58+W59*$F59+W50*$F50)-W60*$F60-W91-W94-W97-W100-W103+W91</f>
        <v>31546.36</v>
      </c>
      <c r="X73" s="28" t="n">
        <f aca="false">X61-(X45*$F45+X46*$F46+X47*$F47+X48*$F48+X49*$F49+X51*$F51+X52*$F52+X53*$F53+X54*$F54+X55*$F55+X56*$F56+X57*$F57+X58*$F58+X59*$F59+X50*$F50)-X60*$F60-X91-X94-X97-X100-X103+X91</f>
        <v>44650</v>
      </c>
      <c r="Y73" s="28" t="n">
        <f aca="false">Y61-(Y45*$F45+Y46*$F46+Y47*$F47+Y48*$F48+Y49*$F49+Y51*$F51+Y52*$F52+Y53*$F53+Y54*$F54+Y55*$F55+Y56*$F56+Y57*$F57+Y58*$F58+Y59*$F59+Y50*$F50)-Y60*$F60-Y91-Y94-Y97-Y100-Y103+Y91</f>
        <v>44650</v>
      </c>
      <c r="Z73" s="28" t="n">
        <f aca="false">Z61-(Z45*$F45+Z46*$F46+Z47*$F47+Z48*$F48+Z49*$F49+Z51*$F51+Z52*$F52+Z53*$F53+Z54*$F54+Z55*$F55+Z56*$F56+Z57*$F57+Z58*$F58+Z59*$F59+Z50*$F50)-Z60*$F60-Z91-Z94-Z97-Z100-Z103+Z91</f>
        <v>44650</v>
      </c>
      <c r="AA73" s="28" t="n">
        <f aca="false">AA61-(AA45*$F45+AA46*$F46+AA47*$F47+AA48*$F48+AA49*$F49+AA51*$F51+AA52*$F52+AA53*$F53+AA54*$F54+AA55*$F55+AA56*$F56+AA57*$F57+AA58*$F58+AA59*$F59+AA50*$F50)-AA60*$F60-AA91-AA94-AA97-AA100-AA103+AA91</f>
        <v>36538.93</v>
      </c>
      <c r="AB73" s="28" t="n">
        <f aca="false">AB61-(AB45*$F45+AB46*$F46+AB47*$F47+AB48*$F48+AB49*$F49+AB51*$F51+AB52*$F52+AB53*$F53+AB54*$F54+AB55*$F55+AB56*$F56+AB57*$F57+AB58*$F58+AB59*$F59+AB50*$F50)-AB60*$F60-AB91-AB94-AB97-AB100-AB103+AB91</f>
        <v>36538.93</v>
      </c>
      <c r="AC73" s="28" t="n">
        <f aca="false">AC61-(AC45*$F45+AC46*$F46+AC47*$F47+AC48*$F48+AC49*$F49+AC51*$F51+AC52*$F52+AC53*$F53+AC54*$F54+AC55*$F55+AC56*$F56+AC57*$F57+AC58*$F58+AC59*$F59+AC50*$F50)-AC60*$F60-AC91-AC94-AC97-AC100-AC103+AC91</f>
        <v>36538.93</v>
      </c>
      <c r="AD73" s="28" t="n">
        <f aca="false">AD61-(AD45*$F45+AD46*$F46+AD47*$F47+AD48*$F48+AD49*$F49+AD51*$F51+AD52*$F52+AD53*$F53+AD54*$F54+AD55*$F55+AD56*$F56+AD57*$F57+AD58*$F58+AD59*$F59+AD50*$F50)-AD60*$F60-AD91-AD94-AD97-AD100-AD103+AD91</f>
        <v>36538.93</v>
      </c>
      <c r="AE73" s="28" t="n">
        <f aca="false">AE61-(AE45*$F45+AE46*$F46+AE47*$F47+AE48*$F48+AE49*$F49+AE51*$F51+AE52*$F52+AE53*$F53+AE54*$F54+AE55*$F55+AE56*$F56+AE57*$F57+AE58*$F58+AE59*$F59+AE50*$F50)-AE60*$F60-AE91-AE94-AE97-AE100-AE103+AE91</f>
        <v>36538.93</v>
      </c>
      <c r="AF73" s="28" t="n">
        <f aca="false">AF61-(AF45*$F45+AF46*$F46+AF47*$F47+AF48*$F48+AF49*$F49+AF51*$F51+AF52*$F52+AF53*$F53+AF54*$F54+AF55*$F55+AF56*$F56+AF57*$F57+AF58*$F58+AF59*$F59+AF50*$F50)-AF60*$F60-AF91-AF94-AF97-AF100-AF103+AF91</f>
        <v>36538.93</v>
      </c>
      <c r="AG73" s="28" t="n">
        <f aca="false">AG61-(AG45*$F45+AG46*$F46+AG47*$F47+AG48*$F48+AG49*$F49+AG51*$F51+AG52*$F52+AG53*$F53+AG54*$F54+AG55*$F55+AG56*$F56+AG57*$F57+AG58*$F58+AG59*$F59+AG50*$F50)-AG60*$F60-AG91-AG94-AG97-AG100-AG103+AG91</f>
        <v>37682.38</v>
      </c>
      <c r="AH73" s="28" t="n">
        <f aca="false">AH61-(AH45*$F45+AH46*$F46+AH47*$F47+AH48*$F48+AH49*$F49+AH51*$F51+AH52*$F52+AH53*$F53+AH54*$F54+AH55*$F55+AH56*$F56+AH57*$F57+AH58*$F58+AH59*$F59+AH50*$F50)-AH60*$F60-AH91-AH94-AH97-AH100-AH103+AH91</f>
        <v>39588.13</v>
      </c>
      <c r="AI73" s="28" t="n">
        <f aca="false">AI61-(AI45*$F45+AI46*$F46+AI47*$F47+AI48*$F48+AI49*$F49+AI51*$F51+AI52*$F52+AI53*$F53+AI54*$F54+AI55*$F55+AI56*$F56+AI57*$F57+AI58*$F58+AI59*$F59+AI50*$F50)-AI60*$F60-AI91-AI94-AI97-AI100-AI103+AI91</f>
        <v>39588.13</v>
      </c>
      <c r="AJ73" s="28" t="n">
        <f aca="false">AJ61-(AJ45*$F45+AJ46*$F46+AJ47*$F47+AJ48*$F48+AJ49*$F49+AJ51*$F51+AJ52*$F52+AJ53*$F53+AJ54*$F54+AJ55*$F55+AJ56*$F56+AJ57*$F57+AJ58*$F58+AJ59*$F59+AJ50*$F50)-AJ60*$F60-AJ91-AJ94-AJ97-AJ100-AJ103+AJ91</f>
        <v>44650</v>
      </c>
      <c r="AK73" s="95" t="n">
        <f aca="false">AK61-(AK45*$F45+AK46*$F46+AK47*$F47+AK48*$F48+AK49*$F49+AK51*$F51+AK52*$F52+AK53*$F53+AK54*$F54+AK55*$F55+AK56*$F56+AK57*$F57+AK58*$F58+AK59*$F59+AK50*$F50)-AK60*$F60-AK91-AK94-AK97-AK100-AK103+AK91</f>
        <v>0</v>
      </c>
      <c r="AL73" s="95" t="n">
        <f aca="false">AL61-(AL45*$F45+AL46*$F46+AL47*$F47+AL48*$F48+AL49*$F49+AL51*$F51+AL52*$F52+AL53*$F53+AL54*$F54+AL55*$F55+AL56*$F56+AL57*$F57+AL58*$F58+AL59*$F59+AL50*$F50)-AL60*$F60-AL91-AL94-AL97-AL100-AL103+AL91</f>
        <v>0</v>
      </c>
      <c r="AM73" s="95" t="n">
        <f aca="false">AM61-(AM45*$F45+AM46*$F46+AM47*$F47+AM48*$F48+AM49*$F49+AM51*$F51+AM52*$F52+AM53*$F53+AM54*$F54+AM55*$F55+AM56*$F56+AM57*$F57+AM58*$F58+AM59*$F59+AM50*$F50)-AM60*$F60-AM91-AM94-AM97-AM100-AM103+AM91</f>
        <v>0</v>
      </c>
      <c r="AO73" s="28" t="n">
        <f aca="false">SUM(I73:AN73)</f>
        <v>877145.11</v>
      </c>
      <c r="AP73" s="29" t="n">
        <f aca="false">AP17+AP33+AP36+AP39+AP61+AP64+AP67-AP91-AP94-AP97-AP100-AP103+(MAX((SUM(AO73:AO103)-AO91),SUM(AO61:AO69),SUM(AO33:AO41,AO17))*G73)</f>
        <v>2341675.3892</v>
      </c>
    </row>
    <row r="74" customFormat="false" ht="11.25" hidden="false" customHeight="false" outlineLevel="0" collapsed="false">
      <c r="K74" s="28"/>
      <c r="AK74" s="94"/>
      <c r="AL74" s="94"/>
      <c r="AM74" s="94"/>
      <c r="AP74" s="29"/>
    </row>
    <row r="75" customFormat="false" ht="11.25" hidden="false" customHeight="false" outlineLevel="0" collapsed="false">
      <c r="B75" s="93" t="s">
        <v>116</v>
      </c>
      <c r="K75" s="28"/>
      <c r="AK75" s="94"/>
      <c r="AL75" s="94"/>
      <c r="AM75" s="94"/>
      <c r="AR75" s="29"/>
    </row>
    <row r="76" customFormat="false" ht="11.25" hidden="false" customHeight="false" outlineLevel="0" collapsed="false">
      <c r="B76" s="66"/>
      <c r="C76" s="1" t="s">
        <v>15</v>
      </c>
      <c r="D76" s="1" t="s">
        <v>32</v>
      </c>
      <c r="E76" s="1" t="n">
        <v>3.039</v>
      </c>
      <c r="I76" s="24" t="n">
        <v>0</v>
      </c>
      <c r="J76" s="24" t="n">
        <f aca="false">I76</f>
        <v>0</v>
      </c>
      <c r="K76" s="24" t="n">
        <f aca="false">J76</f>
        <v>0</v>
      </c>
      <c r="L76" s="24" t="n">
        <f aca="false">K76</f>
        <v>0</v>
      </c>
      <c r="M76" s="24" t="n">
        <f aca="false">L76</f>
        <v>0</v>
      </c>
      <c r="N76" s="24" t="n">
        <f aca="false">M76</f>
        <v>0</v>
      </c>
      <c r="O76" s="24" t="n">
        <f aca="false">N76</f>
        <v>0</v>
      </c>
      <c r="P76" s="24" t="n">
        <f aca="false">O76</f>
        <v>0</v>
      </c>
      <c r="Q76" s="24" t="n">
        <f aca="false">P76</f>
        <v>0</v>
      </c>
      <c r="R76" s="24" t="n">
        <f aca="false">Q76</f>
        <v>0</v>
      </c>
      <c r="S76" s="24" t="n">
        <f aca="false">R76</f>
        <v>0</v>
      </c>
      <c r="T76" s="24" t="n">
        <f aca="false">S76</f>
        <v>0</v>
      </c>
      <c r="U76" s="24" t="n">
        <f aca="false">T76</f>
        <v>0</v>
      </c>
      <c r="V76" s="24" t="n">
        <f aca="false">U76</f>
        <v>0</v>
      </c>
      <c r="W76" s="24" t="n">
        <f aca="false">V76</f>
        <v>0</v>
      </c>
      <c r="X76" s="24" t="n">
        <f aca="false">W76</f>
        <v>0</v>
      </c>
      <c r="Y76" s="24" t="n">
        <f aca="false">X76</f>
        <v>0</v>
      </c>
      <c r="Z76" s="24" t="n">
        <f aca="false">Y76</f>
        <v>0</v>
      </c>
      <c r="AA76" s="24" t="n">
        <f aca="false">Z76</f>
        <v>0</v>
      </c>
      <c r="AB76" s="24" t="n">
        <f aca="false">AA76</f>
        <v>0</v>
      </c>
      <c r="AC76" s="24" t="n">
        <f aca="false">AB76</f>
        <v>0</v>
      </c>
      <c r="AD76" s="24" t="n">
        <f aca="false">AC76</f>
        <v>0</v>
      </c>
      <c r="AE76" s="24" t="n">
        <f aca="false">AD76</f>
        <v>0</v>
      </c>
      <c r="AF76" s="24" t="n">
        <f aca="false">AE76</f>
        <v>0</v>
      </c>
      <c r="AG76" s="24" t="n">
        <f aca="false">AF76</f>
        <v>0</v>
      </c>
      <c r="AH76" s="24" t="n">
        <f aca="false">AG76</f>
        <v>0</v>
      </c>
      <c r="AI76" s="24" t="n">
        <f aca="false">AH76</f>
        <v>0</v>
      </c>
      <c r="AJ76" s="24" t="n">
        <f aca="false">AI76</f>
        <v>0</v>
      </c>
      <c r="AK76" s="98" t="n">
        <f aca="false">AJ76</f>
        <v>0</v>
      </c>
      <c r="AL76" s="98" t="n">
        <f aca="false">AK76</f>
        <v>0</v>
      </c>
      <c r="AM76" s="98" t="n">
        <f aca="false">AL76</f>
        <v>0</v>
      </c>
      <c r="AO76" s="28" t="n">
        <f aca="false">SUM(I76:AN76)</f>
        <v>0</v>
      </c>
      <c r="AP76" s="28" t="n">
        <f aca="false">SUM(I76:AM76)*E76</f>
        <v>0</v>
      </c>
      <c r="AR76" s="29"/>
    </row>
    <row r="77" customFormat="false" ht="11.25" hidden="false" customHeight="false" outlineLevel="0" collapsed="false">
      <c r="B77" s="66"/>
      <c r="C77" s="1" t="s">
        <v>16</v>
      </c>
      <c r="D77" s="1" t="s">
        <v>33</v>
      </c>
      <c r="E77" s="1" t="n">
        <v>3.039</v>
      </c>
      <c r="I77" s="24" t="n">
        <v>0</v>
      </c>
      <c r="J77" s="24" t="n">
        <f aca="false">I77</f>
        <v>0</v>
      </c>
      <c r="K77" s="24" t="n">
        <f aca="false">J77</f>
        <v>0</v>
      </c>
      <c r="L77" s="24" t="n">
        <f aca="false">K77</f>
        <v>0</v>
      </c>
      <c r="M77" s="24" t="n">
        <f aca="false">L77</f>
        <v>0</v>
      </c>
      <c r="N77" s="24" t="n">
        <f aca="false">M77</f>
        <v>0</v>
      </c>
      <c r="O77" s="24" t="n">
        <f aca="false">N77</f>
        <v>0</v>
      </c>
      <c r="P77" s="24" t="n">
        <f aca="false">O77</f>
        <v>0</v>
      </c>
      <c r="Q77" s="24" t="n">
        <f aca="false">P77</f>
        <v>0</v>
      </c>
      <c r="R77" s="24" t="n">
        <f aca="false">Q77</f>
        <v>0</v>
      </c>
      <c r="S77" s="24" t="n">
        <f aca="false">R77</f>
        <v>0</v>
      </c>
      <c r="T77" s="24" t="n">
        <f aca="false">S77</f>
        <v>0</v>
      </c>
      <c r="U77" s="24" t="n">
        <f aca="false">T77</f>
        <v>0</v>
      </c>
      <c r="V77" s="24" t="n">
        <f aca="false">U77</f>
        <v>0</v>
      </c>
      <c r="W77" s="24" t="n">
        <f aca="false">V77</f>
        <v>0</v>
      </c>
      <c r="X77" s="24" t="n">
        <f aca="false">W77</f>
        <v>0</v>
      </c>
      <c r="Y77" s="24" t="n">
        <f aca="false">X77</f>
        <v>0</v>
      </c>
      <c r="Z77" s="24" t="n">
        <f aca="false">Y77</f>
        <v>0</v>
      </c>
      <c r="AA77" s="24" t="n">
        <f aca="false">Z77</f>
        <v>0</v>
      </c>
      <c r="AB77" s="24" t="n">
        <f aca="false">AA77</f>
        <v>0</v>
      </c>
      <c r="AC77" s="24" t="n">
        <f aca="false">AB77</f>
        <v>0</v>
      </c>
      <c r="AD77" s="24" t="n">
        <f aca="false">AC77</f>
        <v>0</v>
      </c>
      <c r="AE77" s="24" t="n">
        <f aca="false">AD77</f>
        <v>0</v>
      </c>
      <c r="AF77" s="24" t="n">
        <f aca="false">AE77</f>
        <v>0</v>
      </c>
      <c r="AG77" s="24" t="n">
        <f aca="false">AF77</f>
        <v>0</v>
      </c>
      <c r="AH77" s="24" t="n">
        <f aca="false">AG77</f>
        <v>0</v>
      </c>
      <c r="AI77" s="24" t="n">
        <f aca="false">AH77</f>
        <v>0</v>
      </c>
      <c r="AJ77" s="24" t="n">
        <f aca="false">AI77</f>
        <v>0</v>
      </c>
      <c r="AK77" s="98" t="n">
        <f aca="false">AJ77</f>
        <v>0</v>
      </c>
      <c r="AL77" s="98" t="n">
        <f aca="false">AK77</f>
        <v>0</v>
      </c>
      <c r="AM77" s="98" t="n">
        <f aca="false">AL77</f>
        <v>0</v>
      </c>
      <c r="AO77" s="28" t="n">
        <f aca="false">SUM(I77:AN77)</f>
        <v>0</v>
      </c>
      <c r="AP77" s="28" t="n">
        <f aca="false">SUM(I77:AM77)*E77</f>
        <v>0</v>
      </c>
      <c r="AR77" s="29"/>
    </row>
    <row r="78" customFormat="false" ht="11.25" hidden="false" customHeight="false" outlineLevel="0" collapsed="false">
      <c r="B78" s="66"/>
      <c r="C78" s="1" t="s">
        <v>17</v>
      </c>
      <c r="D78" s="1" t="s">
        <v>34</v>
      </c>
      <c r="E78" s="1" t="n">
        <v>3.039</v>
      </c>
      <c r="I78" s="24" t="n">
        <v>0</v>
      </c>
      <c r="J78" s="24" t="n">
        <f aca="false">I78</f>
        <v>0</v>
      </c>
      <c r="K78" s="24" t="n">
        <f aca="false">J78</f>
        <v>0</v>
      </c>
      <c r="L78" s="24" t="n">
        <f aca="false">K78</f>
        <v>0</v>
      </c>
      <c r="M78" s="24" t="n">
        <f aca="false">L78</f>
        <v>0</v>
      </c>
      <c r="N78" s="24" t="n">
        <f aca="false">M78</f>
        <v>0</v>
      </c>
      <c r="O78" s="24" t="n">
        <f aca="false">N78</f>
        <v>0</v>
      </c>
      <c r="P78" s="24" t="n">
        <f aca="false">O78</f>
        <v>0</v>
      </c>
      <c r="Q78" s="24" t="n">
        <f aca="false">P78</f>
        <v>0</v>
      </c>
      <c r="R78" s="24" t="n">
        <f aca="false">Q78</f>
        <v>0</v>
      </c>
      <c r="S78" s="24" t="n">
        <f aca="false">R78</f>
        <v>0</v>
      </c>
      <c r="T78" s="24" t="n">
        <f aca="false">S78</f>
        <v>0</v>
      </c>
      <c r="U78" s="24" t="n">
        <f aca="false">T78</f>
        <v>0</v>
      </c>
      <c r="V78" s="24" t="n">
        <f aca="false">U78</f>
        <v>0</v>
      </c>
      <c r="W78" s="24" t="n">
        <f aca="false">V78</f>
        <v>0</v>
      </c>
      <c r="X78" s="24" t="n">
        <f aca="false">W78</f>
        <v>0</v>
      </c>
      <c r="Y78" s="24" t="n">
        <f aca="false">X78</f>
        <v>0</v>
      </c>
      <c r="Z78" s="24" t="n">
        <f aca="false">Y78</f>
        <v>0</v>
      </c>
      <c r="AA78" s="24" t="n">
        <f aca="false">Z78</f>
        <v>0</v>
      </c>
      <c r="AB78" s="24" t="n">
        <f aca="false">AA78</f>
        <v>0</v>
      </c>
      <c r="AC78" s="24" t="n">
        <f aca="false">AB78</f>
        <v>0</v>
      </c>
      <c r="AD78" s="24" t="n">
        <f aca="false">AC78</f>
        <v>0</v>
      </c>
      <c r="AE78" s="24" t="n">
        <f aca="false">AD78</f>
        <v>0</v>
      </c>
      <c r="AF78" s="24" t="n">
        <f aca="false">AE78</f>
        <v>0</v>
      </c>
      <c r="AG78" s="24" t="n">
        <f aca="false">AF78</f>
        <v>0</v>
      </c>
      <c r="AH78" s="24" t="n">
        <f aca="false">AG78</f>
        <v>0</v>
      </c>
      <c r="AI78" s="24" t="n">
        <f aca="false">AH78</f>
        <v>0</v>
      </c>
      <c r="AJ78" s="24" t="n">
        <f aca="false">AI78</f>
        <v>0</v>
      </c>
      <c r="AK78" s="98" t="n">
        <f aca="false">AJ78</f>
        <v>0</v>
      </c>
      <c r="AL78" s="98" t="n">
        <f aca="false">AK78</f>
        <v>0</v>
      </c>
      <c r="AM78" s="98" t="n">
        <f aca="false">AL78</f>
        <v>0</v>
      </c>
      <c r="AO78" s="28" t="n">
        <f aca="false">SUM(I78:AN78)</f>
        <v>0</v>
      </c>
      <c r="AP78" s="28" t="n">
        <f aca="false">SUM(I78:AM78)*E78</f>
        <v>0</v>
      </c>
      <c r="AR78" s="29"/>
    </row>
    <row r="79" customFormat="false" ht="11.25" hidden="false" customHeight="false" outlineLevel="0" collapsed="false">
      <c r="B79" s="66"/>
      <c r="C79" s="1" t="s">
        <v>18</v>
      </c>
      <c r="D79" s="1" t="s">
        <v>35</v>
      </c>
      <c r="E79" s="1" t="n">
        <v>3.039</v>
      </c>
      <c r="I79" s="24" t="n">
        <v>0</v>
      </c>
      <c r="J79" s="24" t="n">
        <f aca="false">I79</f>
        <v>0</v>
      </c>
      <c r="K79" s="24" t="n">
        <f aca="false">J79</f>
        <v>0</v>
      </c>
      <c r="L79" s="24" t="n">
        <f aca="false">K79</f>
        <v>0</v>
      </c>
      <c r="M79" s="24" t="n">
        <f aca="false">L79</f>
        <v>0</v>
      </c>
      <c r="N79" s="24" t="n">
        <f aca="false">M79</f>
        <v>0</v>
      </c>
      <c r="O79" s="24" t="n">
        <f aca="false">N79</f>
        <v>0</v>
      </c>
      <c r="P79" s="24" t="n">
        <f aca="false">O79</f>
        <v>0</v>
      </c>
      <c r="Q79" s="24" t="n">
        <f aca="false">P79</f>
        <v>0</v>
      </c>
      <c r="R79" s="24" t="n">
        <f aca="false">Q79</f>
        <v>0</v>
      </c>
      <c r="S79" s="24" t="n">
        <f aca="false">R79</f>
        <v>0</v>
      </c>
      <c r="T79" s="24" t="n">
        <f aca="false">S79</f>
        <v>0</v>
      </c>
      <c r="U79" s="24" t="n">
        <f aca="false">T79</f>
        <v>0</v>
      </c>
      <c r="V79" s="24" t="n">
        <f aca="false">U79</f>
        <v>0</v>
      </c>
      <c r="W79" s="24" t="n">
        <f aca="false">V79</f>
        <v>0</v>
      </c>
      <c r="X79" s="24" t="n">
        <f aca="false">W79</f>
        <v>0</v>
      </c>
      <c r="Y79" s="24" t="n">
        <f aca="false">X79</f>
        <v>0</v>
      </c>
      <c r="Z79" s="24" t="n">
        <f aca="false">Y79</f>
        <v>0</v>
      </c>
      <c r="AA79" s="24" t="n">
        <f aca="false">Z79</f>
        <v>0</v>
      </c>
      <c r="AB79" s="24" t="n">
        <f aca="false">AA79</f>
        <v>0</v>
      </c>
      <c r="AC79" s="24" t="n">
        <f aca="false">AB79</f>
        <v>0</v>
      </c>
      <c r="AD79" s="24" t="n">
        <f aca="false">AC79</f>
        <v>0</v>
      </c>
      <c r="AE79" s="24" t="n">
        <f aca="false">AD79</f>
        <v>0</v>
      </c>
      <c r="AF79" s="24" t="n">
        <f aca="false">AE79</f>
        <v>0</v>
      </c>
      <c r="AG79" s="24" t="n">
        <f aca="false">AF79</f>
        <v>0</v>
      </c>
      <c r="AH79" s="24" t="n">
        <f aca="false">AG79</f>
        <v>0</v>
      </c>
      <c r="AI79" s="24" t="n">
        <f aca="false">AH79</f>
        <v>0</v>
      </c>
      <c r="AJ79" s="24" t="n">
        <f aca="false">AI79</f>
        <v>0</v>
      </c>
      <c r="AK79" s="98" t="n">
        <f aca="false">AJ79</f>
        <v>0</v>
      </c>
      <c r="AL79" s="98" t="n">
        <f aca="false">AK79</f>
        <v>0</v>
      </c>
      <c r="AM79" s="98" t="n">
        <f aca="false">AL79</f>
        <v>0</v>
      </c>
      <c r="AO79" s="28" t="n">
        <f aca="false">SUM(I79:AN79)</f>
        <v>0</v>
      </c>
      <c r="AP79" s="28" t="n">
        <f aca="false">SUM(I79:AM79)*E79</f>
        <v>0</v>
      </c>
      <c r="AR79" s="29"/>
    </row>
    <row r="80" customFormat="false" ht="11.25" hidden="false" customHeight="false" outlineLevel="0" collapsed="false">
      <c r="B80" s="66"/>
      <c r="C80" s="1" t="s">
        <v>9</v>
      </c>
      <c r="D80" s="1" t="s">
        <v>26</v>
      </c>
      <c r="E80" s="1" t="n">
        <v>3.039</v>
      </c>
      <c r="I80" s="24" t="n">
        <v>0</v>
      </c>
      <c r="J80" s="24" t="n">
        <f aca="false">I80</f>
        <v>0</v>
      </c>
      <c r="K80" s="24" t="n">
        <f aca="false">J80</f>
        <v>0</v>
      </c>
      <c r="L80" s="24" t="n">
        <v>5000</v>
      </c>
      <c r="M80" s="24" t="n">
        <f aca="false">L80</f>
        <v>5000</v>
      </c>
      <c r="N80" s="24" t="n">
        <f aca="false">M80</f>
        <v>5000</v>
      </c>
      <c r="O80" s="24" t="n">
        <f aca="false">N80</f>
        <v>5000</v>
      </c>
      <c r="P80" s="24" t="n">
        <f aca="false">O80</f>
        <v>5000</v>
      </c>
      <c r="Q80" s="24" t="n">
        <v>0</v>
      </c>
      <c r="R80" s="24" t="n">
        <f aca="false">Q80</f>
        <v>0</v>
      </c>
      <c r="S80" s="24" t="n">
        <f aca="false">R80</f>
        <v>0</v>
      </c>
      <c r="T80" s="24" t="n">
        <f aca="false">S80</f>
        <v>0</v>
      </c>
      <c r="U80" s="24" t="n">
        <f aca="false">T80</f>
        <v>0</v>
      </c>
      <c r="V80" s="24" t="n">
        <f aca="false">U80</f>
        <v>0</v>
      </c>
      <c r="W80" s="24" t="n">
        <f aca="false">V80</f>
        <v>0</v>
      </c>
      <c r="X80" s="24" t="n">
        <f aca="false">W80</f>
        <v>0</v>
      </c>
      <c r="Y80" s="24" t="n">
        <f aca="false">X80</f>
        <v>0</v>
      </c>
      <c r="Z80" s="24" t="n">
        <f aca="false">Y80</f>
        <v>0</v>
      </c>
      <c r="AA80" s="24" t="n">
        <f aca="false">Z80</f>
        <v>0</v>
      </c>
      <c r="AB80" s="24" t="n">
        <f aca="false">AA80</f>
        <v>0</v>
      </c>
      <c r="AC80" s="24" t="n">
        <f aca="false">AB80</f>
        <v>0</v>
      </c>
      <c r="AD80" s="24" t="n">
        <f aca="false">AC80</f>
        <v>0</v>
      </c>
      <c r="AE80" s="24" t="n">
        <f aca="false">AD80</f>
        <v>0</v>
      </c>
      <c r="AF80" s="24" t="n">
        <f aca="false">AE80</f>
        <v>0</v>
      </c>
      <c r="AG80" s="24" t="n">
        <f aca="false">AF80</f>
        <v>0</v>
      </c>
      <c r="AH80" s="24" t="n">
        <f aca="false">AG80</f>
        <v>0</v>
      </c>
      <c r="AI80" s="24" t="n">
        <f aca="false">AH80</f>
        <v>0</v>
      </c>
      <c r="AJ80" s="24" t="n">
        <f aca="false">AI80</f>
        <v>0</v>
      </c>
      <c r="AK80" s="98" t="n">
        <v>0</v>
      </c>
      <c r="AL80" s="98" t="n">
        <v>0</v>
      </c>
      <c r="AM80" s="98" t="n">
        <f aca="false">AL80</f>
        <v>0</v>
      </c>
      <c r="AO80" s="28" t="n">
        <f aca="false">SUM(I80:AN80)</f>
        <v>25000</v>
      </c>
      <c r="AP80" s="28" t="n">
        <f aca="false">SUM(I80:AM80)*E80</f>
        <v>75975</v>
      </c>
      <c r="AR80" s="29"/>
    </row>
    <row r="81" customFormat="false" ht="11.25" hidden="false" customHeight="false" outlineLevel="0" collapsed="false">
      <c r="B81" s="66"/>
      <c r="C81" s="1" t="s">
        <v>111</v>
      </c>
      <c r="D81" s="1" t="s">
        <v>112</v>
      </c>
      <c r="E81" s="1" t="n">
        <v>3.039</v>
      </c>
      <c r="I81" s="24" t="n">
        <v>0</v>
      </c>
      <c r="J81" s="24" t="n">
        <v>8406</v>
      </c>
      <c r="K81" s="24" t="n">
        <v>8216</v>
      </c>
      <c r="L81" s="24" t="n">
        <v>7896</v>
      </c>
      <c r="M81" s="24" t="n">
        <v>15000</v>
      </c>
      <c r="N81" s="24" t="n">
        <f aca="false">M81</f>
        <v>15000</v>
      </c>
      <c r="O81" s="24" t="n">
        <f aca="false">N81</f>
        <v>15000</v>
      </c>
      <c r="P81" s="24" t="n">
        <f aca="false">O81</f>
        <v>15000</v>
      </c>
      <c r="Q81" s="24" t="n">
        <v>0</v>
      </c>
      <c r="R81" s="24" t="n">
        <f aca="false">Q81</f>
        <v>0</v>
      </c>
      <c r="S81" s="24" t="n">
        <f aca="false">R81</f>
        <v>0</v>
      </c>
      <c r="T81" s="24" t="n">
        <f aca="false">S81</f>
        <v>0</v>
      </c>
      <c r="U81" s="24" t="n">
        <f aca="false">T81</f>
        <v>0</v>
      </c>
      <c r="V81" s="24" t="n">
        <f aca="false">U81</f>
        <v>0</v>
      </c>
      <c r="W81" s="24" t="n">
        <f aca="false">V81</f>
        <v>0</v>
      </c>
      <c r="X81" s="24" t="n">
        <f aca="false">W81</f>
        <v>0</v>
      </c>
      <c r="Y81" s="24" t="n">
        <f aca="false">X81</f>
        <v>0</v>
      </c>
      <c r="Z81" s="24" t="n">
        <f aca="false">Y81</f>
        <v>0</v>
      </c>
      <c r="AA81" s="24" t="n">
        <f aca="false">Z81</f>
        <v>0</v>
      </c>
      <c r="AB81" s="24" t="n">
        <f aca="false">AA81</f>
        <v>0</v>
      </c>
      <c r="AC81" s="24" t="n">
        <f aca="false">AB81</f>
        <v>0</v>
      </c>
      <c r="AD81" s="24" t="n">
        <f aca="false">AC81</f>
        <v>0</v>
      </c>
      <c r="AE81" s="24" t="n">
        <f aca="false">AD81</f>
        <v>0</v>
      </c>
      <c r="AF81" s="24" t="n">
        <f aca="false">AE81</f>
        <v>0</v>
      </c>
      <c r="AG81" s="24" t="n">
        <f aca="false">AF81</f>
        <v>0</v>
      </c>
      <c r="AH81" s="24" t="n">
        <f aca="false">AG81</f>
        <v>0</v>
      </c>
      <c r="AI81" s="24" t="n">
        <f aca="false">AH81</f>
        <v>0</v>
      </c>
      <c r="AJ81" s="24" t="n">
        <f aca="false">AI81</f>
        <v>0</v>
      </c>
      <c r="AK81" s="98" t="n">
        <v>0</v>
      </c>
      <c r="AL81" s="98" t="n">
        <f aca="false">AK81</f>
        <v>0</v>
      </c>
      <c r="AM81" s="98" t="n">
        <f aca="false">AL81</f>
        <v>0</v>
      </c>
      <c r="AO81" s="28" t="n">
        <f aca="false">SUM(I81:AN81)</f>
        <v>84518</v>
      </c>
      <c r="AP81" s="28" t="n">
        <f aca="false">SUM(I81:AM81)*E81</f>
        <v>256850.202</v>
      </c>
      <c r="AR81" s="29"/>
    </row>
    <row r="82" customFormat="false" ht="11.25" hidden="false" customHeight="false" outlineLevel="0" collapsed="false">
      <c r="B82" s="66"/>
      <c r="C82" s="1" t="s">
        <v>10</v>
      </c>
      <c r="D82" s="1" t="s">
        <v>27</v>
      </c>
      <c r="E82" s="1" t="n">
        <v>3.039</v>
      </c>
      <c r="I82" s="24" t="n">
        <v>0</v>
      </c>
      <c r="J82" s="24" t="n">
        <f aca="false">I82</f>
        <v>0</v>
      </c>
      <c r="K82" s="24" t="n">
        <f aca="false">J82</f>
        <v>0</v>
      </c>
      <c r="L82" s="24" t="n">
        <f aca="false">K82</f>
        <v>0</v>
      </c>
      <c r="M82" s="24" t="n">
        <f aca="false">L82</f>
        <v>0</v>
      </c>
      <c r="N82" s="24" t="n">
        <f aca="false">M82</f>
        <v>0</v>
      </c>
      <c r="O82" s="24" t="n">
        <f aca="false">N82</f>
        <v>0</v>
      </c>
      <c r="P82" s="24" t="n">
        <f aca="false">O82</f>
        <v>0</v>
      </c>
      <c r="Q82" s="24" t="n">
        <f aca="false">P82</f>
        <v>0</v>
      </c>
      <c r="R82" s="24" t="n">
        <f aca="false">Q82</f>
        <v>0</v>
      </c>
      <c r="S82" s="24" t="n">
        <f aca="false">R82</f>
        <v>0</v>
      </c>
      <c r="T82" s="24" t="n">
        <f aca="false">S82</f>
        <v>0</v>
      </c>
      <c r="U82" s="24" t="n">
        <f aca="false">T82</f>
        <v>0</v>
      </c>
      <c r="V82" s="24" t="n">
        <f aca="false">U82</f>
        <v>0</v>
      </c>
      <c r="W82" s="24" t="n">
        <f aca="false">V82</f>
        <v>0</v>
      </c>
      <c r="X82" s="24" t="n">
        <f aca="false">W82</f>
        <v>0</v>
      </c>
      <c r="Y82" s="24" t="n">
        <f aca="false">X82</f>
        <v>0</v>
      </c>
      <c r="Z82" s="24" t="n">
        <f aca="false">Y82</f>
        <v>0</v>
      </c>
      <c r="AA82" s="24" t="n">
        <f aca="false">Z82</f>
        <v>0</v>
      </c>
      <c r="AB82" s="24" t="n">
        <f aca="false">AA82</f>
        <v>0</v>
      </c>
      <c r="AC82" s="24" t="n">
        <f aca="false">AB82</f>
        <v>0</v>
      </c>
      <c r="AD82" s="24" t="n">
        <f aca="false">AC82</f>
        <v>0</v>
      </c>
      <c r="AE82" s="24" t="n">
        <f aca="false">AD82</f>
        <v>0</v>
      </c>
      <c r="AF82" s="24" t="n">
        <f aca="false">AE82</f>
        <v>0</v>
      </c>
      <c r="AG82" s="24" t="n">
        <f aca="false">AF82</f>
        <v>0</v>
      </c>
      <c r="AH82" s="24" t="n">
        <f aca="false">AG82</f>
        <v>0</v>
      </c>
      <c r="AI82" s="24" t="n">
        <f aca="false">AH82</f>
        <v>0</v>
      </c>
      <c r="AJ82" s="24" t="n">
        <f aca="false">AI82</f>
        <v>0</v>
      </c>
      <c r="AK82" s="98" t="n">
        <f aca="false">AJ82</f>
        <v>0</v>
      </c>
      <c r="AL82" s="98" t="n">
        <f aca="false">AK82</f>
        <v>0</v>
      </c>
      <c r="AM82" s="98" t="n">
        <f aca="false">AL82</f>
        <v>0</v>
      </c>
      <c r="AO82" s="28" t="n">
        <f aca="false">SUM(I82:AN82)</f>
        <v>0</v>
      </c>
      <c r="AP82" s="28" t="n">
        <f aca="false">SUM(I82:AM82)*E82</f>
        <v>0</v>
      </c>
      <c r="AR82" s="29"/>
    </row>
    <row r="83" customFormat="false" ht="11.25" hidden="false" customHeight="false" outlineLevel="0" collapsed="false">
      <c r="B83" s="66"/>
      <c r="C83" s="1" t="s">
        <v>89</v>
      </c>
      <c r="D83" s="1" t="s">
        <v>28</v>
      </c>
      <c r="E83" s="1" t="n">
        <v>3.039</v>
      </c>
      <c r="I83" s="24" t="n">
        <v>0</v>
      </c>
      <c r="J83" s="24" t="n">
        <f aca="false">I83</f>
        <v>0</v>
      </c>
      <c r="K83" s="24" t="n">
        <f aca="false">J83</f>
        <v>0</v>
      </c>
      <c r="L83" s="24" t="n">
        <f aca="false">K83</f>
        <v>0</v>
      </c>
      <c r="M83" s="24" t="n">
        <f aca="false">L83</f>
        <v>0</v>
      </c>
      <c r="N83" s="24" t="n">
        <f aca="false">M83</f>
        <v>0</v>
      </c>
      <c r="O83" s="24" t="n">
        <f aca="false">N83</f>
        <v>0</v>
      </c>
      <c r="P83" s="24" t="n">
        <f aca="false">O83</f>
        <v>0</v>
      </c>
      <c r="Q83" s="24" t="n">
        <f aca="false">P83</f>
        <v>0</v>
      </c>
      <c r="R83" s="24" t="n">
        <f aca="false">Q83</f>
        <v>0</v>
      </c>
      <c r="S83" s="24" t="n">
        <f aca="false">R83</f>
        <v>0</v>
      </c>
      <c r="T83" s="24" t="n">
        <f aca="false">S83</f>
        <v>0</v>
      </c>
      <c r="U83" s="24" t="n">
        <f aca="false">T83</f>
        <v>0</v>
      </c>
      <c r="V83" s="24" t="n">
        <f aca="false">U83</f>
        <v>0</v>
      </c>
      <c r="W83" s="24" t="n">
        <f aca="false">V83</f>
        <v>0</v>
      </c>
      <c r="X83" s="24" t="n">
        <f aca="false">W83</f>
        <v>0</v>
      </c>
      <c r="Y83" s="24" t="n">
        <f aca="false">X83</f>
        <v>0</v>
      </c>
      <c r="Z83" s="24" t="n">
        <f aca="false">Y83</f>
        <v>0</v>
      </c>
      <c r="AA83" s="24" t="n">
        <f aca="false">Z83</f>
        <v>0</v>
      </c>
      <c r="AB83" s="24" t="n">
        <f aca="false">AA83</f>
        <v>0</v>
      </c>
      <c r="AC83" s="24" t="n">
        <f aca="false">AB83</f>
        <v>0</v>
      </c>
      <c r="AD83" s="24" t="n">
        <f aca="false">AC83</f>
        <v>0</v>
      </c>
      <c r="AE83" s="24" t="n">
        <f aca="false">AD83</f>
        <v>0</v>
      </c>
      <c r="AF83" s="24" t="n">
        <f aca="false">AE83</f>
        <v>0</v>
      </c>
      <c r="AG83" s="24" t="n">
        <f aca="false">AF83</f>
        <v>0</v>
      </c>
      <c r="AH83" s="24" t="n">
        <f aca="false">AG83</f>
        <v>0</v>
      </c>
      <c r="AI83" s="24" t="n">
        <f aca="false">AH83</f>
        <v>0</v>
      </c>
      <c r="AJ83" s="24" t="n">
        <f aca="false">AI83</f>
        <v>0</v>
      </c>
      <c r="AK83" s="98" t="n">
        <f aca="false">AJ83</f>
        <v>0</v>
      </c>
      <c r="AL83" s="98" t="n">
        <f aca="false">AK83</f>
        <v>0</v>
      </c>
      <c r="AM83" s="98" t="n">
        <f aca="false">AL83</f>
        <v>0</v>
      </c>
      <c r="AO83" s="28" t="n">
        <f aca="false">SUM(I83:AN83)</f>
        <v>0</v>
      </c>
      <c r="AP83" s="28" t="n">
        <f aca="false">SUM(I83:AM83)*E83</f>
        <v>0</v>
      </c>
      <c r="AR83" s="29"/>
    </row>
    <row r="84" customFormat="false" ht="11.25" hidden="false" customHeight="false" outlineLevel="0" collapsed="false">
      <c r="B84" s="66"/>
      <c r="C84" s="1" t="s">
        <v>87</v>
      </c>
      <c r="D84" s="1" t="s">
        <v>29</v>
      </c>
      <c r="E84" s="1" t="n">
        <v>3.039</v>
      </c>
      <c r="I84" s="24" t="n">
        <v>0</v>
      </c>
      <c r="J84" s="24" t="n">
        <f aca="false">I84</f>
        <v>0</v>
      </c>
      <c r="K84" s="24" t="n">
        <f aca="false">J84</f>
        <v>0</v>
      </c>
      <c r="L84" s="24" t="n">
        <f aca="false">K84</f>
        <v>0</v>
      </c>
      <c r="M84" s="24" t="n">
        <f aca="false">L84</f>
        <v>0</v>
      </c>
      <c r="N84" s="24" t="n">
        <f aca="false">M84</f>
        <v>0</v>
      </c>
      <c r="O84" s="24" t="n">
        <f aca="false">N84</f>
        <v>0</v>
      </c>
      <c r="P84" s="24" t="n">
        <f aca="false">O84</f>
        <v>0</v>
      </c>
      <c r="Q84" s="24" t="n">
        <f aca="false">P84</f>
        <v>0</v>
      </c>
      <c r="R84" s="24" t="n">
        <f aca="false">Q84</f>
        <v>0</v>
      </c>
      <c r="S84" s="24" t="n">
        <f aca="false">R84</f>
        <v>0</v>
      </c>
      <c r="T84" s="24" t="n">
        <f aca="false">S84</f>
        <v>0</v>
      </c>
      <c r="U84" s="24" t="n">
        <f aca="false">T84</f>
        <v>0</v>
      </c>
      <c r="V84" s="24" t="n">
        <f aca="false">U84</f>
        <v>0</v>
      </c>
      <c r="W84" s="24" t="n">
        <f aca="false">V84</f>
        <v>0</v>
      </c>
      <c r="X84" s="24" t="n">
        <f aca="false">W84</f>
        <v>0</v>
      </c>
      <c r="Y84" s="24" t="n">
        <f aca="false">X84</f>
        <v>0</v>
      </c>
      <c r="Z84" s="24" t="n">
        <f aca="false">Y84</f>
        <v>0</v>
      </c>
      <c r="AA84" s="24" t="n">
        <f aca="false">Z84</f>
        <v>0</v>
      </c>
      <c r="AB84" s="24" t="n">
        <f aca="false">AA84</f>
        <v>0</v>
      </c>
      <c r="AC84" s="24" t="n">
        <f aca="false">AB84</f>
        <v>0</v>
      </c>
      <c r="AD84" s="24" t="n">
        <f aca="false">AC84</f>
        <v>0</v>
      </c>
      <c r="AE84" s="24" t="n">
        <f aca="false">AD84</f>
        <v>0</v>
      </c>
      <c r="AF84" s="24" t="n">
        <f aca="false">AE84</f>
        <v>0</v>
      </c>
      <c r="AG84" s="24" t="n">
        <f aca="false">AF84</f>
        <v>0</v>
      </c>
      <c r="AH84" s="24" t="n">
        <f aca="false">AG84</f>
        <v>0</v>
      </c>
      <c r="AI84" s="24" t="n">
        <f aca="false">AH84</f>
        <v>0</v>
      </c>
      <c r="AJ84" s="24" t="n">
        <f aca="false">AI84</f>
        <v>0</v>
      </c>
      <c r="AK84" s="98" t="n">
        <f aca="false">AJ84</f>
        <v>0</v>
      </c>
      <c r="AL84" s="98" t="n">
        <f aca="false">AK84</f>
        <v>0</v>
      </c>
      <c r="AM84" s="98" t="n">
        <f aca="false">AL84</f>
        <v>0</v>
      </c>
      <c r="AO84" s="28" t="n">
        <f aca="false">SUM(I84:AN84)</f>
        <v>0</v>
      </c>
      <c r="AP84" s="28" t="n">
        <f aca="false">SUM(I84:AM84)*E84</f>
        <v>0</v>
      </c>
      <c r="AR84" s="29"/>
    </row>
    <row r="85" customFormat="false" ht="11.25" hidden="false" customHeight="false" outlineLevel="0" collapsed="false">
      <c r="B85" s="66"/>
      <c r="C85" s="1" t="s">
        <v>19</v>
      </c>
      <c r="D85" s="1" t="s">
        <v>36</v>
      </c>
      <c r="E85" s="1" t="n">
        <v>3.039</v>
      </c>
      <c r="I85" s="24" t="n">
        <v>0</v>
      </c>
      <c r="J85" s="24" t="n">
        <f aca="false">I85</f>
        <v>0</v>
      </c>
      <c r="K85" s="24" t="n">
        <f aca="false">J85</f>
        <v>0</v>
      </c>
      <c r="L85" s="24" t="n">
        <f aca="false">K85</f>
        <v>0</v>
      </c>
      <c r="M85" s="24" t="n">
        <f aca="false">L85</f>
        <v>0</v>
      </c>
      <c r="N85" s="24" t="n">
        <f aca="false">M85</f>
        <v>0</v>
      </c>
      <c r="O85" s="24" t="n">
        <f aca="false">N85</f>
        <v>0</v>
      </c>
      <c r="P85" s="24" t="n">
        <f aca="false">O85</f>
        <v>0</v>
      </c>
      <c r="Q85" s="24" t="n">
        <f aca="false">P85</f>
        <v>0</v>
      </c>
      <c r="R85" s="24" t="n">
        <f aca="false">Q85</f>
        <v>0</v>
      </c>
      <c r="S85" s="24" t="n">
        <f aca="false">R85</f>
        <v>0</v>
      </c>
      <c r="T85" s="24" t="n">
        <f aca="false">S85</f>
        <v>0</v>
      </c>
      <c r="U85" s="24" t="n">
        <f aca="false">T85</f>
        <v>0</v>
      </c>
      <c r="V85" s="24" t="n">
        <f aca="false">U85</f>
        <v>0</v>
      </c>
      <c r="W85" s="24" t="n">
        <f aca="false">V85</f>
        <v>0</v>
      </c>
      <c r="X85" s="24" t="n">
        <f aca="false">W85</f>
        <v>0</v>
      </c>
      <c r="Y85" s="24" t="n">
        <f aca="false">X85</f>
        <v>0</v>
      </c>
      <c r="Z85" s="24" t="n">
        <f aca="false">Y85</f>
        <v>0</v>
      </c>
      <c r="AA85" s="24" t="n">
        <f aca="false">Z85</f>
        <v>0</v>
      </c>
      <c r="AB85" s="24" t="n">
        <f aca="false">AA85</f>
        <v>0</v>
      </c>
      <c r="AC85" s="24" t="n">
        <f aca="false">AB85</f>
        <v>0</v>
      </c>
      <c r="AD85" s="24" t="n">
        <f aca="false">AC85</f>
        <v>0</v>
      </c>
      <c r="AE85" s="24" t="n">
        <f aca="false">AD85</f>
        <v>0</v>
      </c>
      <c r="AF85" s="24" t="n">
        <f aca="false">AE85</f>
        <v>0</v>
      </c>
      <c r="AG85" s="24" t="n">
        <f aca="false">AF85</f>
        <v>0</v>
      </c>
      <c r="AH85" s="24" t="n">
        <f aca="false">AG85</f>
        <v>0</v>
      </c>
      <c r="AI85" s="24" t="n">
        <f aca="false">AH85</f>
        <v>0</v>
      </c>
      <c r="AJ85" s="24" t="n">
        <f aca="false">AI85</f>
        <v>0</v>
      </c>
      <c r="AK85" s="98" t="n">
        <f aca="false">AJ85</f>
        <v>0</v>
      </c>
      <c r="AL85" s="98" t="n">
        <f aca="false">AK85</f>
        <v>0</v>
      </c>
      <c r="AM85" s="98" t="n">
        <f aca="false">AL85</f>
        <v>0</v>
      </c>
      <c r="AO85" s="28" t="n">
        <f aca="false">SUM(I85:AN85)</f>
        <v>0</v>
      </c>
      <c r="AP85" s="28" t="n">
        <f aca="false">SUM(I85:AM85)*E85</f>
        <v>0</v>
      </c>
      <c r="AR85" s="29"/>
    </row>
    <row r="86" customFormat="false" ht="11.25" hidden="false" customHeight="false" outlineLevel="0" collapsed="false">
      <c r="B86" s="66"/>
      <c r="C86" s="1" t="s">
        <v>90</v>
      </c>
      <c r="D86" s="1" t="s">
        <v>37</v>
      </c>
      <c r="E86" s="1" t="n">
        <v>3.039</v>
      </c>
      <c r="I86" s="24" t="n">
        <v>0</v>
      </c>
      <c r="J86" s="24" t="n">
        <f aca="false">I86</f>
        <v>0</v>
      </c>
      <c r="K86" s="24" t="n">
        <f aca="false">J86</f>
        <v>0</v>
      </c>
      <c r="L86" s="24" t="n">
        <f aca="false">K86</f>
        <v>0</v>
      </c>
      <c r="M86" s="24" t="n">
        <f aca="false">L86</f>
        <v>0</v>
      </c>
      <c r="N86" s="24" t="n">
        <f aca="false">M86</f>
        <v>0</v>
      </c>
      <c r="O86" s="24" t="n">
        <f aca="false">N86</f>
        <v>0</v>
      </c>
      <c r="P86" s="24" t="n">
        <f aca="false">O86</f>
        <v>0</v>
      </c>
      <c r="Q86" s="24" t="n">
        <f aca="false">P86</f>
        <v>0</v>
      </c>
      <c r="R86" s="24" t="n">
        <f aca="false">Q86</f>
        <v>0</v>
      </c>
      <c r="S86" s="24" t="n">
        <f aca="false">R86</f>
        <v>0</v>
      </c>
      <c r="T86" s="24" t="n">
        <f aca="false">S86</f>
        <v>0</v>
      </c>
      <c r="U86" s="24" t="n">
        <f aca="false">T86</f>
        <v>0</v>
      </c>
      <c r="V86" s="24" t="n">
        <f aca="false">U86</f>
        <v>0</v>
      </c>
      <c r="W86" s="24" t="n">
        <f aca="false">V86</f>
        <v>0</v>
      </c>
      <c r="X86" s="24" t="n">
        <f aca="false">W86</f>
        <v>0</v>
      </c>
      <c r="Y86" s="24" t="n">
        <f aca="false">X86</f>
        <v>0</v>
      </c>
      <c r="Z86" s="24" t="n">
        <f aca="false">Y86</f>
        <v>0</v>
      </c>
      <c r="AA86" s="24" t="n">
        <f aca="false">Z86</f>
        <v>0</v>
      </c>
      <c r="AB86" s="24" t="n">
        <f aca="false">AA86</f>
        <v>0</v>
      </c>
      <c r="AC86" s="24" t="n">
        <f aca="false">AB86</f>
        <v>0</v>
      </c>
      <c r="AD86" s="24" t="n">
        <f aca="false">AC86</f>
        <v>0</v>
      </c>
      <c r="AE86" s="24" t="n">
        <f aca="false">AD86</f>
        <v>0</v>
      </c>
      <c r="AF86" s="24" t="n">
        <f aca="false">AE86</f>
        <v>0</v>
      </c>
      <c r="AG86" s="24" t="n">
        <f aca="false">AF86</f>
        <v>0</v>
      </c>
      <c r="AH86" s="24" t="n">
        <f aca="false">AG86</f>
        <v>0</v>
      </c>
      <c r="AI86" s="24" t="n">
        <f aca="false">AH86</f>
        <v>0</v>
      </c>
      <c r="AJ86" s="24" t="n">
        <f aca="false">AI86</f>
        <v>0</v>
      </c>
      <c r="AK86" s="98" t="n">
        <f aca="false">AJ86</f>
        <v>0</v>
      </c>
      <c r="AL86" s="98" t="n">
        <f aca="false">AK86</f>
        <v>0</v>
      </c>
      <c r="AM86" s="98" t="n">
        <f aca="false">AL86</f>
        <v>0</v>
      </c>
      <c r="AO86" s="28" t="n">
        <f aca="false">SUM(I86:AN86)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" t="s">
        <v>21</v>
      </c>
      <c r="D87" s="1" t="s">
        <v>38</v>
      </c>
      <c r="E87" s="1" t="n">
        <v>3.039</v>
      </c>
      <c r="I87" s="24" t="n">
        <v>0</v>
      </c>
      <c r="J87" s="24" t="n">
        <f aca="false">I87</f>
        <v>0</v>
      </c>
      <c r="K87" s="24" t="n">
        <f aca="false">J87</f>
        <v>0</v>
      </c>
      <c r="L87" s="24" t="n">
        <f aca="false">K87</f>
        <v>0</v>
      </c>
      <c r="M87" s="24" t="n">
        <f aca="false">L87</f>
        <v>0</v>
      </c>
      <c r="N87" s="24" t="n">
        <f aca="false">M87</f>
        <v>0</v>
      </c>
      <c r="O87" s="24" t="n">
        <f aca="false">N87</f>
        <v>0</v>
      </c>
      <c r="P87" s="24" t="n">
        <f aca="false">O87</f>
        <v>0</v>
      </c>
      <c r="Q87" s="24" t="n">
        <f aca="false">P87</f>
        <v>0</v>
      </c>
      <c r="R87" s="24" t="n">
        <f aca="false">Q87</f>
        <v>0</v>
      </c>
      <c r="S87" s="24" t="n">
        <f aca="false">R87</f>
        <v>0</v>
      </c>
      <c r="T87" s="24" t="n">
        <f aca="false">S87</f>
        <v>0</v>
      </c>
      <c r="U87" s="24" t="n">
        <f aca="false">T87</f>
        <v>0</v>
      </c>
      <c r="V87" s="24" t="n">
        <f aca="false">U87</f>
        <v>0</v>
      </c>
      <c r="W87" s="24" t="n">
        <f aca="false">V87</f>
        <v>0</v>
      </c>
      <c r="X87" s="24" t="n">
        <f aca="false">W87</f>
        <v>0</v>
      </c>
      <c r="Y87" s="24" t="n">
        <f aca="false">X87</f>
        <v>0</v>
      </c>
      <c r="Z87" s="24" t="n">
        <f aca="false">Y87</f>
        <v>0</v>
      </c>
      <c r="AA87" s="24" t="n">
        <f aca="false">Z87</f>
        <v>0</v>
      </c>
      <c r="AB87" s="24" t="n">
        <f aca="false">AA87</f>
        <v>0</v>
      </c>
      <c r="AC87" s="24" t="n">
        <f aca="false">AB87</f>
        <v>0</v>
      </c>
      <c r="AD87" s="24" t="n">
        <f aca="false">AC87</f>
        <v>0</v>
      </c>
      <c r="AE87" s="24" t="n">
        <f aca="false">AD87</f>
        <v>0</v>
      </c>
      <c r="AF87" s="24" t="n">
        <f aca="false">AE87</f>
        <v>0</v>
      </c>
      <c r="AG87" s="24" t="n">
        <f aca="false">AF87</f>
        <v>0</v>
      </c>
      <c r="AH87" s="24" t="n">
        <f aca="false">AG87</f>
        <v>0</v>
      </c>
      <c r="AI87" s="24" t="n">
        <f aca="false">AH87</f>
        <v>0</v>
      </c>
      <c r="AJ87" s="24" t="n">
        <f aca="false">AI87</f>
        <v>0</v>
      </c>
      <c r="AK87" s="98" t="n">
        <f aca="false">AJ87</f>
        <v>0</v>
      </c>
      <c r="AL87" s="98" t="n">
        <f aca="false">AK87</f>
        <v>0</v>
      </c>
      <c r="AM87" s="98" t="n">
        <f aca="false">AL87</f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" t="s">
        <v>13</v>
      </c>
      <c r="D88" s="1" t="s">
        <v>30</v>
      </c>
      <c r="E88" s="1" t="n">
        <v>3.039</v>
      </c>
      <c r="I88" s="24" t="n">
        <v>0</v>
      </c>
      <c r="J88" s="24" t="n">
        <f aca="false">I88</f>
        <v>0</v>
      </c>
      <c r="K88" s="24" t="n">
        <f aca="false">J88</f>
        <v>0</v>
      </c>
      <c r="L88" s="24" t="n">
        <v>11745</v>
      </c>
      <c r="M88" s="24" t="n">
        <f aca="false">L88</f>
        <v>11745</v>
      </c>
      <c r="N88" s="24" t="n">
        <v>5000</v>
      </c>
      <c r="O88" s="24" t="n">
        <f aca="false">N88</f>
        <v>5000</v>
      </c>
      <c r="P88" s="24" t="n">
        <f aca="false">O88</f>
        <v>5000</v>
      </c>
      <c r="Q88" s="24" t="n">
        <v>0</v>
      </c>
      <c r="R88" s="24" t="n">
        <f aca="false">Q88</f>
        <v>0</v>
      </c>
      <c r="S88" s="24" t="n">
        <f aca="false">R88</f>
        <v>0</v>
      </c>
      <c r="T88" s="24" t="n">
        <f aca="false">S88</f>
        <v>0</v>
      </c>
      <c r="U88" s="24" t="n">
        <f aca="false">T88</f>
        <v>0</v>
      </c>
      <c r="V88" s="24" t="n">
        <f aca="false">U88</f>
        <v>0</v>
      </c>
      <c r="W88" s="24" t="n">
        <f aca="false">V88</f>
        <v>0</v>
      </c>
      <c r="X88" s="24" t="n">
        <f aca="false">W88</f>
        <v>0</v>
      </c>
      <c r="Y88" s="24" t="n">
        <f aca="false">X88</f>
        <v>0</v>
      </c>
      <c r="Z88" s="24" t="n">
        <f aca="false">Y88</f>
        <v>0</v>
      </c>
      <c r="AA88" s="24" t="n">
        <f aca="false">Z88</f>
        <v>0</v>
      </c>
      <c r="AB88" s="24" t="n">
        <f aca="false">AA88</f>
        <v>0</v>
      </c>
      <c r="AC88" s="24" t="n">
        <f aca="false">AB88</f>
        <v>0</v>
      </c>
      <c r="AD88" s="24" t="n">
        <f aca="false">AC88</f>
        <v>0</v>
      </c>
      <c r="AE88" s="24" t="n">
        <f aca="false">AD88</f>
        <v>0</v>
      </c>
      <c r="AF88" s="24" t="n">
        <f aca="false">AE88</f>
        <v>0</v>
      </c>
      <c r="AG88" s="24" t="n">
        <f aca="false">AF88</f>
        <v>0</v>
      </c>
      <c r="AH88" s="24" t="n">
        <f aca="false">AG88</f>
        <v>0</v>
      </c>
      <c r="AI88" s="24" t="n">
        <f aca="false">AH88</f>
        <v>0</v>
      </c>
      <c r="AJ88" s="24" t="n">
        <f aca="false">AI88</f>
        <v>0</v>
      </c>
      <c r="AK88" s="98" t="n">
        <v>0</v>
      </c>
      <c r="AL88" s="98" t="n">
        <f aca="false">AK88</f>
        <v>0</v>
      </c>
      <c r="AM88" s="98" t="n">
        <f aca="false">AL88</f>
        <v>0</v>
      </c>
      <c r="AO88" s="28" t="n">
        <f aca="false">SUM(I88:AN88)</f>
        <v>38490</v>
      </c>
      <c r="AP88" s="28" t="n">
        <f aca="false">SUM(I88:AM88)*E88</f>
        <v>116971.11</v>
      </c>
      <c r="AR88" s="29"/>
    </row>
    <row r="89" customFormat="false" ht="11.25" hidden="false" customHeight="false" outlineLevel="0" collapsed="false">
      <c r="B89" s="66"/>
      <c r="C89" s="1" t="s">
        <v>14</v>
      </c>
      <c r="D89" s="1" t="s">
        <v>31</v>
      </c>
      <c r="E89" s="1" t="n">
        <v>3.039</v>
      </c>
      <c r="I89" s="24" t="n">
        <v>0</v>
      </c>
      <c r="J89" s="24" t="n">
        <f aca="false">I89</f>
        <v>0</v>
      </c>
      <c r="K89" s="24" t="n">
        <f aca="false">J89</f>
        <v>0</v>
      </c>
      <c r="L89" s="24" t="n">
        <v>13255</v>
      </c>
      <c r="M89" s="24" t="n">
        <f aca="false">L89</f>
        <v>13255</v>
      </c>
      <c r="N89" s="24" t="n">
        <v>20000</v>
      </c>
      <c r="O89" s="24" t="n">
        <f aca="false">N89</f>
        <v>20000</v>
      </c>
      <c r="P89" s="24" t="n">
        <f aca="false">O89</f>
        <v>20000</v>
      </c>
      <c r="Q89" s="24" t="n">
        <v>13822</v>
      </c>
      <c r="R89" s="24" t="n">
        <v>8193</v>
      </c>
      <c r="S89" s="24" t="n">
        <f aca="false">R89</f>
        <v>8193</v>
      </c>
      <c r="T89" s="24" t="n">
        <f aca="false">S89</f>
        <v>8193</v>
      </c>
      <c r="U89" s="24" t="n">
        <f aca="false">T89</f>
        <v>8193</v>
      </c>
      <c r="V89" s="24" t="n">
        <v>15500</v>
      </c>
      <c r="W89" s="24" t="n">
        <v>13236</v>
      </c>
      <c r="X89" s="24" t="n">
        <v>0</v>
      </c>
      <c r="Y89" s="24" t="n">
        <v>0</v>
      </c>
      <c r="Z89" s="24" t="n">
        <f aca="false">Y89</f>
        <v>0</v>
      </c>
      <c r="AA89" s="24" t="n">
        <v>8193</v>
      </c>
      <c r="AB89" s="24" t="n">
        <f aca="false">AA89</f>
        <v>8193</v>
      </c>
      <c r="AC89" s="24" t="n">
        <f aca="false">AB89</f>
        <v>8193</v>
      </c>
      <c r="AD89" s="24" t="n">
        <f aca="false">AC89</f>
        <v>8193</v>
      </c>
      <c r="AE89" s="24" t="n">
        <f aca="false">AD89</f>
        <v>8193</v>
      </c>
      <c r="AF89" s="24" t="n">
        <f aca="false">AE89</f>
        <v>8193</v>
      </c>
      <c r="AG89" s="24" t="n">
        <v>7038</v>
      </c>
      <c r="AH89" s="24" t="n">
        <v>5113</v>
      </c>
      <c r="AI89" s="24" t="n">
        <f aca="false">AH89</f>
        <v>5113</v>
      </c>
      <c r="AJ89" s="24" t="n">
        <v>0</v>
      </c>
      <c r="AK89" s="98" t="n">
        <v>0</v>
      </c>
      <c r="AL89" s="98" t="n">
        <f aca="false">AK89</f>
        <v>0</v>
      </c>
      <c r="AM89" s="98" t="n">
        <f aca="false">AL89</f>
        <v>0</v>
      </c>
      <c r="AO89" s="76" t="n">
        <f aca="false">SUM(I89:AN89)</f>
        <v>228262</v>
      </c>
      <c r="AP89" s="76" t="n">
        <f aca="false">SUM(I89:AM89)*E89</f>
        <v>693688.218</v>
      </c>
      <c r="AR89" s="29"/>
    </row>
    <row r="90" customFormat="false" ht="11.25" hidden="false" customHeight="false" outlineLevel="0" collapsed="false">
      <c r="B90" s="66"/>
      <c r="C90" s="1" t="s">
        <v>22</v>
      </c>
      <c r="D90" s="1" t="s">
        <v>39</v>
      </c>
      <c r="E90" s="1" t="n">
        <v>3.039</v>
      </c>
      <c r="I90" s="67" t="n">
        <v>0</v>
      </c>
      <c r="J90" s="67" t="n">
        <f aca="false">I90</f>
        <v>0</v>
      </c>
      <c r="K90" s="67" t="n">
        <f aca="false">J90</f>
        <v>0</v>
      </c>
      <c r="L90" s="67" t="n">
        <f aca="false">K90</f>
        <v>0</v>
      </c>
      <c r="M90" s="67" t="n">
        <f aca="false">L90</f>
        <v>0</v>
      </c>
      <c r="N90" s="67" t="n">
        <f aca="false">M90</f>
        <v>0</v>
      </c>
      <c r="O90" s="67" t="n">
        <f aca="false">N90</f>
        <v>0</v>
      </c>
      <c r="P90" s="67" t="n">
        <f aca="false">O90</f>
        <v>0</v>
      </c>
      <c r="Q90" s="67" t="n">
        <f aca="false">P90</f>
        <v>0</v>
      </c>
      <c r="R90" s="67" t="n">
        <f aca="false">Q90</f>
        <v>0</v>
      </c>
      <c r="S90" s="67" t="n">
        <f aca="false">R90</f>
        <v>0</v>
      </c>
      <c r="T90" s="67" t="n">
        <f aca="false">S90</f>
        <v>0</v>
      </c>
      <c r="U90" s="67" t="n">
        <f aca="false">T90</f>
        <v>0</v>
      </c>
      <c r="V90" s="67" t="n">
        <f aca="false">U90</f>
        <v>0</v>
      </c>
      <c r="W90" s="67" t="n">
        <f aca="false">V90</f>
        <v>0</v>
      </c>
      <c r="X90" s="67" t="n">
        <f aca="false">W90</f>
        <v>0</v>
      </c>
      <c r="Y90" s="67" t="n">
        <f aca="false">X90</f>
        <v>0</v>
      </c>
      <c r="Z90" s="67" t="n">
        <f aca="false">Y90</f>
        <v>0</v>
      </c>
      <c r="AA90" s="67" t="n">
        <f aca="false">Z90</f>
        <v>0</v>
      </c>
      <c r="AB90" s="67" t="n">
        <f aca="false">AA90</f>
        <v>0</v>
      </c>
      <c r="AC90" s="67" t="n">
        <f aca="false">AB90</f>
        <v>0</v>
      </c>
      <c r="AD90" s="67" t="n">
        <f aca="false">AC90</f>
        <v>0</v>
      </c>
      <c r="AE90" s="67" t="n">
        <f aca="false">AD90</f>
        <v>0</v>
      </c>
      <c r="AF90" s="67" t="n">
        <f aca="false">AE90</f>
        <v>0</v>
      </c>
      <c r="AG90" s="67" t="n">
        <f aca="false">AF90</f>
        <v>0</v>
      </c>
      <c r="AH90" s="67" t="n">
        <f aca="false">AG90</f>
        <v>0</v>
      </c>
      <c r="AI90" s="67" t="n">
        <f aca="false">AH90</f>
        <v>0</v>
      </c>
      <c r="AJ90" s="67" t="n">
        <f aca="false">AI90</f>
        <v>0</v>
      </c>
      <c r="AK90" s="99" t="n">
        <f aca="false">AJ90</f>
        <v>0</v>
      </c>
      <c r="AL90" s="99" t="n">
        <f aca="false">AK90</f>
        <v>0</v>
      </c>
      <c r="AM90" s="99" t="n">
        <f aca="false">AL90</f>
        <v>0</v>
      </c>
      <c r="AO90" s="68" t="n">
        <f aca="false">SUM(I90:AN90)</f>
        <v>0</v>
      </c>
      <c r="AP90" s="68" t="n">
        <f aca="false">SUM(I90:AM90)*E90</f>
        <v>0</v>
      </c>
      <c r="AR90" s="29"/>
    </row>
    <row r="91" customFormat="false" ht="11.25" hidden="false" customHeight="false" outlineLevel="0" collapsed="false">
      <c r="I91" s="69" t="n">
        <f aca="false">SUM(I76:I90)</f>
        <v>0</v>
      </c>
      <c r="J91" s="69" t="n">
        <f aca="false">SUM(J76:J90)</f>
        <v>8406</v>
      </c>
      <c r="K91" s="69" t="n">
        <f aca="false">SUM(K76:K90)</f>
        <v>8216</v>
      </c>
      <c r="L91" s="69" t="n">
        <f aca="false">SUM(L76:L90)</f>
        <v>37896</v>
      </c>
      <c r="M91" s="69" t="n">
        <f aca="false">SUM(M76:M90)</f>
        <v>45000</v>
      </c>
      <c r="N91" s="69" t="n">
        <f aca="false">SUM(N76:N90)</f>
        <v>45000</v>
      </c>
      <c r="O91" s="69" t="n">
        <f aca="false">SUM(O76:O90)</f>
        <v>45000</v>
      </c>
      <c r="P91" s="69" t="n">
        <f aca="false">SUM(P76:P90)</f>
        <v>45000</v>
      </c>
      <c r="Q91" s="69" t="n">
        <f aca="false">SUM(Q76:Q90)</f>
        <v>13822</v>
      </c>
      <c r="R91" s="69" t="n">
        <f aca="false">SUM(R76:R90)</f>
        <v>8193</v>
      </c>
      <c r="S91" s="69" t="n">
        <f aca="false">SUM(S76:S90)</f>
        <v>8193</v>
      </c>
      <c r="T91" s="69" t="n">
        <f aca="false">SUM(T76:T90)</f>
        <v>8193</v>
      </c>
      <c r="U91" s="69" t="n">
        <f aca="false">SUM(U76:U90)</f>
        <v>8193</v>
      </c>
      <c r="V91" s="69" t="n">
        <f aca="false">SUM(V76:V90)</f>
        <v>15500</v>
      </c>
      <c r="W91" s="69" t="n">
        <f aca="false">SUM(W76:W90)</f>
        <v>13236</v>
      </c>
      <c r="X91" s="69" t="n">
        <f aca="false">SUM(X76:X90)</f>
        <v>0</v>
      </c>
      <c r="Y91" s="69" t="n">
        <f aca="false">SUM(Y76:Y90)</f>
        <v>0</v>
      </c>
      <c r="Z91" s="69" t="n">
        <f aca="false">SUM(Z76:Z90)</f>
        <v>0</v>
      </c>
      <c r="AA91" s="69" t="n">
        <f aca="false">SUM(AA76:AA90)</f>
        <v>8193</v>
      </c>
      <c r="AB91" s="69" t="n">
        <f aca="false">SUM(AB76:AB90)</f>
        <v>8193</v>
      </c>
      <c r="AC91" s="69" t="n">
        <f aca="false">SUM(AC76:AC90)</f>
        <v>8193</v>
      </c>
      <c r="AD91" s="69" t="n">
        <f aca="false">SUM(AD76:AD90)</f>
        <v>8193</v>
      </c>
      <c r="AE91" s="69" t="n">
        <f aca="false">SUM(AE76:AE90)</f>
        <v>8193</v>
      </c>
      <c r="AF91" s="69" t="n">
        <f aca="false">SUM(AF76:AF90)</f>
        <v>8193</v>
      </c>
      <c r="AG91" s="69" t="n">
        <f aca="false">SUM(AG76:AG90)</f>
        <v>7038</v>
      </c>
      <c r="AH91" s="69" t="n">
        <f aca="false">SUM(AH76:AH90)</f>
        <v>5113</v>
      </c>
      <c r="AI91" s="69" t="n">
        <f aca="false">SUM(AI76:AI90)</f>
        <v>5113</v>
      </c>
      <c r="AJ91" s="69" t="n">
        <f aca="false">SUM(AJ76:AJ90)</f>
        <v>0</v>
      </c>
      <c r="AK91" s="97" t="n">
        <f aca="false">SUM(AK76:AK90)</f>
        <v>0</v>
      </c>
      <c r="AL91" s="97" t="n">
        <f aca="false">SUM(AL76:AL90)</f>
        <v>0</v>
      </c>
      <c r="AM91" s="97" t="n">
        <f aca="false">SUM(AM76:AM90)</f>
        <v>0</v>
      </c>
      <c r="AO91" s="34" t="n">
        <f aca="false">SUM(AO76:AO90)</f>
        <v>376270</v>
      </c>
      <c r="AP91" s="34" t="n">
        <f aca="false">SUM(AP76:AP90)</f>
        <v>1143484.53</v>
      </c>
    </row>
    <row r="92" customFormat="false" ht="11.25" hidden="true" customHeight="false" outlineLevel="0" collapsed="false"/>
    <row r="93" customFormat="false" ht="11.25" hidden="true" customHeight="false" outlineLevel="0" collapsed="false">
      <c r="B93" s="71" t="s">
        <v>104</v>
      </c>
    </row>
    <row r="94" customFormat="false" ht="11.25" hidden="true" customHeight="false" outlineLevel="0" collapsed="false">
      <c r="C94" s="1" t="s">
        <v>92</v>
      </c>
      <c r="D94" s="1" t="s">
        <v>93</v>
      </c>
      <c r="I94" s="28" t="n">
        <v>0</v>
      </c>
      <c r="J94" s="28" t="n">
        <v>0</v>
      </c>
      <c r="K94" s="28" t="n">
        <v>0</v>
      </c>
      <c r="L94" s="28" t="n">
        <v>0</v>
      </c>
      <c r="M94" s="28" t="n">
        <v>0</v>
      </c>
      <c r="N94" s="28" t="n">
        <v>0</v>
      </c>
      <c r="O94" s="28" t="n">
        <v>0</v>
      </c>
      <c r="P94" s="28" t="n">
        <v>0</v>
      </c>
      <c r="Q94" s="28" t="n">
        <v>0</v>
      </c>
      <c r="R94" s="28" t="n">
        <v>0</v>
      </c>
      <c r="S94" s="28" t="n">
        <v>0</v>
      </c>
      <c r="T94" s="28" t="n">
        <v>0</v>
      </c>
      <c r="U94" s="28" t="n">
        <v>0</v>
      </c>
      <c r="V94" s="28" t="n">
        <v>0</v>
      </c>
      <c r="W94" s="28" t="n">
        <v>0</v>
      </c>
      <c r="X94" s="28" t="n">
        <v>0</v>
      </c>
      <c r="Y94" s="28" t="n">
        <v>0</v>
      </c>
      <c r="Z94" s="28" t="n">
        <v>0</v>
      </c>
      <c r="AA94" s="28" t="n">
        <v>0</v>
      </c>
      <c r="AB94" s="28" t="n">
        <v>0</v>
      </c>
      <c r="AC94" s="28" t="n">
        <v>0</v>
      </c>
      <c r="AD94" s="28" t="n">
        <v>0</v>
      </c>
      <c r="AE94" s="28" t="n">
        <v>0</v>
      </c>
      <c r="AF94" s="28" t="n">
        <v>0</v>
      </c>
      <c r="AG94" s="28" t="n">
        <v>0</v>
      </c>
      <c r="AH94" s="28" t="n">
        <v>0</v>
      </c>
      <c r="AI94" s="28" t="n">
        <v>0</v>
      </c>
      <c r="AJ94" s="28" t="n">
        <v>0</v>
      </c>
      <c r="AK94" s="28" t="n">
        <v>0</v>
      </c>
      <c r="AL94" s="28" t="n">
        <v>0</v>
      </c>
      <c r="AM94" s="28" t="n">
        <v>0</v>
      </c>
      <c r="AO94" s="28" t="n">
        <f aca="false">SUM(I94:AN94)</f>
        <v>0</v>
      </c>
      <c r="AP94" s="28" t="n">
        <f aca="false">SUM(I94:AM94)*E94</f>
        <v>0</v>
      </c>
    </row>
    <row r="95" customFormat="false" ht="11.25" hidden="true" customHeight="false" outlineLevel="0" collapsed="false"/>
    <row r="96" customFormat="false" ht="11.25" hidden="true" customHeight="false" outlineLevel="0" collapsed="false">
      <c r="B96" s="71" t="s">
        <v>104</v>
      </c>
    </row>
    <row r="97" customFormat="false" ht="11.25" hidden="true" customHeight="false" outlineLevel="0" collapsed="false">
      <c r="C97" s="1" t="s">
        <v>92</v>
      </c>
      <c r="D97" s="1" t="s">
        <v>93</v>
      </c>
      <c r="I97" s="28" t="n">
        <v>0</v>
      </c>
      <c r="J97" s="28" t="n">
        <v>0</v>
      </c>
      <c r="K97" s="28" t="n">
        <v>0</v>
      </c>
      <c r="L97" s="28" t="n">
        <v>0</v>
      </c>
      <c r="M97" s="28" t="n">
        <v>0</v>
      </c>
      <c r="N97" s="28" t="n">
        <v>0</v>
      </c>
      <c r="O97" s="28" t="n">
        <v>0</v>
      </c>
      <c r="P97" s="28" t="n">
        <v>0</v>
      </c>
      <c r="Q97" s="28" t="n">
        <v>0</v>
      </c>
      <c r="R97" s="28" t="n">
        <v>0</v>
      </c>
      <c r="S97" s="28" t="n">
        <v>0</v>
      </c>
      <c r="T97" s="28" t="n">
        <v>0</v>
      </c>
      <c r="U97" s="28" t="n">
        <v>0</v>
      </c>
      <c r="V97" s="28" t="n">
        <v>0</v>
      </c>
      <c r="W97" s="28" t="n">
        <v>0</v>
      </c>
      <c r="X97" s="28" t="n">
        <v>0</v>
      </c>
      <c r="Y97" s="28" t="n">
        <v>0</v>
      </c>
      <c r="Z97" s="28" t="n">
        <v>0</v>
      </c>
      <c r="AA97" s="28" t="n">
        <v>0</v>
      </c>
      <c r="AB97" s="28" t="n">
        <v>0</v>
      </c>
      <c r="AC97" s="28" t="n">
        <v>0</v>
      </c>
      <c r="AD97" s="28" t="n">
        <v>0</v>
      </c>
      <c r="AE97" s="28" t="n">
        <v>0</v>
      </c>
      <c r="AF97" s="28" t="n">
        <v>0</v>
      </c>
      <c r="AG97" s="28" t="n">
        <v>0</v>
      </c>
      <c r="AH97" s="28" t="n">
        <v>0</v>
      </c>
      <c r="AI97" s="28" t="n">
        <v>0</v>
      </c>
      <c r="AJ97" s="28" t="n">
        <v>0</v>
      </c>
      <c r="AK97" s="28" t="n">
        <v>0</v>
      </c>
      <c r="AL97" s="28" t="n">
        <v>0</v>
      </c>
      <c r="AM97" s="28" t="n">
        <v>0</v>
      </c>
      <c r="AO97" s="28" t="n">
        <f aca="false">SUM(I97:AN97)</f>
        <v>0</v>
      </c>
      <c r="AP97" s="28" t="n">
        <f aca="false">SUM(I97:AM97)*E97</f>
        <v>0</v>
      </c>
    </row>
    <row r="98" customFormat="false" ht="11.25" hidden="true" customHeight="false" outlineLevel="0" collapsed="false"/>
    <row r="99" customFormat="false" ht="11.25" hidden="true" customHeight="false" outlineLevel="0" collapsed="false">
      <c r="B99" s="71" t="s">
        <v>104</v>
      </c>
    </row>
    <row r="100" customFormat="false" ht="11.25" hidden="true" customHeight="false" outlineLevel="0" collapsed="false">
      <c r="C100" s="1" t="s">
        <v>92</v>
      </c>
      <c r="D100" s="1" t="s">
        <v>93</v>
      </c>
      <c r="I100" s="28" t="n">
        <v>0</v>
      </c>
      <c r="J100" s="28" t="n">
        <v>0</v>
      </c>
      <c r="K100" s="28" t="n">
        <v>0</v>
      </c>
      <c r="L100" s="28" t="n">
        <v>0</v>
      </c>
      <c r="M100" s="28" t="n">
        <v>0</v>
      </c>
      <c r="N100" s="28" t="n">
        <v>0</v>
      </c>
      <c r="O100" s="28" t="n">
        <v>0</v>
      </c>
      <c r="P100" s="28" t="n">
        <v>0</v>
      </c>
      <c r="Q100" s="28" t="n">
        <v>0</v>
      </c>
      <c r="R100" s="28" t="n">
        <v>0</v>
      </c>
      <c r="S100" s="28" t="n">
        <v>0</v>
      </c>
      <c r="T100" s="28" t="n">
        <v>0</v>
      </c>
      <c r="U100" s="28" t="n">
        <v>0</v>
      </c>
      <c r="V100" s="28" t="n">
        <v>0</v>
      </c>
      <c r="W100" s="28" t="n">
        <v>0</v>
      </c>
      <c r="X100" s="28" t="n">
        <v>0</v>
      </c>
      <c r="Y100" s="28" t="n">
        <v>0</v>
      </c>
      <c r="Z100" s="28" t="n">
        <v>0</v>
      </c>
      <c r="AA100" s="28" t="n">
        <v>0</v>
      </c>
      <c r="AB100" s="28" t="n">
        <v>0</v>
      </c>
      <c r="AC100" s="28" t="n">
        <v>0</v>
      </c>
      <c r="AD100" s="28" t="n">
        <v>0</v>
      </c>
      <c r="AE100" s="28" t="n">
        <v>0</v>
      </c>
      <c r="AF100" s="28" t="n">
        <v>0</v>
      </c>
      <c r="AG100" s="28" t="n">
        <v>0</v>
      </c>
      <c r="AH100" s="28" t="n">
        <v>0</v>
      </c>
      <c r="AI100" s="28" t="n">
        <v>0</v>
      </c>
      <c r="AJ100" s="28" t="n">
        <v>0</v>
      </c>
      <c r="AK100" s="28" t="n">
        <v>0</v>
      </c>
      <c r="AL100" s="28" t="n">
        <v>0</v>
      </c>
      <c r="AM100" s="28" t="n">
        <v>0</v>
      </c>
      <c r="AO100" s="28" t="n">
        <f aca="false">SUM(I100:AN100)</f>
        <v>0</v>
      </c>
      <c r="AP100" s="28" t="n">
        <f aca="false">SUM(I100:AM100)*E100</f>
        <v>0</v>
      </c>
    </row>
    <row r="101" customFormat="false" ht="11.25" hidden="true" customHeight="false" outlineLevel="0" collapsed="false"/>
    <row r="102" customFormat="false" ht="11.25" hidden="true" customHeight="false" outlineLevel="0" collapsed="false">
      <c r="B102" s="71" t="s">
        <v>104</v>
      </c>
    </row>
    <row r="103" customFormat="false" ht="11.25" hidden="true" customHeight="false" outlineLevel="0" collapsed="false">
      <c r="C103" s="1" t="s">
        <v>92</v>
      </c>
      <c r="D103" s="1" t="s">
        <v>93</v>
      </c>
      <c r="I103" s="28" t="n">
        <v>0</v>
      </c>
      <c r="J103" s="28" t="n">
        <v>0</v>
      </c>
      <c r="K103" s="28" t="n">
        <v>0</v>
      </c>
      <c r="L103" s="28" t="n">
        <v>0</v>
      </c>
      <c r="M103" s="28" t="n">
        <v>0</v>
      </c>
      <c r="N103" s="28" t="n">
        <v>0</v>
      </c>
      <c r="O103" s="28" t="n">
        <v>0</v>
      </c>
      <c r="P103" s="28" t="n">
        <v>0</v>
      </c>
      <c r="Q103" s="28" t="n">
        <v>0</v>
      </c>
      <c r="R103" s="28" t="n">
        <v>0</v>
      </c>
      <c r="S103" s="28" t="n">
        <v>0</v>
      </c>
      <c r="T103" s="28" t="n">
        <v>0</v>
      </c>
      <c r="U103" s="28" t="n">
        <v>0</v>
      </c>
      <c r="V103" s="28" t="n">
        <v>0</v>
      </c>
      <c r="W103" s="28" t="n">
        <v>0</v>
      </c>
      <c r="X103" s="28" t="n">
        <v>0</v>
      </c>
      <c r="Y103" s="28" t="n">
        <v>0</v>
      </c>
      <c r="Z103" s="28" t="n">
        <v>0</v>
      </c>
      <c r="AA103" s="28" t="n">
        <v>0</v>
      </c>
      <c r="AB103" s="28" t="n">
        <v>0</v>
      </c>
      <c r="AC103" s="28" t="n">
        <v>0</v>
      </c>
      <c r="AD103" s="28" t="n">
        <v>0</v>
      </c>
      <c r="AE103" s="28" t="n">
        <v>0</v>
      </c>
      <c r="AF103" s="28" t="n">
        <v>0</v>
      </c>
      <c r="AG103" s="28" t="n">
        <v>0</v>
      </c>
      <c r="AH103" s="28" t="n">
        <v>0</v>
      </c>
      <c r="AI103" s="28" t="n">
        <v>0</v>
      </c>
      <c r="AJ103" s="28" t="n">
        <v>0</v>
      </c>
      <c r="AK103" s="28" t="n">
        <v>0</v>
      </c>
      <c r="AL103" s="28" t="n">
        <v>0</v>
      </c>
      <c r="AM103" s="28" t="n">
        <v>0</v>
      </c>
      <c r="AO103" s="28" t="n">
        <f aca="false">SUM(I103:AN103)</f>
        <v>0</v>
      </c>
      <c r="AP103" s="28" t="n">
        <f aca="false">SUM(I103:AM103)*E103</f>
        <v>0</v>
      </c>
    </row>
    <row r="105" customFormat="false" ht="11.25" hidden="false" customHeight="false" outlineLevel="0" collapsed="false">
      <c r="AK105" s="78" t="s">
        <v>68</v>
      </c>
      <c r="AL105" s="78"/>
      <c r="AM105" s="78"/>
      <c r="AN105" s="78"/>
      <c r="AO105" s="78"/>
      <c r="AP105" s="78"/>
    </row>
    <row r="106" customFormat="false" ht="11.25" hidden="false" customHeight="false" outlineLevel="0" collapsed="false">
      <c r="AK106" s="79"/>
      <c r="AL106" s="80"/>
      <c r="AM106" s="80"/>
      <c r="AN106" s="80"/>
      <c r="AO106" s="81" t="s">
        <v>46</v>
      </c>
      <c r="AP106" s="82" t="s">
        <v>84</v>
      </c>
    </row>
    <row r="107" customFormat="false" ht="11.25" hidden="false" customHeight="false" outlineLevel="0" collapsed="false">
      <c r="AK107" s="83" t="s">
        <v>69</v>
      </c>
      <c r="AL107" s="37"/>
      <c r="AM107" s="37"/>
      <c r="AN107" s="37"/>
      <c r="AO107" s="76" t="n">
        <f aca="false">AO17</f>
        <v>560000</v>
      </c>
      <c r="AP107" s="84" t="n">
        <f aca="false">AP17</f>
        <v>1344560</v>
      </c>
    </row>
    <row r="108" customFormat="false" ht="11.25" hidden="false" customHeight="false" outlineLevel="0" collapsed="false">
      <c r="AK108" s="85" t="s">
        <v>70</v>
      </c>
      <c r="AL108" s="37"/>
      <c r="AM108" s="37"/>
      <c r="AN108" s="37"/>
      <c r="AO108" s="76" t="n">
        <f aca="false">AO33</f>
        <v>700000</v>
      </c>
      <c r="AP108" s="84" t="n">
        <f aca="false">AP33</f>
        <v>2011450</v>
      </c>
    </row>
    <row r="109" customFormat="false" ht="11.25" hidden="false" customHeight="false" outlineLevel="0" collapsed="false">
      <c r="AK109" s="85" t="s">
        <v>71</v>
      </c>
      <c r="AL109" s="37"/>
      <c r="AM109" s="37"/>
      <c r="AN109" s="37"/>
      <c r="AO109" s="24" t="n">
        <f aca="false">SUM(AO35:AO41)</f>
        <v>0</v>
      </c>
      <c r="AP109" s="86" t="n">
        <f aca="false">SUM(AP35:AP41)</f>
        <v>0</v>
      </c>
    </row>
    <row r="110" customFormat="false" ht="11.25" hidden="false" customHeight="false" outlineLevel="0" collapsed="false">
      <c r="AK110" s="85"/>
      <c r="AL110" s="37"/>
      <c r="AM110" s="37"/>
      <c r="AN110" s="37"/>
      <c r="AO110" s="37"/>
      <c r="AP110" s="87"/>
    </row>
    <row r="111" customFormat="false" ht="11.25" hidden="false" customHeight="false" outlineLevel="0" collapsed="false">
      <c r="AK111" s="85" t="s">
        <v>105</v>
      </c>
      <c r="AL111" s="37"/>
      <c r="AM111" s="37"/>
      <c r="AN111" s="37"/>
      <c r="AO111" s="76" t="n">
        <f aca="false">AO61</f>
        <v>877145.11</v>
      </c>
      <c r="AP111" s="84" t="n">
        <f aca="false">AP61</f>
        <v>78749.9192</v>
      </c>
    </row>
    <row r="112" customFormat="false" ht="11.25" hidden="false" customHeight="false" outlineLevel="0" collapsed="false">
      <c r="AK112" s="85" t="s">
        <v>73</v>
      </c>
      <c r="AL112" s="37"/>
      <c r="AM112" s="37"/>
      <c r="AN112" s="37"/>
      <c r="AO112" s="24" t="n">
        <f aca="false">SUM(AO63:AO69)</f>
        <v>0</v>
      </c>
      <c r="AP112" s="86" t="n">
        <f aca="false">SUM(AP63:AP69)</f>
        <v>0</v>
      </c>
    </row>
    <row r="113" customFormat="false" ht="11.25" hidden="false" customHeight="false" outlineLevel="0" collapsed="false">
      <c r="AK113" s="85"/>
      <c r="AL113" s="37"/>
      <c r="AM113" s="37"/>
      <c r="AN113" s="37"/>
      <c r="AO113" s="37"/>
      <c r="AP113" s="87"/>
    </row>
    <row r="114" customFormat="false" ht="11.25" hidden="false" customHeight="false" outlineLevel="0" collapsed="false">
      <c r="AK114" s="85" t="s">
        <v>106</v>
      </c>
      <c r="AL114" s="37"/>
      <c r="AM114" s="37"/>
      <c r="AN114" s="37"/>
      <c r="AO114" s="24" t="n">
        <f aca="false">SUM(AO75:AO103)-AO91</f>
        <v>376270</v>
      </c>
      <c r="AP114" s="88" t="n">
        <f aca="false">SUM(AP75:AP103)-AP91</f>
        <v>1143484.53</v>
      </c>
    </row>
    <row r="115" customFormat="false" ht="11.25" hidden="false" customHeight="false" outlineLevel="0" collapsed="false">
      <c r="AK115" s="85" t="s">
        <v>107</v>
      </c>
      <c r="AL115" s="37"/>
      <c r="AM115" s="37"/>
      <c r="AN115" s="37"/>
      <c r="AO115" s="76" t="n">
        <f aca="false">AO73</f>
        <v>877145.11</v>
      </c>
      <c r="AP115" s="84" t="n">
        <f aca="false">AP73</f>
        <v>2341675.3892</v>
      </c>
    </row>
    <row r="116" customFormat="false" ht="11.25" hidden="false" customHeight="false" outlineLevel="0" collapsed="false">
      <c r="AK116" s="85" t="s">
        <v>108</v>
      </c>
      <c r="AL116" s="37"/>
      <c r="AM116" s="37"/>
      <c r="AN116" s="37"/>
      <c r="AO116" s="76" t="n">
        <f aca="false">+(MAX((SUM(AO73:AO103)-AO91),SUM(AO61:AO69)+SUM(AQ61:AQ69),SUM(AO33:AO41,AO17)))</f>
        <v>1260000</v>
      </c>
      <c r="AP116" s="84" t="n">
        <f aca="false">AO116*G73</f>
        <v>50400</v>
      </c>
    </row>
    <row r="117" customFormat="false" ht="11.25" hidden="false" customHeight="false" outlineLevel="0" collapsed="false">
      <c r="AK117" s="85" t="s">
        <v>109</v>
      </c>
      <c r="AL117" s="37"/>
      <c r="AM117" s="37"/>
      <c r="AN117" s="37"/>
      <c r="AO117" s="76"/>
      <c r="AP117" s="84" t="n">
        <f aca="false">AP115+AP116</f>
        <v>2392075.3892</v>
      </c>
    </row>
    <row r="118" customFormat="false" ht="11.25" hidden="false" customHeight="false" outlineLevel="0" collapsed="false">
      <c r="AK118" s="85"/>
      <c r="AL118" s="37"/>
      <c r="AM118" s="37"/>
      <c r="AN118" s="37"/>
      <c r="AO118" s="37"/>
      <c r="AP118" s="87"/>
    </row>
    <row r="119" customFormat="false" ht="11.25" hidden="false" customHeight="false" outlineLevel="0" collapsed="false">
      <c r="AK119" s="85"/>
      <c r="AL119" s="37" t="s">
        <v>76</v>
      </c>
      <c r="AM119" s="37"/>
      <c r="AN119" s="37"/>
      <c r="AO119" s="76" t="n">
        <f aca="false">AQ61</f>
        <v>6584.89</v>
      </c>
      <c r="AP119" s="87"/>
    </row>
    <row r="120" customFormat="false" ht="11.25" hidden="false" customHeight="false" outlineLevel="0" collapsed="false">
      <c r="AK120" s="85"/>
      <c r="AL120" s="37" t="s">
        <v>77</v>
      </c>
      <c r="AM120" s="37"/>
      <c r="AN120" s="37"/>
      <c r="AO120" s="76" t="n">
        <f aca="false">-AO60</f>
        <v>-0</v>
      </c>
      <c r="AP120" s="87"/>
    </row>
    <row r="121" customFormat="false" ht="11.25" hidden="false" customHeight="false" outlineLevel="0" collapsed="false">
      <c r="AK121" s="89"/>
      <c r="AL121" s="101" t="s">
        <v>78</v>
      </c>
      <c r="AM121" s="101"/>
      <c r="AN121" s="101"/>
      <c r="AO121" s="102" t="n">
        <f aca="false">SUM(AO107:AO109)-SUM(AO114:AO115)-AO120-AO119</f>
        <v>1.30057742353529E-010</v>
      </c>
      <c r="AP121" s="91"/>
      <c r="AR121" s="28"/>
    </row>
  </sheetData>
  <mergeCells count="1">
    <mergeCell ref="AK105:AP105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3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pane xSplit="8" ySplit="4" topLeftCell="AJ8" activePane="bottomRight" state="frozen"/>
      <selection pane="topLeft" activeCell="A4" activeCellId="0" sqref="A4"/>
      <selection pane="topRight" activeCell="AJ4" activeCellId="0" sqref="AJ4"/>
      <selection pane="bottomLeft" activeCell="A8" activeCellId="0" sqref="A8"/>
      <selection pane="bottomRight" activeCell="G85" activeCellId="0" sqref="G85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9" min="9" style="1" width="7.7"/>
    <col collapsed="false" customWidth="true" hidden="false" outlineLevel="0" max="40" min="40" style="1" width="3.7"/>
    <col collapsed="false" customWidth="true" hidden="false" outlineLevel="0" max="41" min="41" style="1" width="11.56"/>
    <col collapsed="false" customWidth="true" hidden="false" outlineLevel="0" max="42" min="42" style="1" width="11.42"/>
    <col collapsed="false" customWidth="true" hidden="false" outlineLevel="0" max="43" min="43" style="1" width="6.85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103" t="s">
        <v>117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36951</v>
      </c>
      <c r="J7" s="59" t="n">
        <f aca="false">I7+1</f>
        <v>36952</v>
      </c>
      <c r="K7" s="59" t="n">
        <f aca="false">J7+1</f>
        <v>36953</v>
      </c>
      <c r="L7" s="59" t="n">
        <f aca="false">K7+1</f>
        <v>36954</v>
      </c>
      <c r="M7" s="59" t="n">
        <f aca="false">L7+1</f>
        <v>36955</v>
      </c>
      <c r="N7" s="59" t="n">
        <f aca="false">M7+1</f>
        <v>36956</v>
      </c>
      <c r="O7" s="59" t="n">
        <f aca="false">N7+1</f>
        <v>36957</v>
      </c>
      <c r="P7" s="59" t="n">
        <f aca="false">O7+1</f>
        <v>36958</v>
      </c>
      <c r="Q7" s="59" t="n">
        <f aca="false">P7+1</f>
        <v>36959</v>
      </c>
      <c r="R7" s="59" t="n">
        <f aca="false">Q7+1</f>
        <v>36960</v>
      </c>
      <c r="S7" s="59" t="n">
        <f aca="false">R7+1</f>
        <v>36961</v>
      </c>
      <c r="T7" s="59" t="n">
        <f aca="false">S7+1</f>
        <v>36962</v>
      </c>
      <c r="U7" s="59" t="n">
        <f aca="false">T7+1</f>
        <v>36963</v>
      </c>
      <c r="V7" s="59" t="n">
        <f aca="false">U7+1</f>
        <v>36964</v>
      </c>
      <c r="W7" s="59" t="n">
        <f aca="false">V7+1</f>
        <v>36965</v>
      </c>
      <c r="X7" s="59" t="n">
        <f aca="false">W7+1</f>
        <v>36966</v>
      </c>
      <c r="Y7" s="59" t="n">
        <f aca="false">X7+1</f>
        <v>36967</v>
      </c>
      <c r="Z7" s="59" t="n">
        <f aca="false">Y7+1</f>
        <v>36968</v>
      </c>
      <c r="AA7" s="59" t="n">
        <f aca="false">Z7+1</f>
        <v>36969</v>
      </c>
      <c r="AB7" s="59" t="n">
        <f aca="false">AA7+1</f>
        <v>36970</v>
      </c>
      <c r="AC7" s="59" t="n">
        <f aca="false">AB7+1</f>
        <v>36971</v>
      </c>
      <c r="AD7" s="59" t="n">
        <f aca="false">AC7+1</f>
        <v>36972</v>
      </c>
      <c r="AE7" s="59" t="n">
        <f aca="false">AD7+1</f>
        <v>36973</v>
      </c>
      <c r="AF7" s="59" t="n">
        <f aca="false">AE7+1</f>
        <v>36974</v>
      </c>
      <c r="AG7" s="59" t="n">
        <f aca="false">AF7+1</f>
        <v>36975</v>
      </c>
      <c r="AH7" s="59" t="n">
        <f aca="false">AG7+1</f>
        <v>36976</v>
      </c>
      <c r="AI7" s="59" t="n">
        <f aca="false">AH7+1</f>
        <v>36977</v>
      </c>
      <c r="AJ7" s="59" t="n">
        <v>36978</v>
      </c>
      <c r="AK7" s="59" t="n">
        <f aca="false">AJ7+1</f>
        <v>36979</v>
      </c>
      <c r="AL7" s="59" t="n">
        <f aca="false">AK7+1</f>
        <v>36980</v>
      </c>
      <c r="AM7" s="59" t="n">
        <f aca="false">AL7+1</f>
        <v>36981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</row>
    <row r="10" customFormat="false" ht="11.25" hidden="false" customHeight="false" outlineLevel="0" collapsed="false">
      <c r="C10" s="1" t="s">
        <v>9</v>
      </c>
      <c r="D10" s="1" t="s">
        <v>26</v>
      </c>
      <c r="E10" s="1" t="n">
        <v>2.401</v>
      </c>
      <c r="I10" s="24" t="n">
        <v>10000</v>
      </c>
      <c r="J10" s="24" t="n">
        <v>10000</v>
      </c>
      <c r="K10" s="24" t="n">
        <v>10000</v>
      </c>
      <c r="L10" s="24" t="n">
        <v>10000</v>
      </c>
      <c r="M10" s="24" t="n">
        <v>10000</v>
      </c>
      <c r="N10" s="24" t="n">
        <v>10000</v>
      </c>
      <c r="O10" s="24" t="n">
        <v>10000</v>
      </c>
      <c r="P10" s="24" t="n">
        <v>10000</v>
      </c>
      <c r="Q10" s="24" t="n">
        <v>10000</v>
      </c>
      <c r="R10" s="24" t="n">
        <v>10000</v>
      </c>
      <c r="S10" s="24" t="n">
        <v>10000</v>
      </c>
      <c r="T10" s="24" t="n">
        <v>10000</v>
      </c>
      <c r="U10" s="24" t="n">
        <v>10000</v>
      </c>
      <c r="V10" s="24" t="n">
        <v>10000</v>
      </c>
      <c r="W10" s="24" t="n">
        <v>10000</v>
      </c>
      <c r="X10" s="24" t="n">
        <v>10000</v>
      </c>
      <c r="Y10" s="24" t="n">
        <v>10000</v>
      </c>
      <c r="Z10" s="24" t="n">
        <v>10000</v>
      </c>
      <c r="AA10" s="24" t="n">
        <v>10000</v>
      </c>
      <c r="AB10" s="24" t="n">
        <v>10000</v>
      </c>
      <c r="AC10" s="24" t="n">
        <v>10000</v>
      </c>
      <c r="AD10" s="24" t="n">
        <v>10000</v>
      </c>
      <c r="AE10" s="24" t="n">
        <v>10000</v>
      </c>
      <c r="AF10" s="24" t="n">
        <v>10000</v>
      </c>
      <c r="AG10" s="24" t="n">
        <v>10000</v>
      </c>
      <c r="AH10" s="24" t="n">
        <v>10000</v>
      </c>
      <c r="AI10" s="24" t="n">
        <v>10000</v>
      </c>
      <c r="AJ10" s="24" t="n">
        <v>10000</v>
      </c>
      <c r="AK10" s="24" t="n">
        <v>10000</v>
      </c>
      <c r="AL10" s="24" t="n">
        <v>10000</v>
      </c>
      <c r="AM10" s="24" t="n">
        <v>10000</v>
      </c>
      <c r="AO10" s="28" t="n">
        <f aca="false">SUM(I10:AN10)</f>
        <v>310000</v>
      </c>
      <c r="AP10" s="28" t="n">
        <f aca="false">SUM(I10:AM10)*E10+SUM(I10:AM10)*F10+SUM(I10:AM10)*G10</f>
        <v>744310</v>
      </c>
    </row>
    <row r="11" customFormat="false" ht="11.25" hidden="false" customHeight="false" outlineLevel="0" collapsed="false">
      <c r="C11" s="1" t="s">
        <v>111</v>
      </c>
      <c r="D11" s="1" t="s">
        <v>112</v>
      </c>
      <c r="E11" s="1" t="n">
        <v>2.401</v>
      </c>
      <c r="I11" s="24" t="n">
        <v>10000</v>
      </c>
      <c r="J11" s="24" t="n">
        <v>10000</v>
      </c>
      <c r="K11" s="24" t="n">
        <v>10000</v>
      </c>
      <c r="L11" s="24" t="n">
        <v>10000</v>
      </c>
      <c r="M11" s="24" t="n">
        <v>10000</v>
      </c>
      <c r="N11" s="24" t="n">
        <v>10000</v>
      </c>
      <c r="O11" s="24" t="n">
        <v>10000</v>
      </c>
      <c r="P11" s="24" t="n">
        <v>10000</v>
      </c>
      <c r="Q11" s="24" t="n">
        <v>10000</v>
      </c>
      <c r="R11" s="24" t="n">
        <v>10000</v>
      </c>
      <c r="S11" s="24" t="n">
        <v>10000</v>
      </c>
      <c r="T11" s="24" t="n">
        <v>10000</v>
      </c>
      <c r="U11" s="24" t="n">
        <v>10000</v>
      </c>
      <c r="V11" s="24" t="n">
        <v>10000</v>
      </c>
      <c r="W11" s="24" t="n">
        <v>10000</v>
      </c>
      <c r="X11" s="24" t="n">
        <v>10000</v>
      </c>
      <c r="Y11" s="24" t="n">
        <v>10000</v>
      </c>
      <c r="Z11" s="24" t="n">
        <v>10000</v>
      </c>
      <c r="AA11" s="24" t="n">
        <v>10000</v>
      </c>
      <c r="AB11" s="24" t="n">
        <v>10000</v>
      </c>
      <c r="AC11" s="24" t="n">
        <v>10000</v>
      </c>
      <c r="AD11" s="24" t="n">
        <v>10000</v>
      </c>
      <c r="AE11" s="24" t="n">
        <v>10000</v>
      </c>
      <c r="AF11" s="24" t="n">
        <v>10000</v>
      </c>
      <c r="AG11" s="24" t="n">
        <v>10000</v>
      </c>
      <c r="AH11" s="24" t="n">
        <v>10000</v>
      </c>
      <c r="AI11" s="24" t="n">
        <v>10000</v>
      </c>
      <c r="AJ11" s="24" t="n">
        <v>10000</v>
      </c>
      <c r="AK11" s="24" t="n">
        <v>10000</v>
      </c>
      <c r="AL11" s="24" t="n">
        <v>10000</v>
      </c>
      <c r="AM11" s="24" t="n">
        <v>10000</v>
      </c>
      <c r="AO11" s="28" t="n">
        <f aca="false">SUM(I11:AN11)</f>
        <v>310000</v>
      </c>
      <c r="AP11" s="28" t="n">
        <f aca="false">SUM(I11:AM11)*E11+SUM(I11:AM11)*F11+SUM(I11:AM11)*G11</f>
        <v>744310</v>
      </c>
    </row>
    <row r="12" customFormat="false" ht="11.25" hidden="false" customHeight="false" outlineLevel="0" collapsed="false">
      <c r="C12" s="1" t="s">
        <v>10</v>
      </c>
      <c r="D12" s="1" t="s">
        <v>27</v>
      </c>
      <c r="E12" s="1" t="n">
        <v>2.401</v>
      </c>
      <c r="I12" s="24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86</v>
      </c>
      <c r="D13" s="1" t="s">
        <v>28</v>
      </c>
      <c r="E13" s="1" t="n">
        <v>2.401</v>
      </c>
      <c r="I13" s="24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O13" s="28" t="n">
        <f aca="false">SUM(I13:AN13)</f>
        <v>0</v>
      </c>
      <c r="AP13" s="28" t="n">
        <f aca="false">SUM(I13:AM13)*E13+SUM(I13:AM13)*F13+SUM(I13:AM13)*G13</f>
        <v>0</v>
      </c>
    </row>
    <row r="14" customFormat="false" ht="11.25" hidden="false" customHeight="false" outlineLevel="0" collapsed="false">
      <c r="C14" s="1" t="s">
        <v>87</v>
      </c>
      <c r="D14" s="1" t="s">
        <v>29</v>
      </c>
      <c r="E14" s="1" t="n">
        <v>2.401</v>
      </c>
      <c r="I14" s="24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13</v>
      </c>
      <c r="D15" s="1" t="s">
        <v>30</v>
      </c>
      <c r="E15" s="1" t="n">
        <v>2.401</v>
      </c>
      <c r="I15" s="24" t="n">
        <v>0</v>
      </c>
      <c r="J15" s="28" t="n">
        <f aca="false">I15</f>
        <v>0</v>
      </c>
      <c r="K15" s="28" t="n">
        <f aca="false">J15</f>
        <v>0</v>
      </c>
      <c r="L15" s="28" t="n">
        <f aca="false">K15</f>
        <v>0</v>
      </c>
      <c r="M15" s="28" t="n">
        <f aca="false">L15</f>
        <v>0</v>
      </c>
      <c r="N15" s="28" t="n">
        <f aca="false">M15</f>
        <v>0</v>
      </c>
      <c r="O15" s="28" t="n">
        <f aca="false">N15</f>
        <v>0</v>
      </c>
      <c r="P15" s="28" t="n">
        <f aca="false">O15</f>
        <v>0</v>
      </c>
      <c r="Q15" s="28" t="n">
        <f aca="false">P15</f>
        <v>0</v>
      </c>
      <c r="R15" s="28" t="n">
        <f aca="false">Q15</f>
        <v>0</v>
      </c>
      <c r="S15" s="28" t="n">
        <f aca="false">R15</f>
        <v>0</v>
      </c>
      <c r="T15" s="28" t="n">
        <f aca="false">S15</f>
        <v>0</v>
      </c>
      <c r="U15" s="28" t="n">
        <f aca="false">T15</f>
        <v>0</v>
      </c>
      <c r="V15" s="28" t="n">
        <f aca="false">U15</f>
        <v>0</v>
      </c>
      <c r="W15" s="28" t="n">
        <f aca="false">V15</f>
        <v>0</v>
      </c>
      <c r="X15" s="28" t="n">
        <f aca="false">W15</f>
        <v>0</v>
      </c>
      <c r="Y15" s="28" t="n">
        <f aca="false">X15</f>
        <v>0</v>
      </c>
      <c r="Z15" s="28" t="n">
        <f aca="false">Y15</f>
        <v>0</v>
      </c>
      <c r="AA15" s="28" t="n">
        <f aca="false">Z15</f>
        <v>0</v>
      </c>
      <c r="AB15" s="28" t="n">
        <f aca="false">AA15</f>
        <v>0</v>
      </c>
      <c r="AC15" s="28" t="n">
        <f aca="false">AB15</f>
        <v>0</v>
      </c>
      <c r="AD15" s="28" t="n">
        <f aca="false">AC15</f>
        <v>0</v>
      </c>
      <c r="AE15" s="28" t="n">
        <f aca="false">AD15</f>
        <v>0</v>
      </c>
      <c r="AF15" s="28" t="n">
        <f aca="false">AE15</f>
        <v>0</v>
      </c>
      <c r="AG15" s="28" t="n">
        <f aca="false">AF15</f>
        <v>0</v>
      </c>
      <c r="AH15" s="28" t="n">
        <f aca="false">AG15</f>
        <v>0</v>
      </c>
      <c r="AI15" s="28" t="n">
        <f aca="false">AH15</f>
        <v>0</v>
      </c>
      <c r="AJ15" s="28" t="n">
        <f aca="false">AI15</f>
        <v>0</v>
      </c>
      <c r="AK15" s="28" t="n">
        <f aca="false">AJ15</f>
        <v>0</v>
      </c>
      <c r="AL15" s="28" t="n">
        <f aca="false">AK15</f>
        <v>0</v>
      </c>
      <c r="AM15" s="28" t="n">
        <f aca="false">AL15</f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" t="s">
        <v>14</v>
      </c>
      <c r="D16" s="1" t="s">
        <v>31</v>
      </c>
      <c r="E16" s="1" t="n">
        <v>2.401</v>
      </c>
      <c r="I16" s="67" t="n">
        <v>0</v>
      </c>
      <c r="J16" s="68" t="n">
        <f aca="false">I16</f>
        <v>0</v>
      </c>
      <c r="K16" s="68" t="n">
        <f aca="false">J16</f>
        <v>0</v>
      </c>
      <c r="L16" s="68" t="n">
        <f aca="false">K16</f>
        <v>0</v>
      </c>
      <c r="M16" s="68" t="n">
        <f aca="false">L16</f>
        <v>0</v>
      </c>
      <c r="N16" s="68" t="n">
        <f aca="false">M16</f>
        <v>0</v>
      </c>
      <c r="O16" s="68" t="n">
        <f aca="false">N16</f>
        <v>0</v>
      </c>
      <c r="P16" s="68" t="n">
        <f aca="false">O16</f>
        <v>0</v>
      </c>
      <c r="Q16" s="68" t="n">
        <f aca="false">P16</f>
        <v>0</v>
      </c>
      <c r="R16" s="68" t="n">
        <f aca="false">Q16</f>
        <v>0</v>
      </c>
      <c r="S16" s="68" t="n">
        <f aca="false">R16</f>
        <v>0</v>
      </c>
      <c r="T16" s="68" t="n">
        <f aca="false">S16</f>
        <v>0</v>
      </c>
      <c r="U16" s="68" t="n">
        <f aca="false">T16</f>
        <v>0</v>
      </c>
      <c r="V16" s="68" t="n">
        <f aca="false">U16</f>
        <v>0</v>
      </c>
      <c r="W16" s="68" t="n">
        <f aca="false">V16</f>
        <v>0</v>
      </c>
      <c r="X16" s="68" t="n">
        <f aca="false">W16</f>
        <v>0</v>
      </c>
      <c r="Y16" s="68" t="n">
        <f aca="false">X16</f>
        <v>0</v>
      </c>
      <c r="Z16" s="68" t="n">
        <f aca="false">Y16</f>
        <v>0</v>
      </c>
      <c r="AA16" s="68" t="n">
        <f aca="false">Z16</f>
        <v>0</v>
      </c>
      <c r="AB16" s="68" t="n">
        <f aca="false">AA16</f>
        <v>0</v>
      </c>
      <c r="AC16" s="68" t="n">
        <f aca="false">AB16</f>
        <v>0</v>
      </c>
      <c r="AD16" s="68" t="n">
        <f aca="false">AC16</f>
        <v>0</v>
      </c>
      <c r="AE16" s="68" t="n">
        <f aca="false">AD16</f>
        <v>0</v>
      </c>
      <c r="AF16" s="68" t="n">
        <f aca="false">AE16</f>
        <v>0</v>
      </c>
      <c r="AG16" s="68" t="n">
        <f aca="false">AF16</f>
        <v>0</v>
      </c>
      <c r="AH16" s="68" t="n">
        <f aca="false">AG16</f>
        <v>0</v>
      </c>
      <c r="AI16" s="68" t="n">
        <f aca="false">AH16</f>
        <v>0</v>
      </c>
      <c r="AJ16" s="68" t="n">
        <f aca="false">AI16</f>
        <v>0</v>
      </c>
      <c r="AK16" s="68" t="n">
        <f aca="false">AJ16</f>
        <v>0</v>
      </c>
      <c r="AL16" s="68" t="n">
        <f aca="false">AK16</f>
        <v>0</v>
      </c>
      <c r="AM16" s="68" t="n">
        <f aca="false">AL16</f>
        <v>0</v>
      </c>
      <c r="AO16" s="68" t="n">
        <f aca="false">SUM(I16:AN16)</f>
        <v>0</v>
      </c>
      <c r="AP16" s="68" t="n">
        <f aca="false">SUM(I16:AM16)*E16+SUM(I16:AM16)*F16+SUM(I16:AM16)*G16</f>
        <v>0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69" t="n">
        <f aca="false">SUM(AK10:AK16)</f>
        <v>20000</v>
      </c>
      <c r="AL17" s="69" t="n">
        <f aca="false">SUM(AL10:AL16)</f>
        <v>20000</v>
      </c>
      <c r="AM17" s="69" t="n">
        <f aca="false">SUM(AM10:AM16)</f>
        <v>20000</v>
      </c>
      <c r="AO17" s="34" t="n">
        <f aca="false">SUM(AO10:AO16)</f>
        <v>620000</v>
      </c>
      <c r="AP17" s="34" t="n">
        <f aca="false">SUM(AP10:AP16)</f>
        <v>1488620</v>
      </c>
    </row>
    <row r="18" customFormat="false" ht="11.25" hidden="false" customHeight="false" outlineLevel="0" collapsed="false">
      <c r="I18" s="24"/>
    </row>
    <row r="19" customFormat="false" ht="11.25" hidden="false" customHeight="false" outlineLevel="0" collapsed="false">
      <c r="B19" s="93" t="s">
        <v>88</v>
      </c>
      <c r="I19" s="24"/>
    </row>
    <row r="20" customFormat="false" ht="11.25" hidden="false" customHeight="false" outlineLevel="0" collapsed="false">
      <c r="C20" s="1" t="s">
        <v>15</v>
      </c>
      <c r="D20" s="1" t="s">
        <v>32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f aca="false">Q20</f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f aca="false">U20</f>
        <v>0</v>
      </c>
      <c r="W20" s="28" t="n">
        <f aca="false">V20</f>
        <v>0</v>
      </c>
      <c r="X20" s="28" t="n">
        <f aca="false">W20</f>
        <v>0</v>
      </c>
      <c r="Y20" s="28" t="n">
        <f aca="false">X20</f>
        <v>0</v>
      </c>
      <c r="Z20" s="28" t="n">
        <f aca="false">Y20</f>
        <v>0</v>
      </c>
      <c r="AA20" s="28" t="n">
        <f aca="false">Z20</f>
        <v>0</v>
      </c>
      <c r="AB20" s="28" t="n">
        <f aca="false">AA20</f>
        <v>0</v>
      </c>
      <c r="AC20" s="28" t="n">
        <f aca="false">AB20</f>
        <v>0</v>
      </c>
      <c r="AD20" s="28" t="n">
        <f aca="false">AC20</f>
        <v>0</v>
      </c>
      <c r="AE20" s="28" t="n">
        <f aca="false">AD20</f>
        <v>0</v>
      </c>
      <c r="AF20" s="28" t="n">
        <f aca="false">AE20</f>
        <v>0</v>
      </c>
      <c r="AG20" s="28" t="n">
        <f aca="false">AF20</f>
        <v>0</v>
      </c>
      <c r="AH20" s="28" t="n">
        <f aca="false">AG20</f>
        <v>0</v>
      </c>
      <c r="AI20" s="28" t="n">
        <f aca="false">AH20</f>
        <v>0</v>
      </c>
      <c r="AJ20" s="28" t="n">
        <f aca="false">AI20</f>
        <v>0</v>
      </c>
      <c r="AK20" s="28" t="n">
        <f aca="false">AJ20</f>
        <v>0</v>
      </c>
      <c r="AL20" s="28" t="n">
        <f aca="false">AK20</f>
        <v>0</v>
      </c>
      <c r="AM20" s="28" t="n">
        <f aca="false">AL20</f>
        <v>0</v>
      </c>
      <c r="AO20" s="28" t="n">
        <f aca="false">SUM(I20:AN20)</f>
        <v>0</v>
      </c>
      <c r="AP20" s="28" t="n">
        <f aca="false">SUM(I20:AM20)*E20+SUM(I20:AM20)*F20+SUM(I20:AM20)*G20</f>
        <v>0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0</v>
      </c>
      <c r="J23" s="28" t="n">
        <f aca="false">I23</f>
        <v>0</v>
      </c>
      <c r="K23" s="28" t="n">
        <f aca="false">J23</f>
        <v>0</v>
      </c>
      <c r="L23" s="28" t="n">
        <f aca="false">K23</f>
        <v>0</v>
      </c>
      <c r="M23" s="28" t="n">
        <f aca="false">L23</f>
        <v>0</v>
      </c>
      <c r="N23" s="28" t="n">
        <f aca="false">M23</f>
        <v>0</v>
      </c>
      <c r="O23" s="28" t="n">
        <f aca="false">N23</f>
        <v>0</v>
      </c>
      <c r="P23" s="28" t="n">
        <f aca="false">O23</f>
        <v>0</v>
      </c>
      <c r="Q23" s="28" t="n">
        <f aca="false">P23</f>
        <v>0</v>
      </c>
      <c r="R23" s="28" t="n">
        <f aca="false">Q23</f>
        <v>0</v>
      </c>
      <c r="S23" s="28" t="n">
        <f aca="false">R23</f>
        <v>0</v>
      </c>
      <c r="T23" s="28" t="n">
        <v>0</v>
      </c>
      <c r="U23" s="28" t="n">
        <f aca="false">T23</f>
        <v>0</v>
      </c>
      <c r="V23" s="28" t="n">
        <f aca="false">U23</f>
        <v>0</v>
      </c>
      <c r="W23" s="28" t="n">
        <f aca="false">V23</f>
        <v>0</v>
      </c>
      <c r="X23" s="28" t="n">
        <f aca="false">W23</f>
        <v>0</v>
      </c>
      <c r="Y23" s="28" t="n">
        <f aca="false">X23</f>
        <v>0</v>
      </c>
      <c r="Z23" s="28" t="n">
        <f aca="false">Y23</f>
        <v>0</v>
      </c>
      <c r="AA23" s="28" t="n">
        <f aca="false">Z23</f>
        <v>0</v>
      </c>
      <c r="AB23" s="28" t="n">
        <f aca="false">AA23</f>
        <v>0</v>
      </c>
      <c r="AC23" s="28" t="n">
        <f aca="false">AB23</f>
        <v>0</v>
      </c>
      <c r="AD23" s="28" t="n">
        <f aca="false">AC23</f>
        <v>0</v>
      </c>
      <c r="AE23" s="28" t="n">
        <f aca="false">AD23</f>
        <v>0</v>
      </c>
      <c r="AF23" s="28" t="n">
        <f aca="false">AE23</f>
        <v>0</v>
      </c>
      <c r="AG23" s="28" t="n">
        <f aca="false">AF23</f>
        <v>0</v>
      </c>
      <c r="AH23" s="28" t="n">
        <f aca="false">AG23</f>
        <v>0</v>
      </c>
      <c r="AI23" s="28" t="n">
        <f aca="false">AH23</f>
        <v>0</v>
      </c>
      <c r="AJ23" s="28" t="n">
        <f aca="false">AI23</f>
        <v>0</v>
      </c>
      <c r="AK23" s="28" t="n">
        <f aca="false">AJ23</f>
        <v>0</v>
      </c>
      <c r="AL23" s="28" t="n">
        <f aca="false">AK23</f>
        <v>0</v>
      </c>
      <c r="AM23" s="28" t="n">
        <f aca="false">AL23</f>
        <v>0</v>
      </c>
      <c r="AO23" s="28" t="n">
        <f aca="false">SUM(I23:AN23)</f>
        <v>0</v>
      </c>
      <c r="AP23" s="28" t="n">
        <f aca="false">SUM(I23:AM23)*E23+SUM(I23:AM23)*F23+SUM(I23:AM23)*G23</f>
        <v>0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10000</v>
      </c>
      <c r="J24" s="24" t="n">
        <v>10000</v>
      </c>
      <c r="K24" s="24" t="n">
        <v>5000</v>
      </c>
      <c r="L24" s="24" t="n">
        <v>5000</v>
      </c>
      <c r="M24" s="24" t="n">
        <v>5000</v>
      </c>
      <c r="N24" s="24" t="n">
        <v>15000</v>
      </c>
      <c r="O24" s="24" t="n">
        <v>15000</v>
      </c>
      <c r="P24" s="24" t="n">
        <v>15000</v>
      </c>
      <c r="Q24" s="24" t="n">
        <v>19000</v>
      </c>
      <c r="R24" s="24" t="n">
        <v>24000</v>
      </c>
      <c r="S24" s="24" t="n">
        <v>24000</v>
      </c>
      <c r="T24" s="24" t="n">
        <v>24000</v>
      </c>
      <c r="U24" s="24" t="n">
        <v>24000</v>
      </c>
      <c r="V24" s="24" t="n">
        <v>13570</v>
      </c>
      <c r="W24" s="24" t="n">
        <v>13570</v>
      </c>
      <c r="X24" s="24" t="n">
        <v>13570</v>
      </c>
      <c r="Y24" s="24" t="n">
        <v>13570</v>
      </c>
      <c r="Z24" s="24" t="n">
        <v>13570</v>
      </c>
      <c r="AA24" s="24" t="n">
        <v>13570</v>
      </c>
      <c r="AB24" s="24" t="n">
        <v>13570</v>
      </c>
      <c r="AC24" s="24" t="n">
        <v>13570</v>
      </c>
      <c r="AD24" s="24" t="n">
        <v>13570</v>
      </c>
      <c r="AE24" s="24" t="n">
        <v>13570</v>
      </c>
      <c r="AF24" s="24" t="n">
        <v>13570</v>
      </c>
      <c r="AG24" s="24" t="n">
        <v>13570</v>
      </c>
      <c r="AH24" s="24" t="n">
        <v>13570</v>
      </c>
      <c r="AI24" s="24" t="n">
        <v>13570</v>
      </c>
      <c r="AJ24" s="24" t="n">
        <v>13570</v>
      </c>
      <c r="AK24" s="24" t="n">
        <v>13570</v>
      </c>
      <c r="AL24" s="24" t="n">
        <v>13570</v>
      </c>
      <c r="AM24" s="24" t="n">
        <v>13570</v>
      </c>
      <c r="AO24" s="28" t="n">
        <f aca="false">SUM(I24:AN24)</f>
        <v>439260</v>
      </c>
      <c r="AP24" s="28" t="n">
        <f aca="false">SUM(I24:AM24)*E24+SUM(I24:AM24)*F24+SUM(I24:AM24)*G24</f>
        <v>1262213.61</v>
      </c>
    </row>
    <row r="25" customFormat="false" ht="11.25" hidden="false" customHeight="false" outlineLevel="0" collapsed="false">
      <c r="C25" s="1" t="s">
        <v>89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4" t="n">
        <v>0</v>
      </c>
      <c r="K25" s="24" t="n">
        <v>0</v>
      </c>
      <c r="L25" s="24" t="n">
        <v>0</v>
      </c>
      <c r="M25" s="24" t="n">
        <v>0</v>
      </c>
      <c r="N25" s="24" t="n">
        <v>0</v>
      </c>
      <c r="O25" s="24" t="n">
        <v>0</v>
      </c>
      <c r="P25" s="24" t="n">
        <v>0</v>
      </c>
      <c r="Q25" s="24" t="n">
        <v>0</v>
      </c>
      <c r="R25" s="24" t="n">
        <v>0</v>
      </c>
      <c r="S25" s="24" t="n">
        <v>0</v>
      </c>
      <c r="T25" s="24" t="n">
        <v>0</v>
      </c>
      <c r="U25" s="24" t="n">
        <v>0</v>
      </c>
      <c r="V25" s="24" t="n">
        <v>0</v>
      </c>
      <c r="W25" s="24" t="n">
        <v>0</v>
      </c>
      <c r="X25" s="24" t="n">
        <v>0</v>
      </c>
      <c r="Y25" s="24" t="n">
        <v>0</v>
      </c>
      <c r="Z25" s="24" t="n">
        <v>0</v>
      </c>
      <c r="AA25" s="24" t="n">
        <v>0</v>
      </c>
      <c r="AB25" s="24" t="n">
        <v>0</v>
      </c>
      <c r="AC25" s="24" t="n">
        <v>0</v>
      </c>
      <c r="AD25" s="24" t="n">
        <v>0</v>
      </c>
      <c r="AE25" s="24" t="n">
        <v>0</v>
      </c>
      <c r="AF25" s="24" t="n">
        <v>0</v>
      </c>
      <c r="AG25" s="24" t="n">
        <v>0</v>
      </c>
      <c r="AH25" s="24" t="n">
        <v>0</v>
      </c>
      <c r="AI25" s="24" t="n">
        <v>0</v>
      </c>
      <c r="AJ25" s="24" t="n">
        <v>0</v>
      </c>
      <c r="AK25" s="24" t="n">
        <v>0</v>
      </c>
      <c r="AL25" s="24" t="n">
        <v>0</v>
      </c>
      <c r="AM25" s="24" t="n"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87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4" t="n">
        <v>0</v>
      </c>
      <c r="K26" s="24" t="n">
        <v>0</v>
      </c>
      <c r="L26" s="24" t="n">
        <v>0</v>
      </c>
      <c r="M26" s="24" t="n">
        <v>0</v>
      </c>
      <c r="N26" s="24" t="n">
        <v>0</v>
      </c>
      <c r="O26" s="24" t="n">
        <v>0</v>
      </c>
      <c r="P26" s="24" t="n">
        <v>0</v>
      </c>
      <c r="Q26" s="24" t="n">
        <v>0</v>
      </c>
      <c r="R26" s="24" t="n">
        <v>0</v>
      </c>
      <c r="S26" s="24" t="n">
        <v>0</v>
      </c>
      <c r="T26" s="24" t="n">
        <v>0</v>
      </c>
      <c r="U26" s="24" t="n">
        <v>0</v>
      </c>
      <c r="V26" s="24" t="n">
        <v>0</v>
      </c>
      <c r="W26" s="24" t="n">
        <v>0</v>
      </c>
      <c r="X26" s="24" t="n">
        <v>0</v>
      </c>
      <c r="Y26" s="24" t="n">
        <v>0</v>
      </c>
      <c r="Z26" s="24" t="n">
        <v>0</v>
      </c>
      <c r="AA26" s="24" t="n">
        <v>0</v>
      </c>
      <c r="AB26" s="24" t="n">
        <v>0</v>
      </c>
      <c r="AC26" s="24" t="n">
        <v>0</v>
      </c>
      <c r="AD26" s="24" t="n">
        <v>0</v>
      </c>
      <c r="AE26" s="24" t="n">
        <v>0</v>
      </c>
      <c r="AF26" s="24" t="n">
        <v>0</v>
      </c>
      <c r="AG26" s="24" t="n">
        <v>0</v>
      </c>
      <c r="AH26" s="24" t="n">
        <v>0</v>
      </c>
      <c r="AI26" s="24" t="n">
        <v>0</v>
      </c>
      <c r="AJ26" s="24" t="n">
        <v>0</v>
      </c>
      <c r="AK26" s="24" t="n">
        <v>0</v>
      </c>
      <c r="AL26" s="24" t="n">
        <v>0</v>
      </c>
      <c r="AM26" s="24" t="n"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4" t="n">
        <v>0</v>
      </c>
      <c r="K27" s="24" t="n">
        <v>0</v>
      </c>
      <c r="L27" s="24" t="n">
        <v>0</v>
      </c>
      <c r="M27" s="24" t="n">
        <v>0</v>
      </c>
      <c r="N27" s="24" t="n">
        <v>0</v>
      </c>
      <c r="O27" s="24" t="n">
        <v>0</v>
      </c>
      <c r="P27" s="24" t="n">
        <v>0</v>
      </c>
      <c r="Q27" s="24" t="n">
        <v>0</v>
      </c>
      <c r="R27" s="24" t="n">
        <v>0</v>
      </c>
      <c r="S27" s="24" t="n">
        <v>0</v>
      </c>
      <c r="T27" s="24" t="n">
        <v>0</v>
      </c>
      <c r="U27" s="24" t="n">
        <v>0</v>
      </c>
      <c r="V27" s="24" t="n">
        <v>0</v>
      </c>
      <c r="W27" s="24" t="n">
        <v>0</v>
      </c>
      <c r="X27" s="24" t="n">
        <v>0</v>
      </c>
      <c r="Y27" s="24" t="n">
        <v>0</v>
      </c>
      <c r="Z27" s="24" t="n">
        <v>0</v>
      </c>
      <c r="AA27" s="24" t="n">
        <v>0</v>
      </c>
      <c r="AB27" s="24" t="n">
        <v>0</v>
      </c>
      <c r="AC27" s="24" t="n">
        <v>0</v>
      </c>
      <c r="AD27" s="24" t="n">
        <v>0</v>
      </c>
      <c r="AE27" s="24" t="n">
        <v>0</v>
      </c>
      <c r="AF27" s="24" t="n">
        <v>0</v>
      </c>
      <c r="AG27" s="24" t="n">
        <v>0</v>
      </c>
      <c r="AH27" s="24" t="n">
        <v>0</v>
      </c>
      <c r="AI27" s="24" t="n">
        <v>0</v>
      </c>
      <c r="AJ27" s="24" t="n">
        <v>0</v>
      </c>
      <c r="AK27" s="24" t="n">
        <v>0</v>
      </c>
      <c r="AL27" s="24" t="n">
        <v>0</v>
      </c>
      <c r="AM27" s="24" t="n"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90</v>
      </c>
      <c r="D28" s="1" t="s">
        <v>37</v>
      </c>
      <c r="E28" s="1" t="n">
        <v>2.43</v>
      </c>
      <c r="F28" s="70" t="n">
        <v>0.48</v>
      </c>
      <c r="G28" s="1" t="n">
        <v>-0.0365</v>
      </c>
      <c r="I28" s="24" t="n">
        <v>0</v>
      </c>
      <c r="J28" s="24" t="n">
        <v>0</v>
      </c>
      <c r="K28" s="24" t="n">
        <v>0</v>
      </c>
      <c r="L28" s="24" t="n">
        <v>0</v>
      </c>
      <c r="M28" s="24" t="n">
        <v>0</v>
      </c>
      <c r="N28" s="24" t="n">
        <v>0</v>
      </c>
      <c r="O28" s="24" t="n">
        <v>0</v>
      </c>
      <c r="P28" s="24" t="n">
        <v>0</v>
      </c>
      <c r="Q28" s="24" t="n">
        <v>0</v>
      </c>
      <c r="R28" s="24" t="n">
        <v>0</v>
      </c>
      <c r="S28" s="24" t="n">
        <v>0</v>
      </c>
      <c r="T28" s="24" t="n">
        <v>0</v>
      </c>
      <c r="U28" s="24" t="n">
        <v>0</v>
      </c>
      <c r="V28" s="24" t="n">
        <v>0</v>
      </c>
      <c r="W28" s="24" t="n">
        <v>0</v>
      </c>
      <c r="X28" s="24" t="n">
        <v>0</v>
      </c>
      <c r="Y28" s="24" t="n">
        <v>0</v>
      </c>
      <c r="Z28" s="24" t="n">
        <v>0</v>
      </c>
      <c r="AA28" s="24" t="n">
        <v>0</v>
      </c>
      <c r="AB28" s="24" t="n">
        <v>0</v>
      </c>
      <c r="AC28" s="24" t="n">
        <v>0</v>
      </c>
      <c r="AD28" s="24" t="n">
        <v>0</v>
      </c>
      <c r="AE28" s="24" t="n">
        <v>0</v>
      </c>
      <c r="AF28" s="24" t="n">
        <v>0</v>
      </c>
      <c r="AG28" s="24" t="n">
        <v>0</v>
      </c>
      <c r="AH28" s="24" t="n">
        <v>0</v>
      </c>
      <c r="AI28" s="24" t="n">
        <v>0</v>
      </c>
      <c r="AJ28" s="24" t="n">
        <v>0</v>
      </c>
      <c r="AK28" s="24" t="n">
        <v>0</v>
      </c>
      <c r="AL28" s="24" t="n">
        <v>0</v>
      </c>
      <c r="AM28" s="24" t="n">
        <v>0</v>
      </c>
      <c r="AO28" s="28" t="n">
        <f aca="false">SUM(I28:AN28)</f>
        <v>0</v>
      </c>
      <c r="AP28" s="28" t="n">
        <f aca="false">SUM(I28:AM28)*E28+SUM(I28:AM28)*F28+SUM(I28:AM28)*G28</f>
        <v>0</v>
      </c>
    </row>
    <row r="29" customFormat="false" ht="11.25" hidden="false" customHeight="false" outlineLevel="0" collapsed="false">
      <c r="C29" s="1" t="s">
        <v>21</v>
      </c>
      <c r="D29" s="1" t="s">
        <v>38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4" t="n">
        <v>0</v>
      </c>
      <c r="K29" s="24" t="n">
        <v>0</v>
      </c>
      <c r="L29" s="24" t="n">
        <v>0</v>
      </c>
      <c r="M29" s="24" t="n">
        <v>0</v>
      </c>
      <c r="N29" s="24" t="n">
        <v>0</v>
      </c>
      <c r="O29" s="24" t="n">
        <v>0</v>
      </c>
      <c r="P29" s="24" t="n">
        <v>0</v>
      </c>
      <c r="Q29" s="24" t="n">
        <v>0</v>
      </c>
      <c r="R29" s="24" t="n">
        <v>0</v>
      </c>
      <c r="S29" s="24" t="n">
        <v>0</v>
      </c>
      <c r="T29" s="24" t="n">
        <v>0</v>
      </c>
      <c r="U29" s="24" t="n">
        <v>0</v>
      </c>
      <c r="V29" s="24" t="n">
        <v>0</v>
      </c>
      <c r="W29" s="24" t="n">
        <v>0</v>
      </c>
      <c r="X29" s="24" t="n">
        <v>0</v>
      </c>
      <c r="Y29" s="24" t="n">
        <v>0</v>
      </c>
      <c r="Z29" s="24" t="n">
        <v>0</v>
      </c>
      <c r="AA29" s="24" t="n">
        <v>0</v>
      </c>
      <c r="AB29" s="24" t="n">
        <v>0</v>
      </c>
      <c r="AC29" s="24" t="n">
        <v>0</v>
      </c>
      <c r="AD29" s="24" t="n">
        <v>0</v>
      </c>
      <c r="AE29" s="24" t="n">
        <v>0</v>
      </c>
      <c r="AF29" s="24" t="n">
        <v>0</v>
      </c>
      <c r="AG29" s="24" t="n">
        <v>0</v>
      </c>
      <c r="AH29" s="24" t="n">
        <v>0</v>
      </c>
      <c r="AI29" s="24" t="n">
        <v>0</v>
      </c>
      <c r="AJ29" s="24" t="n">
        <v>0</v>
      </c>
      <c r="AK29" s="24" t="n">
        <v>0</v>
      </c>
      <c r="AL29" s="24" t="n">
        <v>0</v>
      </c>
      <c r="AM29" s="24" t="n"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13</v>
      </c>
      <c r="D30" s="1" t="s">
        <v>30</v>
      </c>
      <c r="E30" s="1" t="n">
        <v>2.43</v>
      </c>
      <c r="F30" s="70" t="n">
        <v>0.48</v>
      </c>
      <c r="G30" s="1" t="n">
        <v>-0.0365</v>
      </c>
      <c r="I30" s="24" t="n">
        <v>0</v>
      </c>
      <c r="J30" s="24" t="n">
        <v>0</v>
      </c>
      <c r="K30" s="24" t="n">
        <v>0</v>
      </c>
      <c r="L30" s="24" t="n">
        <v>0</v>
      </c>
      <c r="M30" s="24" t="n">
        <v>0</v>
      </c>
      <c r="N30" s="24" t="n">
        <v>0</v>
      </c>
      <c r="O30" s="24" t="n">
        <v>0</v>
      </c>
      <c r="P30" s="24" t="n">
        <v>0</v>
      </c>
      <c r="Q30" s="24" t="n">
        <v>0</v>
      </c>
      <c r="R30" s="24" t="n">
        <v>0</v>
      </c>
      <c r="S30" s="24" t="n">
        <v>0</v>
      </c>
      <c r="T30" s="24" t="n">
        <v>0</v>
      </c>
      <c r="U30" s="24" t="n">
        <v>0</v>
      </c>
      <c r="V30" s="24" t="n">
        <v>11430</v>
      </c>
      <c r="W30" s="24" t="n">
        <v>11430</v>
      </c>
      <c r="X30" s="24" t="n">
        <v>11430</v>
      </c>
      <c r="Y30" s="24" t="n">
        <v>11430</v>
      </c>
      <c r="Z30" s="24" t="n">
        <v>11430</v>
      </c>
      <c r="AA30" s="24" t="n">
        <v>11430</v>
      </c>
      <c r="AB30" s="24" t="n">
        <v>11430</v>
      </c>
      <c r="AC30" s="24" t="n">
        <v>11430</v>
      </c>
      <c r="AD30" s="24" t="n">
        <v>11430</v>
      </c>
      <c r="AE30" s="24" t="n">
        <v>11430</v>
      </c>
      <c r="AF30" s="24" t="n">
        <v>11430</v>
      </c>
      <c r="AG30" s="24" t="n">
        <v>11430</v>
      </c>
      <c r="AH30" s="24" t="n">
        <v>11430</v>
      </c>
      <c r="AI30" s="24" t="n">
        <v>11430</v>
      </c>
      <c r="AJ30" s="24" t="n">
        <v>11430</v>
      </c>
      <c r="AK30" s="24" t="n">
        <v>11430</v>
      </c>
      <c r="AL30" s="24" t="n">
        <v>11430</v>
      </c>
      <c r="AM30" s="24" t="n">
        <v>11430</v>
      </c>
      <c r="AO30" s="28" t="n">
        <f aca="false">SUM(I30:AN30)</f>
        <v>205740</v>
      </c>
      <c r="AP30" s="28" t="n">
        <f aca="false">SUM(I30:AM30)*E30+SUM(I30:AM30)*F30+SUM(I30:AM30)*G30</f>
        <v>591193.89</v>
      </c>
    </row>
    <row r="31" customFormat="false" ht="11.25" hidden="false" customHeight="false" outlineLevel="0" collapsed="false">
      <c r="C31" s="1" t="s">
        <v>14</v>
      </c>
      <c r="D31" s="1" t="s">
        <v>31</v>
      </c>
      <c r="E31" s="1" t="n">
        <v>2.43</v>
      </c>
      <c r="F31" s="70" t="n">
        <v>0.48</v>
      </c>
      <c r="G31" s="1" t="n">
        <v>-0.0365</v>
      </c>
      <c r="I31" s="24" t="n">
        <v>15000</v>
      </c>
      <c r="J31" s="24" t="n">
        <v>15000</v>
      </c>
      <c r="K31" s="24" t="n">
        <v>20000</v>
      </c>
      <c r="L31" s="24" t="n">
        <v>20000</v>
      </c>
      <c r="M31" s="24" t="n">
        <v>20000</v>
      </c>
      <c r="N31" s="24" t="n">
        <v>10000</v>
      </c>
      <c r="O31" s="24" t="n">
        <v>10000</v>
      </c>
      <c r="P31" s="24" t="n">
        <v>10000</v>
      </c>
      <c r="Q31" s="24" t="n">
        <v>6000</v>
      </c>
      <c r="R31" s="24" t="n">
        <v>1000</v>
      </c>
      <c r="S31" s="24" t="n">
        <v>1000</v>
      </c>
      <c r="T31" s="24" t="n">
        <v>1000</v>
      </c>
      <c r="U31" s="24" t="n">
        <v>1000</v>
      </c>
      <c r="V31" s="24" t="n">
        <v>0</v>
      </c>
      <c r="W31" s="24" t="n">
        <v>0</v>
      </c>
      <c r="X31" s="24" t="n">
        <v>0</v>
      </c>
      <c r="Y31" s="24" t="n">
        <v>0</v>
      </c>
      <c r="Z31" s="24" t="n">
        <v>0</v>
      </c>
      <c r="AA31" s="24" t="n">
        <v>0</v>
      </c>
      <c r="AB31" s="24" t="n">
        <v>0</v>
      </c>
      <c r="AC31" s="24" t="n">
        <v>0</v>
      </c>
      <c r="AD31" s="24" t="n">
        <v>0</v>
      </c>
      <c r="AE31" s="24" t="n">
        <v>0</v>
      </c>
      <c r="AF31" s="24" t="n">
        <v>0</v>
      </c>
      <c r="AG31" s="24" t="n">
        <v>0</v>
      </c>
      <c r="AH31" s="24" t="n">
        <v>0</v>
      </c>
      <c r="AI31" s="24" t="n">
        <v>0</v>
      </c>
      <c r="AJ31" s="24" t="n">
        <v>0</v>
      </c>
      <c r="AK31" s="24" t="n">
        <v>0</v>
      </c>
      <c r="AL31" s="24" t="n">
        <v>0</v>
      </c>
      <c r="AM31" s="24" t="n">
        <v>0</v>
      </c>
      <c r="AO31" s="28" t="n">
        <f aca="false">SUM(I31:AN31)</f>
        <v>130000</v>
      </c>
      <c r="AP31" s="28" t="n">
        <f aca="false">SUM(I31:AM31)*E31+SUM(I31:AM31)*F31+SUM(I31:AM31)*G31</f>
        <v>373555</v>
      </c>
    </row>
    <row r="32" customFormat="false" ht="11.25" hidden="false" customHeight="false" outlineLevel="0" collapsed="false">
      <c r="C32" s="1" t="s">
        <v>22</v>
      </c>
      <c r="D32" s="1" t="s">
        <v>39</v>
      </c>
      <c r="E32" s="1" t="n">
        <v>2.43</v>
      </c>
      <c r="F32" s="70" t="n">
        <v>0.48</v>
      </c>
      <c r="G32" s="1" t="n">
        <v>-0.0365</v>
      </c>
      <c r="I32" s="67" t="n">
        <v>0</v>
      </c>
      <c r="J32" s="68" t="n">
        <f aca="false">I32</f>
        <v>0</v>
      </c>
      <c r="K32" s="68" t="n">
        <f aca="false">J32</f>
        <v>0</v>
      </c>
      <c r="L32" s="68" t="n">
        <f aca="false">K32</f>
        <v>0</v>
      </c>
      <c r="M32" s="68" t="n">
        <f aca="false">L32</f>
        <v>0</v>
      </c>
      <c r="N32" s="68" t="n">
        <f aca="false">M32</f>
        <v>0</v>
      </c>
      <c r="O32" s="68" t="n">
        <f aca="false">N32</f>
        <v>0</v>
      </c>
      <c r="P32" s="68" t="n">
        <f aca="false">O32</f>
        <v>0</v>
      </c>
      <c r="Q32" s="68" t="n">
        <f aca="false">P32</f>
        <v>0</v>
      </c>
      <c r="R32" s="68" t="n">
        <f aca="false">Q32</f>
        <v>0</v>
      </c>
      <c r="S32" s="68" t="n">
        <f aca="false">R32</f>
        <v>0</v>
      </c>
      <c r="T32" s="68" t="n">
        <f aca="false">S32</f>
        <v>0</v>
      </c>
      <c r="U32" s="68" t="n">
        <f aca="false">T32</f>
        <v>0</v>
      </c>
      <c r="V32" s="68" t="n">
        <f aca="false">U32</f>
        <v>0</v>
      </c>
      <c r="W32" s="68" t="n">
        <f aca="false">V32</f>
        <v>0</v>
      </c>
      <c r="X32" s="68" t="n">
        <f aca="false">W32</f>
        <v>0</v>
      </c>
      <c r="Y32" s="68" t="n">
        <f aca="false">X32</f>
        <v>0</v>
      </c>
      <c r="Z32" s="68" t="n">
        <f aca="false">Y32</f>
        <v>0</v>
      </c>
      <c r="AA32" s="68" t="n">
        <f aca="false">Z32</f>
        <v>0</v>
      </c>
      <c r="AB32" s="68" t="n">
        <f aca="false">AA32</f>
        <v>0</v>
      </c>
      <c r="AC32" s="68" t="n">
        <f aca="false">AB32</f>
        <v>0</v>
      </c>
      <c r="AD32" s="68" t="n">
        <f aca="false">AC32</f>
        <v>0</v>
      </c>
      <c r="AE32" s="68" t="n">
        <f aca="false">AD32</f>
        <v>0</v>
      </c>
      <c r="AF32" s="68" t="n">
        <f aca="false">AE32</f>
        <v>0</v>
      </c>
      <c r="AG32" s="68" t="n">
        <f aca="false">AF32</f>
        <v>0</v>
      </c>
      <c r="AH32" s="68" t="n">
        <f aca="false">AG32</f>
        <v>0</v>
      </c>
      <c r="AI32" s="68" t="n">
        <f aca="false">AH32</f>
        <v>0</v>
      </c>
      <c r="AJ32" s="68" t="n">
        <f aca="false">AI32</f>
        <v>0</v>
      </c>
      <c r="AK32" s="68" t="n">
        <f aca="false">AJ32</f>
        <v>0</v>
      </c>
      <c r="AL32" s="68" t="n">
        <f aca="false">AK32</f>
        <v>0</v>
      </c>
      <c r="AM32" s="68" t="n">
        <f aca="false">AL32</f>
        <v>0</v>
      </c>
      <c r="AO32" s="68" t="n">
        <f aca="false">SUM(I32:AN32)</f>
        <v>0</v>
      </c>
      <c r="AP32" s="68" t="n">
        <f aca="false">SUM(I32:AM32)*E32+SUM(I32:AM32)*F32+SUM(I32:AM32)*G32</f>
        <v>0</v>
      </c>
    </row>
    <row r="33" customFormat="false" ht="11.25" hidden="false" customHeight="false" outlineLevel="0" collapsed="false">
      <c r="I33" s="69" t="n">
        <f aca="false">SUM(I20:I32)</f>
        <v>25000</v>
      </c>
      <c r="J33" s="69" t="n">
        <f aca="false">SUM(J20:J32)</f>
        <v>25000</v>
      </c>
      <c r="K33" s="69" t="n">
        <f aca="false">SUM(K20:K32)</f>
        <v>25000</v>
      </c>
      <c r="L33" s="69" t="n">
        <f aca="false">SUM(L20:L32)</f>
        <v>25000</v>
      </c>
      <c r="M33" s="69" t="n">
        <f aca="false">SUM(M20:M32)</f>
        <v>25000</v>
      </c>
      <c r="N33" s="69" t="n">
        <f aca="false">SUM(N20:N32)</f>
        <v>25000</v>
      </c>
      <c r="O33" s="69" t="n">
        <f aca="false">SUM(O20:O32)</f>
        <v>25000</v>
      </c>
      <c r="P33" s="69" t="n">
        <f aca="false">SUM(P20:P32)</f>
        <v>25000</v>
      </c>
      <c r="Q33" s="69" t="n">
        <f aca="false">SUM(Q20:Q32)</f>
        <v>25000</v>
      </c>
      <c r="R33" s="69" t="n">
        <f aca="false">SUM(R20:R32)</f>
        <v>25000</v>
      </c>
      <c r="S33" s="69" t="n">
        <f aca="false">SUM(S20:S32)</f>
        <v>25000</v>
      </c>
      <c r="T33" s="69" t="n">
        <f aca="false">SUM(T20:T32)</f>
        <v>25000</v>
      </c>
      <c r="U33" s="69" t="n">
        <f aca="false">SUM(U20:U32)</f>
        <v>25000</v>
      </c>
      <c r="V33" s="69" t="n">
        <f aca="false">SUM(V20:V32)</f>
        <v>25000</v>
      </c>
      <c r="W33" s="69" t="n">
        <f aca="false">SUM(W20:W32)</f>
        <v>25000</v>
      </c>
      <c r="X33" s="69" t="n">
        <f aca="false">SUM(X20:X32)</f>
        <v>25000</v>
      </c>
      <c r="Y33" s="69" t="n">
        <f aca="false">SUM(Y20:Y32)</f>
        <v>25000</v>
      </c>
      <c r="Z33" s="69" t="n">
        <f aca="false">SUM(Z20:Z32)</f>
        <v>25000</v>
      </c>
      <c r="AA33" s="69" t="n">
        <f aca="false">SUM(AA20:AA32)</f>
        <v>25000</v>
      </c>
      <c r="AB33" s="69" t="n">
        <f aca="false">SUM(AB20:AB32)</f>
        <v>25000</v>
      </c>
      <c r="AC33" s="69" t="n">
        <f aca="false">SUM(AC20:AC32)</f>
        <v>25000</v>
      </c>
      <c r="AD33" s="69" t="n">
        <f aca="false">SUM(AD20:AD32)</f>
        <v>25000</v>
      </c>
      <c r="AE33" s="69" t="n">
        <f aca="false">SUM(AE20:AE32)</f>
        <v>25000</v>
      </c>
      <c r="AF33" s="69" t="n">
        <f aca="false">SUM(AF20:AF32)</f>
        <v>25000</v>
      </c>
      <c r="AG33" s="69" t="n">
        <f aca="false">SUM(AG20:AG32)</f>
        <v>25000</v>
      </c>
      <c r="AH33" s="69" t="n">
        <f aca="false">SUM(AH20:AH32)</f>
        <v>25000</v>
      </c>
      <c r="AI33" s="69" t="n">
        <f aca="false">SUM(AI20:AI32)</f>
        <v>25000</v>
      </c>
      <c r="AJ33" s="69" t="n">
        <f aca="false">SUM(AJ20:AJ32)</f>
        <v>25000</v>
      </c>
      <c r="AK33" s="69" t="n">
        <f aca="false">SUM(AK20:AK32)</f>
        <v>25000</v>
      </c>
      <c r="AL33" s="69" t="n">
        <f aca="false">SUM(AL20:AL32)</f>
        <v>25000</v>
      </c>
      <c r="AM33" s="69" t="n">
        <f aca="false">SUM(AM20:AM32)</f>
        <v>25000</v>
      </c>
      <c r="AO33" s="34" t="n">
        <f aca="false">SUM(AO20:AO32)</f>
        <v>775000</v>
      </c>
      <c r="AP33" s="34" t="n">
        <f aca="false">SUM(AP20:AP32)</f>
        <v>2226962.5</v>
      </c>
    </row>
    <row r="34" customFormat="false" ht="11.25" hidden="true" customHeight="false" outlineLevel="0" collapsed="false"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97"/>
      <c r="AL34" s="97"/>
      <c r="AM34" s="97"/>
    </row>
    <row r="35" customFormat="false" ht="11.25" hidden="true" customHeight="false" outlineLevel="0" collapsed="false">
      <c r="B35" s="71" t="s">
        <v>91</v>
      </c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C36" s="1" t="s">
        <v>92</v>
      </c>
      <c r="D36" s="1" t="s">
        <v>93</v>
      </c>
      <c r="I36" s="24" t="n">
        <v>0</v>
      </c>
      <c r="J36" s="24" t="n">
        <v>0</v>
      </c>
      <c r="K36" s="24" t="n">
        <v>0</v>
      </c>
      <c r="L36" s="24" t="n">
        <v>0</v>
      </c>
      <c r="M36" s="24" t="n">
        <v>0</v>
      </c>
      <c r="N36" s="24" t="n">
        <v>0</v>
      </c>
      <c r="O36" s="24" t="n">
        <v>0</v>
      </c>
      <c r="P36" s="24" t="n">
        <v>0</v>
      </c>
      <c r="Q36" s="24" t="n">
        <v>0</v>
      </c>
      <c r="R36" s="24" t="n">
        <v>0</v>
      </c>
      <c r="S36" s="24" t="n">
        <v>0</v>
      </c>
      <c r="T36" s="24" t="n">
        <v>0</v>
      </c>
      <c r="U36" s="24" t="n">
        <v>0</v>
      </c>
      <c r="V36" s="24" t="n">
        <v>0</v>
      </c>
      <c r="W36" s="24" t="n">
        <v>0</v>
      </c>
      <c r="X36" s="24" t="n">
        <v>0</v>
      </c>
      <c r="Y36" s="24" t="n">
        <v>0</v>
      </c>
      <c r="Z36" s="24" t="n">
        <v>0</v>
      </c>
      <c r="AA36" s="24" t="n">
        <v>0</v>
      </c>
      <c r="AB36" s="24" t="n">
        <v>0</v>
      </c>
      <c r="AC36" s="24" t="n">
        <v>0</v>
      </c>
      <c r="AD36" s="24" t="n">
        <v>0</v>
      </c>
      <c r="AE36" s="24" t="n">
        <v>0</v>
      </c>
      <c r="AF36" s="24" t="n">
        <v>0</v>
      </c>
      <c r="AG36" s="24" t="n">
        <v>0</v>
      </c>
      <c r="AH36" s="24" t="n">
        <v>0</v>
      </c>
      <c r="AI36" s="24" t="n">
        <v>0</v>
      </c>
      <c r="AJ36" s="24" t="n">
        <v>0</v>
      </c>
      <c r="AK36" s="98" t="n">
        <v>0</v>
      </c>
      <c r="AL36" s="98" t="n">
        <v>0</v>
      </c>
      <c r="AM36" s="98" t="n">
        <v>0</v>
      </c>
      <c r="AO36" s="28" t="n">
        <f aca="false">SUM(I36:AN36)</f>
        <v>0</v>
      </c>
      <c r="AP36" s="28" t="n">
        <f aca="false">SUM(I36:AM36)*E36</f>
        <v>0</v>
      </c>
    </row>
    <row r="37" customFormat="false" ht="11.25" hidden="true" customHeight="false" outlineLevel="0" collapsed="false"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98"/>
      <c r="AL37" s="98"/>
      <c r="AM37" s="98"/>
    </row>
    <row r="38" customFormat="false" ht="11.25" hidden="true" customHeight="false" outlineLevel="0" collapsed="false">
      <c r="B38" s="71" t="s">
        <v>91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C39" s="1" t="s">
        <v>92</v>
      </c>
      <c r="D39" s="1" t="s">
        <v>93</v>
      </c>
      <c r="I39" s="24" t="n">
        <v>0</v>
      </c>
      <c r="J39" s="24" t="n">
        <v>0</v>
      </c>
      <c r="K39" s="24" t="n">
        <v>0</v>
      </c>
      <c r="L39" s="24" t="n">
        <v>0</v>
      </c>
      <c r="M39" s="24" t="n">
        <v>0</v>
      </c>
      <c r="N39" s="24" t="n">
        <v>0</v>
      </c>
      <c r="O39" s="24" t="n">
        <v>0</v>
      </c>
      <c r="P39" s="24" t="n">
        <v>0</v>
      </c>
      <c r="Q39" s="24" t="n">
        <v>0</v>
      </c>
      <c r="R39" s="24" t="n">
        <v>0</v>
      </c>
      <c r="S39" s="24" t="n">
        <v>0</v>
      </c>
      <c r="T39" s="24" t="n">
        <v>0</v>
      </c>
      <c r="U39" s="24" t="n">
        <v>0</v>
      </c>
      <c r="V39" s="24" t="n">
        <v>0</v>
      </c>
      <c r="W39" s="24" t="n">
        <v>0</v>
      </c>
      <c r="X39" s="24" t="n">
        <v>0</v>
      </c>
      <c r="Y39" s="24" t="n">
        <v>0</v>
      </c>
      <c r="Z39" s="24" t="n">
        <v>0</v>
      </c>
      <c r="AA39" s="24" t="n">
        <v>0</v>
      </c>
      <c r="AB39" s="24" t="n">
        <v>0</v>
      </c>
      <c r="AC39" s="24" t="n">
        <v>0</v>
      </c>
      <c r="AD39" s="24" t="n">
        <v>0</v>
      </c>
      <c r="AE39" s="24" t="n">
        <v>0</v>
      </c>
      <c r="AF39" s="24" t="n">
        <v>0</v>
      </c>
      <c r="AG39" s="24" t="n">
        <v>0</v>
      </c>
      <c r="AH39" s="24" t="n">
        <v>0</v>
      </c>
      <c r="AI39" s="24" t="n">
        <v>0</v>
      </c>
      <c r="AJ39" s="24" t="n">
        <v>0</v>
      </c>
      <c r="AK39" s="98" t="n">
        <v>0</v>
      </c>
      <c r="AL39" s="98" t="n">
        <v>0</v>
      </c>
      <c r="AM39" s="98" t="n">
        <v>0</v>
      </c>
      <c r="AO39" s="28" t="n">
        <f aca="false">SUM(I39:AN39)</f>
        <v>0</v>
      </c>
      <c r="AP39" s="28" t="n">
        <f aca="false">SUM(I39:AM39)*E39</f>
        <v>0</v>
      </c>
    </row>
    <row r="40" customFormat="false" ht="11.25" hidden="false" customHeight="false" outlineLevel="0" collapsed="false"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</row>
    <row r="41" customFormat="false" ht="11.25" hidden="false" customHeight="false" outlineLevel="0" collapsed="false">
      <c r="I41" s="24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</row>
    <row r="42" customFormat="false" ht="11.25" hidden="false" customHeight="false" outlineLevel="0" collapsed="false">
      <c r="I42" s="24"/>
    </row>
    <row r="43" customFormat="false" ht="11.25" hidden="false" customHeight="false" outlineLevel="0" collapsed="false">
      <c r="A43" s="62" t="s">
        <v>113</v>
      </c>
      <c r="B43" s="63"/>
      <c r="C43" s="63"/>
      <c r="D43" s="63"/>
      <c r="E43" s="64" t="s">
        <v>80</v>
      </c>
      <c r="F43" s="64" t="s">
        <v>95</v>
      </c>
      <c r="G43" s="63"/>
      <c r="H43" s="63"/>
      <c r="I43" s="72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73" t="s">
        <v>118</v>
      </c>
      <c r="AP43" s="73" t="s">
        <v>84</v>
      </c>
      <c r="AQ43" s="73" t="s">
        <v>61</v>
      </c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  <c r="EO43" s="63"/>
      <c r="EP43" s="63"/>
      <c r="EQ43" s="63"/>
      <c r="ER43" s="63"/>
      <c r="ES43" s="63"/>
      <c r="ET43" s="63"/>
      <c r="EU43" s="63"/>
      <c r="EV43" s="63"/>
      <c r="EW43" s="63"/>
      <c r="EX43" s="63"/>
      <c r="EY43" s="63"/>
      <c r="EZ43" s="63"/>
      <c r="FA43" s="63"/>
      <c r="FB43" s="63"/>
      <c r="FC43" s="63"/>
      <c r="FD43" s="63"/>
      <c r="FE43" s="63"/>
      <c r="FF43" s="63"/>
      <c r="FG43" s="63"/>
      <c r="FH43" s="63"/>
      <c r="FI43" s="63"/>
      <c r="FJ43" s="63"/>
      <c r="FK43" s="63"/>
      <c r="FL43" s="63"/>
      <c r="FM43" s="63"/>
      <c r="FN43" s="63"/>
      <c r="FO43" s="63"/>
      <c r="FP43" s="63"/>
      <c r="FQ43" s="63"/>
      <c r="FR43" s="63"/>
      <c r="FS43" s="63"/>
      <c r="FT43" s="63"/>
      <c r="FU43" s="63"/>
      <c r="FV43" s="63"/>
      <c r="FW43" s="63"/>
      <c r="FX43" s="63"/>
      <c r="FY43" s="63"/>
      <c r="FZ43" s="63"/>
      <c r="GA43" s="63"/>
      <c r="GB43" s="63"/>
      <c r="GC43" s="63"/>
      <c r="GD43" s="63"/>
      <c r="GE43" s="63"/>
      <c r="GF43" s="63"/>
      <c r="GG43" s="63"/>
      <c r="GH43" s="63"/>
      <c r="GI43" s="63"/>
      <c r="GJ43" s="63"/>
      <c r="GK43" s="63"/>
      <c r="GL43" s="63"/>
      <c r="GM43" s="63"/>
      <c r="GN43" s="63"/>
      <c r="GO43" s="63"/>
      <c r="GP43" s="63"/>
      <c r="GQ43" s="63"/>
      <c r="GR43" s="63"/>
      <c r="GS43" s="63"/>
      <c r="GT43" s="63"/>
      <c r="GU43" s="63"/>
      <c r="GV43" s="63"/>
      <c r="GW43" s="63"/>
      <c r="GX43" s="63"/>
      <c r="GY43" s="63"/>
      <c r="GZ43" s="63"/>
      <c r="HA43" s="63"/>
      <c r="HB43" s="63"/>
      <c r="HC43" s="63"/>
      <c r="HD43" s="63"/>
      <c r="HE43" s="63"/>
      <c r="HF43" s="63"/>
      <c r="HG43" s="63"/>
      <c r="HH43" s="63"/>
      <c r="HI43" s="63"/>
      <c r="HJ43" s="63"/>
      <c r="HK43" s="63"/>
      <c r="HL43" s="63"/>
      <c r="HM43" s="63"/>
      <c r="HN43" s="63"/>
      <c r="HO43" s="63"/>
      <c r="HP43" s="63"/>
      <c r="HQ43" s="63"/>
      <c r="HR43" s="63"/>
      <c r="HS43" s="63"/>
      <c r="HT43" s="63"/>
      <c r="HU43" s="63"/>
      <c r="HV43" s="63"/>
      <c r="HW43" s="63"/>
      <c r="HX43" s="63"/>
      <c r="HY43" s="63"/>
      <c r="HZ43" s="63"/>
      <c r="IA43" s="63"/>
      <c r="IB43" s="63"/>
      <c r="IC43" s="63"/>
      <c r="ID43" s="63"/>
      <c r="IE43" s="63"/>
      <c r="IF43" s="63"/>
      <c r="IG43" s="63"/>
      <c r="IH43" s="63"/>
      <c r="II43" s="63"/>
      <c r="IJ43" s="63"/>
      <c r="IK43" s="63"/>
      <c r="IL43" s="63"/>
      <c r="IM43" s="63"/>
      <c r="IN43" s="63"/>
      <c r="IO43" s="63"/>
      <c r="IP43" s="63"/>
      <c r="IQ43" s="63"/>
      <c r="IR43" s="63"/>
      <c r="IS43" s="63"/>
      <c r="IT43" s="63"/>
      <c r="IU43" s="63"/>
      <c r="IV43" s="63"/>
      <c r="IW43" s="63"/>
    </row>
    <row r="44" customFormat="false" ht="11.25" hidden="false" customHeight="false" outlineLevel="0" collapsed="false">
      <c r="A44" s="8"/>
      <c r="B44" s="93" t="s">
        <v>114</v>
      </c>
      <c r="I44" s="24"/>
    </row>
    <row r="45" customFormat="false" ht="11.25" hidden="false" customHeight="false" outlineLevel="0" collapsed="false">
      <c r="C45" s="1" t="s">
        <v>15</v>
      </c>
      <c r="D45" s="1" t="s">
        <v>32</v>
      </c>
      <c r="E45" s="70" t="n">
        <v>0.1</v>
      </c>
      <c r="F45" s="74" t="n">
        <v>0.01</v>
      </c>
      <c r="I45" s="24" t="n">
        <f aca="false">I20-I76</f>
        <v>0</v>
      </c>
      <c r="J45" s="24" t="n">
        <f aca="false">J20-J76</f>
        <v>0</v>
      </c>
      <c r="K45" s="24" t="n">
        <f aca="false">K20-K76</f>
        <v>0</v>
      </c>
      <c r="L45" s="24" t="n">
        <f aca="false">L20-L76</f>
        <v>0</v>
      </c>
      <c r="M45" s="24" t="n">
        <f aca="false">M20-M76</f>
        <v>0</v>
      </c>
      <c r="N45" s="24" t="n">
        <f aca="false">N20-N76</f>
        <v>0</v>
      </c>
      <c r="O45" s="24" t="n">
        <f aca="false">O20-O76</f>
        <v>0</v>
      </c>
      <c r="P45" s="24" t="n">
        <f aca="false">P20-P76</f>
        <v>0</v>
      </c>
      <c r="Q45" s="24" t="n">
        <f aca="false">Q20-Q76</f>
        <v>0</v>
      </c>
      <c r="R45" s="24" t="n">
        <f aca="false">R20-R76</f>
        <v>0</v>
      </c>
      <c r="S45" s="24" t="n">
        <f aca="false">S20-S76</f>
        <v>0</v>
      </c>
      <c r="T45" s="24" t="n">
        <f aca="false">T20-T76</f>
        <v>0</v>
      </c>
      <c r="U45" s="24" t="n">
        <f aca="false">U20-U76</f>
        <v>0</v>
      </c>
      <c r="V45" s="24" t="n">
        <f aca="false">V20-V76</f>
        <v>0</v>
      </c>
      <c r="W45" s="24" t="n">
        <f aca="false">W20-W76</f>
        <v>0</v>
      </c>
      <c r="X45" s="24" t="n">
        <f aca="false">X20-X76</f>
        <v>0</v>
      </c>
      <c r="Y45" s="24" t="n">
        <f aca="false">Y20-Y76</f>
        <v>0</v>
      </c>
      <c r="Z45" s="24" t="n">
        <f aca="false">Z20-Z76</f>
        <v>0</v>
      </c>
      <c r="AA45" s="24" t="n">
        <f aca="false">AA20-AA76</f>
        <v>0</v>
      </c>
      <c r="AB45" s="24" t="n">
        <f aca="false">AB20-AB76</f>
        <v>0</v>
      </c>
      <c r="AC45" s="24" t="n">
        <f aca="false">AC20-AC76</f>
        <v>0</v>
      </c>
      <c r="AD45" s="24" t="n">
        <f aca="false">AD20-AD76</f>
        <v>0</v>
      </c>
      <c r="AE45" s="24" t="n">
        <f aca="false">AE20-AE76</f>
        <v>0</v>
      </c>
      <c r="AF45" s="24" t="n">
        <f aca="false">AF20-AF76</f>
        <v>0</v>
      </c>
      <c r="AG45" s="24" t="n">
        <f aca="false">AG20-AG76</f>
        <v>0</v>
      </c>
      <c r="AH45" s="24" t="n">
        <f aca="false">AH20-AH76</f>
        <v>0</v>
      </c>
      <c r="AI45" s="24" t="n">
        <f aca="false">AI20-AI76</f>
        <v>0</v>
      </c>
      <c r="AJ45" s="24" t="n">
        <f aca="false">AJ20-AJ76</f>
        <v>0</v>
      </c>
      <c r="AK45" s="24" t="n">
        <v>0</v>
      </c>
      <c r="AL45" s="24" t="n">
        <v>0</v>
      </c>
      <c r="AM45" s="24" t="n">
        <v>0</v>
      </c>
      <c r="AO45" s="28" t="n">
        <f aca="false">SUM(I45:AN45)-AQ45</f>
        <v>0</v>
      </c>
      <c r="AP45" s="29" t="n">
        <f aca="false">AO45*E45</f>
        <v>0</v>
      </c>
      <c r="AQ45" s="28" t="n">
        <f aca="false">SUM(I45:AM45)*F45</f>
        <v>0</v>
      </c>
    </row>
    <row r="46" customFormat="false" ht="11.25" hidden="false" customHeight="false" outlineLevel="0" collapsed="false">
      <c r="C46" s="1" t="s">
        <v>16</v>
      </c>
      <c r="D46" s="1" t="s">
        <v>33</v>
      </c>
      <c r="E46" s="70" t="n">
        <v>0.1</v>
      </c>
      <c r="F46" s="74" t="n">
        <v>0.01</v>
      </c>
      <c r="I46" s="24" t="n">
        <f aca="false">I21-I77</f>
        <v>0</v>
      </c>
      <c r="J46" s="24" t="n">
        <f aca="false">J21-J77</f>
        <v>0</v>
      </c>
      <c r="K46" s="24" t="n">
        <f aca="false">K21-K77</f>
        <v>0</v>
      </c>
      <c r="L46" s="24" t="n">
        <f aca="false">L21-L77</f>
        <v>0</v>
      </c>
      <c r="M46" s="24" t="n">
        <f aca="false">M21-M77</f>
        <v>0</v>
      </c>
      <c r="N46" s="24" t="n">
        <f aca="false">N21-N77</f>
        <v>0</v>
      </c>
      <c r="O46" s="24" t="n">
        <f aca="false">O21-O77</f>
        <v>0</v>
      </c>
      <c r="P46" s="24" t="n">
        <f aca="false">P21-P77</f>
        <v>0</v>
      </c>
      <c r="Q46" s="24" t="n">
        <f aca="false">Q21-Q77</f>
        <v>0</v>
      </c>
      <c r="R46" s="24" t="n">
        <f aca="false">R21-R77</f>
        <v>0</v>
      </c>
      <c r="S46" s="24" t="n">
        <f aca="false">S21-S77</f>
        <v>0</v>
      </c>
      <c r="T46" s="24" t="n">
        <f aca="false">T21-T77</f>
        <v>0</v>
      </c>
      <c r="U46" s="24" t="n">
        <f aca="false">U21-U77</f>
        <v>0</v>
      </c>
      <c r="V46" s="24" t="n">
        <f aca="false">V21-V77</f>
        <v>0</v>
      </c>
      <c r="W46" s="24" t="n">
        <f aca="false">W21-W77</f>
        <v>0</v>
      </c>
      <c r="X46" s="24" t="n">
        <f aca="false">X21-X77</f>
        <v>0</v>
      </c>
      <c r="Y46" s="24" t="n">
        <f aca="false">Y21-Y77</f>
        <v>0</v>
      </c>
      <c r="Z46" s="24" t="n">
        <f aca="false">Z21-Z77</f>
        <v>0</v>
      </c>
      <c r="AA46" s="24" t="n">
        <f aca="false">AA21-AA77</f>
        <v>0</v>
      </c>
      <c r="AB46" s="24" t="n">
        <f aca="false">AB21-AB77</f>
        <v>0</v>
      </c>
      <c r="AC46" s="24" t="n">
        <f aca="false">AC21-AC77</f>
        <v>0</v>
      </c>
      <c r="AD46" s="24" t="n">
        <f aca="false">AD21-AD77</f>
        <v>0</v>
      </c>
      <c r="AE46" s="24" t="n">
        <f aca="false">AE21-AE77</f>
        <v>0</v>
      </c>
      <c r="AF46" s="24" t="n">
        <f aca="false">AF21-AF77</f>
        <v>0</v>
      </c>
      <c r="AG46" s="24" t="n">
        <f aca="false">AG21-AG77</f>
        <v>0</v>
      </c>
      <c r="AH46" s="24" t="n">
        <f aca="false">AH21-AH77</f>
        <v>0</v>
      </c>
      <c r="AI46" s="24" t="n">
        <f aca="false">AI21-AI77</f>
        <v>0</v>
      </c>
      <c r="AJ46" s="24" t="n">
        <f aca="false">AJ21-AJ77</f>
        <v>0</v>
      </c>
      <c r="AK46" s="24" t="n">
        <v>0</v>
      </c>
      <c r="AL46" s="24" t="n">
        <v>0</v>
      </c>
      <c r="AM46" s="24" t="n">
        <v>0</v>
      </c>
      <c r="AO46" s="28" t="n">
        <f aca="false">SUM(I46:AN46)-AQ46</f>
        <v>0</v>
      </c>
      <c r="AP46" s="29" t="n">
        <f aca="false">AO46*E46</f>
        <v>0</v>
      </c>
      <c r="AQ46" s="28" t="n">
        <f aca="false">SUM(I46:AM46)*F46</f>
        <v>0</v>
      </c>
    </row>
    <row r="47" customFormat="false" ht="11.25" hidden="false" customHeight="false" outlineLevel="0" collapsed="false">
      <c r="C47" s="1" t="s">
        <v>17</v>
      </c>
      <c r="D47" s="1" t="s">
        <v>34</v>
      </c>
      <c r="E47" s="70" t="n">
        <v>0.1</v>
      </c>
      <c r="F47" s="74" t="n">
        <v>0.01</v>
      </c>
      <c r="I47" s="24" t="n">
        <f aca="false">I22-I78</f>
        <v>0</v>
      </c>
      <c r="J47" s="24" t="n">
        <f aca="false">J22-J78</f>
        <v>0</v>
      </c>
      <c r="K47" s="24" t="n">
        <f aca="false">K22-K78</f>
        <v>0</v>
      </c>
      <c r="L47" s="24" t="n">
        <f aca="false">L22-L78</f>
        <v>0</v>
      </c>
      <c r="M47" s="24" t="n">
        <f aca="false">M22-M78</f>
        <v>0</v>
      </c>
      <c r="N47" s="24" t="n">
        <f aca="false">N22-N78</f>
        <v>0</v>
      </c>
      <c r="O47" s="24" t="n">
        <f aca="false">O22-O78</f>
        <v>0</v>
      </c>
      <c r="P47" s="24" t="n">
        <f aca="false">P22-P78</f>
        <v>0</v>
      </c>
      <c r="Q47" s="24" t="n">
        <f aca="false">Q22-Q78</f>
        <v>0</v>
      </c>
      <c r="R47" s="24" t="n">
        <f aca="false">R22-R78</f>
        <v>0</v>
      </c>
      <c r="S47" s="24" t="n">
        <f aca="false">S22-S78</f>
        <v>0</v>
      </c>
      <c r="T47" s="24" t="n">
        <f aca="false">T22-T78</f>
        <v>0</v>
      </c>
      <c r="U47" s="24" t="n">
        <f aca="false">U22-U78</f>
        <v>0</v>
      </c>
      <c r="V47" s="24" t="n">
        <f aca="false">V22-V78</f>
        <v>0</v>
      </c>
      <c r="W47" s="24" t="n">
        <f aca="false">W22-W78</f>
        <v>0</v>
      </c>
      <c r="X47" s="24" t="n">
        <f aca="false">X22-X78</f>
        <v>0</v>
      </c>
      <c r="Y47" s="24" t="n">
        <f aca="false">Y22-Y78</f>
        <v>0</v>
      </c>
      <c r="Z47" s="24" t="n">
        <f aca="false">Z22-Z78</f>
        <v>0</v>
      </c>
      <c r="AA47" s="24" t="n">
        <f aca="false">AA22-AA78</f>
        <v>0</v>
      </c>
      <c r="AB47" s="24" t="n">
        <f aca="false">AB22-AB78</f>
        <v>0</v>
      </c>
      <c r="AC47" s="24" t="n">
        <f aca="false">AC22-AC78</f>
        <v>0</v>
      </c>
      <c r="AD47" s="24" t="n">
        <f aca="false">AD22-AD78</f>
        <v>0</v>
      </c>
      <c r="AE47" s="24" t="n">
        <f aca="false">AE22-AE78</f>
        <v>0</v>
      </c>
      <c r="AF47" s="24" t="n">
        <f aca="false">AF22-AF78</f>
        <v>0</v>
      </c>
      <c r="AG47" s="24" t="n">
        <f aca="false">AG22-AG78</f>
        <v>0</v>
      </c>
      <c r="AH47" s="24" t="n">
        <f aca="false">AH22-AH78</f>
        <v>0</v>
      </c>
      <c r="AI47" s="24" t="n">
        <f aca="false">AI22-AI78</f>
        <v>0</v>
      </c>
      <c r="AJ47" s="24" t="n">
        <f aca="false">AJ22-AJ78</f>
        <v>0</v>
      </c>
      <c r="AK47" s="24" t="n">
        <v>0</v>
      </c>
      <c r="AL47" s="24" t="n">
        <v>0</v>
      </c>
      <c r="AM47" s="24" t="n">
        <v>0</v>
      </c>
      <c r="AO47" s="28" t="n">
        <f aca="false">SUM(I47:AN47)-AQ47</f>
        <v>0</v>
      </c>
      <c r="AP47" s="29" t="n">
        <f aca="false">AO47*E47</f>
        <v>0</v>
      </c>
      <c r="AQ47" s="28" t="n">
        <f aca="false">SUM(I47:AM47)*F47</f>
        <v>0</v>
      </c>
    </row>
    <row r="48" customFormat="false" ht="11.25" hidden="false" customHeight="false" outlineLevel="0" collapsed="false">
      <c r="C48" s="1" t="s">
        <v>18</v>
      </c>
      <c r="D48" s="1" t="s">
        <v>35</v>
      </c>
      <c r="E48" s="70" t="n">
        <v>0.1</v>
      </c>
      <c r="F48" s="74" t="n">
        <v>0.01</v>
      </c>
      <c r="I48" s="24" t="n">
        <f aca="false">I23-I79</f>
        <v>0</v>
      </c>
      <c r="J48" s="24" t="n">
        <f aca="false">J23-J79</f>
        <v>0</v>
      </c>
      <c r="K48" s="24" t="n">
        <f aca="false">K23-K79</f>
        <v>0</v>
      </c>
      <c r="L48" s="24" t="n">
        <f aca="false">L23-L79</f>
        <v>0</v>
      </c>
      <c r="M48" s="24" t="n">
        <f aca="false">M23-M79</f>
        <v>0</v>
      </c>
      <c r="N48" s="24" t="n">
        <f aca="false">N23-N79</f>
        <v>0</v>
      </c>
      <c r="O48" s="24" t="n">
        <f aca="false">O23-O79</f>
        <v>0</v>
      </c>
      <c r="P48" s="24" t="n">
        <f aca="false">P23-P79</f>
        <v>0</v>
      </c>
      <c r="Q48" s="24" t="n">
        <f aca="false">Q23-Q79</f>
        <v>0</v>
      </c>
      <c r="R48" s="24" t="n">
        <f aca="false">R23-R79</f>
        <v>0</v>
      </c>
      <c r="S48" s="24" t="n">
        <f aca="false">S23-S79</f>
        <v>0</v>
      </c>
      <c r="T48" s="24" t="n">
        <f aca="false">T23-T79</f>
        <v>0</v>
      </c>
      <c r="U48" s="24" t="n">
        <f aca="false">U23-U79</f>
        <v>0</v>
      </c>
      <c r="V48" s="24" t="n">
        <f aca="false">V23-V79</f>
        <v>0</v>
      </c>
      <c r="W48" s="24" t="n">
        <f aca="false">W23-W79</f>
        <v>0</v>
      </c>
      <c r="X48" s="24" t="n">
        <f aca="false">X23-X79</f>
        <v>0</v>
      </c>
      <c r="Y48" s="24" t="n">
        <f aca="false">Y23-Y79</f>
        <v>0</v>
      </c>
      <c r="Z48" s="24" t="n">
        <f aca="false">Z23-Z79</f>
        <v>0</v>
      </c>
      <c r="AA48" s="24" t="n">
        <f aca="false">AA23-AA79</f>
        <v>0</v>
      </c>
      <c r="AB48" s="24" t="n">
        <f aca="false">AB23-AB79</f>
        <v>0</v>
      </c>
      <c r="AC48" s="24" t="n">
        <f aca="false">AC23-AC79</f>
        <v>0</v>
      </c>
      <c r="AD48" s="24" t="n">
        <f aca="false">AD23-AD79</f>
        <v>0</v>
      </c>
      <c r="AE48" s="24" t="n">
        <f aca="false">AE23-AE79</f>
        <v>0</v>
      </c>
      <c r="AF48" s="24" t="n">
        <f aca="false">AF23-AF79</f>
        <v>0</v>
      </c>
      <c r="AG48" s="24" t="n">
        <f aca="false">AG23-AG79</f>
        <v>0</v>
      </c>
      <c r="AH48" s="24" t="n">
        <f aca="false">AH23-AH79</f>
        <v>0</v>
      </c>
      <c r="AI48" s="24" t="n">
        <f aca="false">AI23-AI79</f>
        <v>0</v>
      </c>
      <c r="AJ48" s="24" t="n">
        <f aca="false">AJ23-AJ79</f>
        <v>0</v>
      </c>
      <c r="AK48" s="24" t="n">
        <v>0</v>
      </c>
      <c r="AL48" s="24" t="n">
        <v>0</v>
      </c>
      <c r="AM48" s="24" t="n">
        <v>0</v>
      </c>
      <c r="AO48" s="28" t="n">
        <f aca="false">SUM(I48:AN48)-AQ48</f>
        <v>0</v>
      </c>
      <c r="AP48" s="29" t="n">
        <f aca="false">AO48*E48</f>
        <v>0</v>
      </c>
      <c r="AQ48" s="28" t="n">
        <f aca="false">SUM(I48:AM48)*F48</f>
        <v>0</v>
      </c>
    </row>
    <row r="49" customFormat="false" ht="11.25" hidden="false" customHeight="false" outlineLevel="0" collapsed="false">
      <c r="C49" s="1" t="s">
        <v>9</v>
      </c>
      <c r="D49" s="1" t="s">
        <v>26</v>
      </c>
      <c r="E49" s="70" t="n">
        <v>0.08</v>
      </c>
      <c r="F49" s="75" t="n">
        <v>0.005</v>
      </c>
      <c r="I49" s="24" t="n">
        <f aca="false">I10-I80</f>
        <v>10000</v>
      </c>
      <c r="J49" s="24" t="n">
        <f aca="false">J10-J80</f>
        <v>10000</v>
      </c>
      <c r="K49" s="24" t="n">
        <f aca="false">K10-K80</f>
        <v>10000</v>
      </c>
      <c r="L49" s="24" t="n">
        <f aca="false">L10-L80</f>
        <v>10000</v>
      </c>
      <c r="M49" s="24" t="n">
        <f aca="false">M10-M80</f>
        <v>10000</v>
      </c>
      <c r="N49" s="24" t="n">
        <f aca="false">N10-N80</f>
        <v>7034</v>
      </c>
      <c r="O49" s="24" t="n">
        <f aca="false">O10-O80</f>
        <v>10000</v>
      </c>
      <c r="P49" s="24" t="n">
        <f aca="false">P10-P80</f>
        <v>0</v>
      </c>
      <c r="Q49" s="24" t="n">
        <f aca="false">Q10-Q80</f>
        <v>0</v>
      </c>
      <c r="R49" s="24" t="n">
        <f aca="false">R10-R80</f>
        <v>0</v>
      </c>
      <c r="S49" s="24" t="n">
        <f aca="false">S10-S80</f>
        <v>0</v>
      </c>
      <c r="T49" s="24" t="n">
        <f aca="false">T10-T80</f>
        <v>0</v>
      </c>
      <c r="U49" s="24" t="n">
        <f aca="false">U10-U80</f>
        <v>0</v>
      </c>
      <c r="V49" s="24" t="n">
        <f aca="false">V10-V80</f>
        <v>10000</v>
      </c>
      <c r="W49" s="24" t="n">
        <f aca="false">W10-W80</f>
        <v>10000</v>
      </c>
      <c r="X49" s="24" t="n">
        <f aca="false">X10-X80</f>
        <v>10000</v>
      </c>
      <c r="Y49" s="24" t="n">
        <f aca="false">Y10-Y80</f>
        <v>10000</v>
      </c>
      <c r="Z49" s="24" t="n">
        <f aca="false">Z10-Z80</f>
        <v>10000</v>
      </c>
      <c r="AA49" s="24" t="n">
        <f aca="false">AA10-AA80</f>
        <v>10000</v>
      </c>
      <c r="AB49" s="24" t="n">
        <f aca="false">AB10-AB80</f>
        <v>10000</v>
      </c>
      <c r="AC49" s="24" t="n">
        <f aca="false">AC10-AC80</f>
        <v>10000</v>
      </c>
      <c r="AD49" s="24" t="n">
        <f aca="false">AD10-AD80</f>
        <v>10000</v>
      </c>
      <c r="AE49" s="24" t="n">
        <f aca="false">AE10-AE80</f>
        <v>10000</v>
      </c>
      <c r="AF49" s="24" t="n">
        <f aca="false">AF10-AF80</f>
        <v>10000</v>
      </c>
      <c r="AG49" s="24" t="n">
        <f aca="false">AG10-AG80</f>
        <v>10000</v>
      </c>
      <c r="AH49" s="24" t="n">
        <f aca="false">AH10-AH80</f>
        <v>10000</v>
      </c>
      <c r="AI49" s="24" t="n">
        <f aca="false">AI10-AI80</f>
        <v>10000</v>
      </c>
      <c r="AJ49" s="24" t="n">
        <f aca="false">AJ10-AJ80</f>
        <v>10000</v>
      </c>
      <c r="AK49" s="24" t="n">
        <f aca="false">AK10-AK80</f>
        <v>10000</v>
      </c>
      <c r="AL49" s="24" t="n">
        <f aca="false">AL10-AL80</f>
        <v>10000</v>
      </c>
      <c r="AM49" s="24" t="n">
        <f aca="false">AM10-AM80</f>
        <v>10000</v>
      </c>
      <c r="AO49" s="28" t="n">
        <f aca="false">SUM(I49:AN49)-AQ49</f>
        <v>245798.83</v>
      </c>
      <c r="AP49" s="29" t="n">
        <f aca="false">AO49*E49</f>
        <v>19663.9064</v>
      </c>
      <c r="AQ49" s="28" t="n">
        <f aca="false">SUM(I49:AM49)*F49</f>
        <v>1235.17</v>
      </c>
    </row>
    <row r="50" customFormat="false" ht="11.25" hidden="false" customHeight="false" outlineLevel="0" collapsed="false">
      <c r="C50" s="1" t="s">
        <v>111</v>
      </c>
      <c r="D50" s="1" t="s">
        <v>112</v>
      </c>
      <c r="E50" s="70" t="n">
        <v>0.08</v>
      </c>
      <c r="F50" s="75" t="n">
        <v>0.005</v>
      </c>
      <c r="I50" s="24" t="n">
        <f aca="false">I11-I81</f>
        <v>10000</v>
      </c>
      <c r="J50" s="24" t="n">
        <f aca="false">J11-J81</f>
        <v>10000</v>
      </c>
      <c r="K50" s="24" t="n">
        <f aca="false">K11-K81</f>
        <v>10000</v>
      </c>
      <c r="L50" s="24" t="n">
        <f aca="false">L11-L81</f>
        <v>10000</v>
      </c>
      <c r="M50" s="24" t="n">
        <f aca="false">M11-M81</f>
        <v>10000</v>
      </c>
      <c r="N50" s="24" t="n">
        <f aca="false">N11-N81</f>
        <v>10000</v>
      </c>
      <c r="O50" s="24" t="n">
        <f aca="false">O11-O81</f>
        <v>10000</v>
      </c>
      <c r="P50" s="24" t="n">
        <f aca="false">P11-P81</f>
        <v>0</v>
      </c>
      <c r="Q50" s="24" t="n">
        <f aca="false">Q11-Q81</f>
        <v>0</v>
      </c>
      <c r="R50" s="24" t="n">
        <f aca="false">R11-R81</f>
        <v>0</v>
      </c>
      <c r="S50" s="24" t="n">
        <f aca="false">S11-S81</f>
        <v>0</v>
      </c>
      <c r="T50" s="24" t="n">
        <f aca="false">T11-T81</f>
        <v>0</v>
      </c>
      <c r="U50" s="24" t="n">
        <f aca="false">U11-U81</f>
        <v>0</v>
      </c>
      <c r="V50" s="24" t="n">
        <f aca="false">V11-V81</f>
        <v>10000</v>
      </c>
      <c r="W50" s="24" t="n">
        <f aca="false">W11-W81</f>
        <v>10000</v>
      </c>
      <c r="X50" s="24" t="n">
        <f aca="false">X11-X81</f>
        <v>10000</v>
      </c>
      <c r="Y50" s="24" t="n">
        <f aca="false">Y11-Y81</f>
        <v>10000</v>
      </c>
      <c r="Z50" s="24" t="n">
        <f aca="false">Z11-Z81</f>
        <v>10000</v>
      </c>
      <c r="AA50" s="24" t="n">
        <f aca="false">AA11-AA81</f>
        <v>10000</v>
      </c>
      <c r="AB50" s="24" t="n">
        <f aca="false">AB11-AB81</f>
        <v>10000</v>
      </c>
      <c r="AC50" s="24" t="n">
        <f aca="false">AC11-AC81</f>
        <v>10000</v>
      </c>
      <c r="AD50" s="24" t="n">
        <f aca="false">AD11-AD81</f>
        <v>10000</v>
      </c>
      <c r="AE50" s="24" t="n">
        <f aca="false">AE11-AE81</f>
        <v>10000</v>
      </c>
      <c r="AF50" s="24" t="n">
        <f aca="false">AF11-AF81</f>
        <v>10000</v>
      </c>
      <c r="AG50" s="24" t="n">
        <f aca="false">AG11-AG81</f>
        <v>10000</v>
      </c>
      <c r="AH50" s="24" t="n">
        <f aca="false">AH11-AH81</f>
        <v>10000</v>
      </c>
      <c r="AI50" s="24" t="n">
        <f aca="false">AI11-AI81</f>
        <v>10000</v>
      </c>
      <c r="AJ50" s="24" t="n">
        <f aca="false">AJ11-AJ81</f>
        <v>10000</v>
      </c>
      <c r="AK50" s="24" t="n">
        <f aca="false">AK11-AK81</f>
        <v>10000</v>
      </c>
      <c r="AL50" s="24" t="n">
        <f aca="false">AL11-AL81</f>
        <v>10000</v>
      </c>
      <c r="AM50" s="24" t="n">
        <f aca="false">AM11-AM81</f>
        <v>10000</v>
      </c>
      <c r="AO50" s="28" t="n">
        <f aca="false">SUM(I50:AN50)-AQ50</f>
        <v>248750</v>
      </c>
      <c r="AP50" s="29" t="n">
        <f aca="false">AO50*E50</f>
        <v>19900</v>
      </c>
      <c r="AQ50" s="28" t="n">
        <f aca="false">SUM(I50:AM50)*F50</f>
        <v>1250</v>
      </c>
    </row>
    <row r="51" customFormat="false" ht="11.25" hidden="false" customHeight="false" outlineLevel="0" collapsed="false">
      <c r="C51" s="1" t="s">
        <v>10</v>
      </c>
      <c r="D51" s="1" t="s">
        <v>27</v>
      </c>
      <c r="E51" s="70" t="n">
        <v>0.1</v>
      </c>
      <c r="F51" s="74" t="n">
        <v>0.01</v>
      </c>
      <c r="I51" s="24" t="n">
        <f aca="false">I12+I24-I82</f>
        <v>10000</v>
      </c>
      <c r="J51" s="24" t="n">
        <f aca="false">J12+J24-J82</f>
        <v>10000</v>
      </c>
      <c r="K51" s="24" t="n">
        <f aca="false">K12+K24-K82</f>
        <v>5000</v>
      </c>
      <c r="L51" s="24" t="n">
        <f aca="false">L12+L24-L82</f>
        <v>5000</v>
      </c>
      <c r="M51" s="24" t="n">
        <f aca="false">M12+M24-M82</f>
        <v>5000</v>
      </c>
      <c r="N51" s="24" t="n">
        <f aca="false">N12+N24-N82</f>
        <v>0</v>
      </c>
      <c r="O51" s="24" t="n">
        <f aca="false">O12+O24-O82</f>
        <v>5265</v>
      </c>
      <c r="P51" s="24" t="n">
        <f aca="false">P12+P24-P82</f>
        <v>0</v>
      </c>
      <c r="Q51" s="24" t="n">
        <f aca="false">Q12+Q24-Q82</f>
        <v>0</v>
      </c>
      <c r="R51" s="24" t="n">
        <f aca="false">R12+R24-R82</f>
        <v>0</v>
      </c>
      <c r="S51" s="24" t="n">
        <f aca="false">S12+S24-S82</f>
        <v>0</v>
      </c>
      <c r="T51" s="24" t="n">
        <f aca="false">T12+T24-T82</f>
        <v>0</v>
      </c>
      <c r="U51" s="24" t="n">
        <f aca="false">U12+U24-U82</f>
        <v>0</v>
      </c>
      <c r="V51" s="24" t="n">
        <f aca="false">V12+V24-V82</f>
        <v>7002</v>
      </c>
      <c r="W51" s="24" t="n">
        <f aca="false">W12+W24-W82</f>
        <v>10066</v>
      </c>
      <c r="X51" s="24" t="n">
        <f aca="false">X12+X24-X82</f>
        <v>13570</v>
      </c>
      <c r="Y51" s="24" t="n">
        <f aca="false">Y12+Y24-Y82</f>
        <v>13570</v>
      </c>
      <c r="Z51" s="24" t="n">
        <f aca="false">Z12+Z24-Z82</f>
        <v>13570</v>
      </c>
      <c r="AA51" s="24" t="n">
        <f aca="false">AA12+AA24-AA82</f>
        <v>13570</v>
      </c>
      <c r="AB51" s="24" t="n">
        <f aca="false">AB12+AB24-AB82</f>
        <v>10305</v>
      </c>
      <c r="AC51" s="24" t="n">
        <f aca="false">AC12+AC24-AC82</f>
        <v>6609</v>
      </c>
      <c r="AD51" s="24" t="n">
        <f aca="false">AD12+AD24-AD82</f>
        <v>6609</v>
      </c>
      <c r="AE51" s="24" t="n">
        <f aca="false">AE12+AE24-AE82</f>
        <v>6609</v>
      </c>
      <c r="AF51" s="24" t="n">
        <f aca="false">AF12+AF24-AF82</f>
        <v>8919</v>
      </c>
      <c r="AG51" s="24" t="n">
        <f aca="false">AG12+AG24-AG82</f>
        <v>7995</v>
      </c>
      <c r="AH51" s="24" t="n">
        <f aca="false">AH12+AH24-AH82</f>
        <v>13570</v>
      </c>
      <c r="AI51" s="24" t="n">
        <f aca="false">AI12+AI24-AI82</f>
        <v>13570</v>
      </c>
      <c r="AJ51" s="24" t="n">
        <f aca="false">AJ12+AJ24-AJ82</f>
        <v>13570</v>
      </c>
      <c r="AK51" s="24" t="n">
        <f aca="false">AK12+AK24-AK82</f>
        <v>8457</v>
      </c>
      <c r="AL51" s="24" t="n">
        <f aca="false">AL12+AL24-AL82</f>
        <v>7071</v>
      </c>
      <c r="AM51" s="24" t="n">
        <f aca="false">AM12+AM24-AM82</f>
        <v>7995</v>
      </c>
      <c r="AO51" s="28" t="n">
        <f aca="false">SUM(I51:AN51)-AQ51</f>
        <v>220663.08</v>
      </c>
      <c r="AP51" s="29" t="n">
        <f aca="false">AO51*E51</f>
        <v>22066.308</v>
      </c>
      <c r="AQ51" s="28" t="n">
        <f aca="false">SUM(I51:AM51)*F51</f>
        <v>2228.92</v>
      </c>
    </row>
    <row r="52" customFormat="false" ht="11.25" hidden="false" customHeight="false" outlineLevel="0" collapsed="false">
      <c r="C52" s="1" t="s">
        <v>89</v>
      </c>
      <c r="D52" s="1" t="s">
        <v>28</v>
      </c>
      <c r="E52" s="70" t="n">
        <v>0.1</v>
      </c>
      <c r="F52" s="74" t="n">
        <v>0.01</v>
      </c>
      <c r="I52" s="24" t="n">
        <f aca="false">I13+I25-I83</f>
        <v>0</v>
      </c>
      <c r="J52" s="24" t="n">
        <f aca="false">J13+J25-J83</f>
        <v>0</v>
      </c>
      <c r="K52" s="24" t="n">
        <f aca="false">K13+K25-K83</f>
        <v>0</v>
      </c>
      <c r="L52" s="24" t="n">
        <f aca="false">L13+L25-L83</f>
        <v>0</v>
      </c>
      <c r="M52" s="24" t="n">
        <f aca="false">M13+M25-M83</f>
        <v>0</v>
      </c>
      <c r="N52" s="24" t="n">
        <f aca="false">N13+N25-N83</f>
        <v>0</v>
      </c>
      <c r="O52" s="24" t="n">
        <f aca="false">O13+O25-O83</f>
        <v>0</v>
      </c>
      <c r="P52" s="24" t="n">
        <f aca="false">P13+P25-P83</f>
        <v>0</v>
      </c>
      <c r="Q52" s="24" t="n">
        <f aca="false">Q13+Q25-Q83</f>
        <v>0</v>
      </c>
      <c r="R52" s="24" t="n">
        <f aca="false">R13+R25-R83</f>
        <v>0</v>
      </c>
      <c r="S52" s="24" t="n">
        <f aca="false">S13+S25-S83</f>
        <v>0</v>
      </c>
      <c r="T52" s="24" t="n">
        <f aca="false">T13+T25-T83</f>
        <v>0</v>
      </c>
      <c r="U52" s="24" t="n">
        <f aca="false">U13+U25-U83</f>
        <v>0</v>
      </c>
      <c r="V52" s="24" t="n">
        <f aca="false">V13+V25-V83</f>
        <v>0</v>
      </c>
      <c r="W52" s="24" t="n">
        <f aca="false">W13+W25-W83</f>
        <v>0</v>
      </c>
      <c r="X52" s="24" t="n">
        <f aca="false">X13+X25-X83</f>
        <v>0</v>
      </c>
      <c r="Y52" s="24" t="n">
        <f aca="false">Y13+Y25-Y83</f>
        <v>0</v>
      </c>
      <c r="Z52" s="24" t="n">
        <f aca="false">Z13+Z25-Z83</f>
        <v>0</v>
      </c>
      <c r="AA52" s="24" t="n">
        <f aca="false">AA13+AA25-AA83</f>
        <v>0</v>
      </c>
      <c r="AB52" s="24" t="n">
        <f aca="false">AB13+AB25-AB83</f>
        <v>0</v>
      </c>
      <c r="AC52" s="24" t="n">
        <f aca="false">AC13+AC25-AC83</f>
        <v>0</v>
      </c>
      <c r="AD52" s="24" t="n">
        <f aca="false">AD13+AD25-AD83</f>
        <v>0</v>
      </c>
      <c r="AE52" s="24" t="n">
        <f aca="false">AE13+AE25-AE83</f>
        <v>0</v>
      </c>
      <c r="AF52" s="24" t="n">
        <f aca="false">AF13+AF25-AF83</f>
        <v>0</v>
      </c>
      <c r="AG52" s="24" t="n">
        <f aca="false">AG13+AG25-AG83</f>
        <v>0</v>
      </c>
      <c r="AH52" s="24" t="n">
        <f aca="false">AH13+AH25-AH83</f>
        <v>0</v>
      </c>
      <c r="AI52" s="24" t="n">
        <f aca="false">AI13+AI25-AI83</f>
        <v>0</v>
      </c>
      <c r="AJ52" s="24" t="n">
        <f aca="false">AJ13+AJ25-AJ83</f>
        <v>0</v>
      </c>
      <c r="AK52" s="24" t="n">
        <f aca="false">AK13+AK25-AK83</f>
        <v>0</v>
      </c>
      <c r="AL52" s="24" t="n">
        <f aca="false">AL13+AL25-AL83</f>
        <v>0</v>
      </c>
      <c r="AM52" s="24" t="n">
        <f aca="false">AM13+AM25-AM83</f>
        <v>0</v>
      </c>
      <c r="AO52" s="28" t="n">
        <f aca="false">SUM(I52:AN52)-AQ52</f>
        <v>0</v>
      </c>
      <c r="AP52" s="29" t="n">
        <f aca="false">AO52*E52</f>
        <v>0</v>
      </c>
      <c r="AQ52" s="28" t="n">
        <f aca="false">SUM(I52:AM52)*F52</f>
        <v>0</v>
      </c>
    </row>
    <row r="53" customFormat="false" ht="11.25" hidden="false" customHeight="false" outlineLevel="0" collapsed="false">
      <c r="C53" s="1" t="s">
        <v>87</v>
      </c>
      <c r="D53" s="1" t="s">
        <v>29</v>
      </c>
      <c r="E53" s="70" t="n">
        <v>0.1</v>
      </c>
      <c r="F53" s="74" t="n">
        <v>0.01</v>
      </c>
      <c r="I53" s="24" t="n">
        <f aca="false">I14+I26-I84</f>
        <v>0</v>
      </c>
      <c r="J53" s="24" t="n">
        <f aca="false">J14+J26-J84</f>
        <v>0</v>
      </c>
      <c r="K53" s="24" t="n">
        <f aca="false">K14+K26-K84</f>
        <v>0</v>
      </c>
      <c r="L53" s="24" t="n">
        <f aca="false">L14+L26-L84</f>
        <v>0</v>
      </c>
      <c r="M53" s="24" t="n">
        <f aca="false">M14+M26-M84</f>
        <v>0</v>
      </c>
      <c r="N53" s="24" t="n">
        <f aca="false">N14+N26-N84</f>
        <v>0</v>
      </c>
      <c r="O53" s="24" t="n">
        <f aca="false">O14+O26-O84</f>
        <v>0</v>
      </c>
      <c r="P53" s="24" t="n">
        <f aca="false">P14+P26-P84</f>
        <v>0</v>
      </c>
      <c r="Q53" s="24" t="n">
        <f aca="false">Q14+Q26-Q84</f>
        <v>0</v>
      </c>
      <c r="R53" s="24" t="n">
        <f aca="false">R14+R26-R84</f>
        <v>0</v>
      </c>
      <c r="S53" s="24" t="n">
        <f aca="false">S14+S26-S84</f>
        <v>0</v>
      </c>
      <c r="T53" s="24" t="n">
        <f aca="false">T14+T26-T84</f>
        <v>0</v>
      </c>
      <c r="U53" s="24" t="n">
        <f aca="false">U14+U26-U84</f>
        <v>0</v>
      </c>
      <c r="V53" s="24" t="n">
        <f aca="false">V14+V26-V84</f>
        <v>0</v>
      </c>
      <c r="W53" s="24" t="n">
        <f aca="false">W14+W26-W84</f>
        <v>0</v>
      </c>
      <c r="X53" s="24" t="n">
        <f aca="false">X14+X26-X84</f>
        <v>0</v>
      </c>
      <c r="Y53" s="24" t="n">
        <f aca="false">Y14+Y26-Y84</f>
        <v>0</v>
      </c>
      <c r="Z53" s="24" t="n">
        <f aca="false">Z14+Z26-Z84</f>
        <v>0</v>
      </c>
      <c r="AA53" s="24" t="n">
        <f aca="false">AA14+AA26-AA84</f>
        <v>0</v>
      </c>
      <c r="AB53" s="24" t="n">
        <f aca="false">AB14+AB26-AB84</f>
        <v>0</v>
      </c>
      <c r="AC53" s="24" t="n">
        <f aca="false">AC14+AC26-AC84</f>
        <v>0</v>
      </c>
      <c r="AD53" s="24" t="n">
        <f aca="false">AD14+AD26-AD84</f>
        <v>0</v>
      </c>
      <c r="AE53" s="24" t="n">
        <f aca="false">AE14+AE26-AE84</f>
        <v>0</v>
      </c>
      <c r="AF53" s="24" t="n">
        <f aca="false">AF14+AF26-AF84</f>
        <v>0</v>
      </c>
      <c r="AG53" s="24" t="n">
        <f aca="false">AG14+AG26-AG84</f>
        <v>0</v>
      </c>
      <c r="AH53" s="24" t="n">
        <f aca="false">AH14+AH26-AH84</f>
        <v>0</v>
      </c>
      <c r="AI53" s="24" t="n">
        <f aca="false">AI14+AI26-AI84</f>
        <v>0</v>
      </c>
      <c r="AJ53" s="24" t="n">
        <f aca="false">AJ14+AJ26-AJ84</f>
        <v>0</v>
      </c>
      <c r="AK53" s="24" t="n">
        <f aca="false">AK14+AK26-AK84</f>
        <v>0</v>
      </c>
      <c r="AL53" s="24" t="n">
        <f aca="false">AL14+AL26-AL84</f>
        <v>0</v>
      </c>
      <c r="AM53" s="24" t="n">
        <f aca="false">AM14+AM26-AM84</f>
        <v>0</v>
      </c>
      <c r="AO53" s="28" t="n">
        <f aca="false">SUM(I53:AN53)-AQ53</f>
        <v>0</v>
      </c>
      <c r="AP53" s="29" t="n">
        <f aca="false">AO53*E53</f>
        <v>0</v>
      </c>
      <c r="AQ53" s="28" t="n">
        <f aca="false">SUM(I53:AM53)*F53</f>
        <v>0</v>
      </c>
    </row>
    <row r="54" customFormat="false" ht="11.25" hidden="false" customHeight="false" outlineLevel="0" collapsed="false">
      <c r="C54" s="1" t="s">
        <v>19</v>
      </c>
      <c r="D54" s="1" t="s">
        <v>36</v>
      </c>
      <c r="E54" s="70" t="n">
        <v>0.1</v>
      </c>
      <c r="F54" s="74" t="n">
        <v>0.01</v>
      </c>
      <c r="I54" s="24" t="n">
        <f aca="false">I27-I85</f>
        <v>0</v>
      </c>
      <c r="J54" s="24" t="n">
        <f aca="false">J27-J85</f>
        <v>0</v>
      </c>
      <c r="K54" s="24" t="n">
        <f aca="false">K27-K85</f>
        <v>0</v>
      </c>
      <c r="L54" s="24" t="n">
        <f aca="false">L27-L85</f>
        <v>0</v>
      </c>
      <c r="M54" s="24" t="n">
        <f aca="false">M27-M85</f>
        <v>0</v>
      </c>
      <c r="N54" s="24" t="n">
        <f aca="false">N27-N85</f>
        <v>0</v>
      </c>
      <c r="O54" s="24" t="n">
        <f aca="false">O27-O85</f>
        <v>0</v>
      </c>
      <c r="P54" s="24" t="n">
        <f aca="false">P27-P85</f>
        <v>0</v>
      </c>
      <c r="Q54" s="24" t="n">
        <f aca="false">Q27-Q85</f>
        <v>0</v>
      </c>
      <c r="R54" s="24" t="n">
        <f aca="false">R27-R85</f>
        <v>0</v>
      </c>
      <c r="S54" s="24" t="n">
        <f aca="false">S27-S85</f>
        <v>0</v>
      </c>
      <c r="T54" s="24" t="n">
        <f aca="false">T27-T85</f>
        <v>0</v>
      </c>
      <c r="U54" s="24" t="n">
        <f aca="false">U27-U85</f>
        <v>0</v>
      </c>
      <c r="V54" s="24" t="n">
        <f aca="false">V27-V85</f>
        <v>0</v>
      </c>
      <c r="W54" s="24" t="n">
        <f aca="false">W27-W85</f>
        <v>0</v>
      </c>
      <c r="X54" s="24" t="n">
        <f aca="false">X27-X85</f>
        <v>0</v>
      </c>
      <c r="Y54" s="24" t="n">
        <f aca="false">Y27-Y85</f>
        <v>0</v>
      </c>
      <c r="Z54" s="24" t="n">
        <f aca="false">Z27-Z85</f>
        <v>0</v>
      </c>
      <c r="AA54" s="24" t="n">
        <f aca="false">AA27-AA85</f>
        <v>0</v>
      </c>
      <c r="AB54" s="24" t="n">
        <f aca="false">AB27-AB85</f>
        <v>0</v>
      </c>
      <c r="AC54" s="24" t="n">
        <f aca="false">AC27-AC85</f>
        <v>0</v>
      </c>
      <c r="AD54" s="24" t="n">
        <f aca="false">AD27-AD85</f>
        <v>0</v>
      </c>
      <c r="AE54" s="24" t="n">
        <f aca="false">AE27-AE85</f>
        <v>0</v>
      </c>
      <c r="AF54" s="24" t="n">
        <f aca="false">AF27-AF85</f>
        <v>0</v>
      </c>
      <c r="AG54" s="24" t="n">
        <f aca="false">AG27-AG85</f>
        <v>0</v>
      </c>
      <c r="AH54" s="24" t="n">
        <f aca="false">AH27-AH85</f>
        <v>0</v>
      </c>
      <c r="AI54" s="24" t="n">
        <f aca="false">AI27-AI85</f>
        <v>0</v>
      </c>
      <c r="AJ54" s="24" t="n">
        <f aca="false">AJ27-AJ85</f>
        <v>0</v>
      </c>
      <c r="AK54" s="24" t="n">
        <f aca="false">AK27-AK85</f>
        <v>0</v>
      </c>
      <c r="AL54" s="24" t="n">
        <f aca="false">AL27-AL85</f>
        <v>0</v>
      </c>
      <c r="AM54" s="24" t="n">
        <f aca="false">AM27-AM85</f>
        <v>0</v>
      </c>
      <c r="AO54" s="28" t="n">
        <f aca="false">SUM(I54:AN54)-AQ54</f>
        <v>0</v>
      </c>
      <c r="AP54" s="29" t="n">
        <f aca="false">AO54*E54</f>
        <v>0</v>
      </c>
      <c r="AQ54" s="28" t="n">
        <f aca="false">SUM(I54:AM54)*F54</f>
        <v>0</v>
      </c>
    </row>
    <row r="55" customFormat="false" ht="11.25" hidden="false" customHeight="false" outlineLevel="0" collapsed="false">
      <c r="C55" s="1" t="s">
        <v>90</v>
      </c>
      <c r="D55" s="1" t="s">
        <v>37</v>
      </c>
      <c r="E55" s="70" t="n">
        <v>0.1</v>
      </c>
      <c r="F55" s="74" t="n">
        <v>0.01</v>
      </c>
      <c r="I55" s="24" t="n">
        <f aca="false">I28-I86</f>
        <v>0</v>
      </c>
      <c r="J55" s="24" t="n">
        <f aca="false">J28-J86</f>
        <v>0</v>
      </c>
      <c r="K55" s="24" t="n">
        <f aca="false">K28-K86</f>
        <v>0</v>
      </c>
      <c r="L55" s="24" t="n">
        <f aca="false">L28-L86</f>
        <v>0</v>
      </c>
      <c r="M55" s="24" t="n">
        <f aca="false">M28-M86</f>
        <v>0</v>
      </c>
      <c r="N55" s="24" t="n">
        <f aca="false">N28-N86</f>
        <v>0</v>
      </c>
      <c r="O55" s="24" t="n">
        <f aca="false">O28-O86</f>
        <v>0</v>
      </c>
      <c r="P55" s="24" t="n">
        <f aca="false">P28-P86</f>
        <v>0</v>
      </c>
      <c r="Q55" s="24" t="n">
        <f aca="false">Q28-Q86</f>
        <v>0</v>
      </c>
      <c r="R55" s="24" t="n">
        <f aca="false">R28-R86</f>
        <v>0</v>
      </c>
      <c r="S55" s="24" t="n">
        <f aca="false">S28-S86</f>
        <v>0</v>
      </c>
      <c r="T55" s="24" t="n">
        <f aca="false">T28-T86</f>
        <v>0</v>
      </c>
      <c r="U55" s="24" t="n">
        <f aca="false">U28-U86</f>
        <v>0</v>
      </c>
      <c r="V55" s="24" t="n">
        <f aca="false">V28-V86</f>
        <v>0</v>
      </c>
      <c r="W55" s="24" t="n">
        <f aca="false">W28-W86</f>
        <v>0</v>
      </c>
      <c r="X55" s="24" t="n">
        <f aca="false">X28-X86</f>
        <v>0</v>
      </c>
      <c r="Y55" s="24" t="n">
        <f aca="false">Y28-Y86</f>
        <v>0</v>
      </c>
      <c r="Z55" s="24" t="n">
        <f aca="false">Z28-Z86</f>
        <v>0</v>
      </c>
      <c r="AA55" s="24" t="n">
        <f aca="false">AA28-AA86</f>
        <v>0</v>
      </c>
      <c r="AB55" s="24" t="n">
        <f aca="false">AB28-AB86</f>
        <v>0</v>
      </c>
      <c r="AC55" s="24" t="n">
        <f aca="false">AC28-AC86</f>
        <v>0</v>
      </c>
      <c r="AD55" s="24" t="n">
        <f aca="false">AD28-AD86</f>
        <v>0</v>
      </c>
      <c r="AE55" s="24" t="n">
        <f aca="false">AE28-AE86</f>
        <v>0</v>
      </c>
      <c r="AF55" s="24" t="n">
        <f aca="false">AF28-AF86</f>
        <v>0</v>
      </c>
      <c r="AG55" s="24" t="n">
        <f aca="false">AG28-AG86</f>
        <v>0</v>
      </c>
      <c r="AH55" s="24" t="n">
        <f aca="false">AH28-AH86</f>
        <v>0</v>
      </c>
      <c r="AI55" s="24" t="n">
        <f aca="false">AI28-AI86</f>
        <v>0</v>
      </c>
      <c r="AJ55" s="24" t="n">
        <f aca="false">AJ28-AJ86</f>
        <v>0</v>
      </c>
      <c r="AK55" s="24" t="n">
        <f aca="false">AK28-AK86</f>
        <v>0</v>
      </c>
      <c r="AL55" s="24" t="n">
        <f aca="false">AL28-AL86</f>
        <v>0</v>
      </c>
      <c r="AM55" s="24" t="n">
        <f aca="false">AM28-AM86</f>
        <v>0</v>
      </c>
      <c r="AO55" s="28" t="n">
        <f aca="false">SUM(I55:AN55)-AQ55</f>
        <v>0</v>
      </c>
      <c r="AP55" s="29" t="n">
        <f aca="false">AO55*E55</f>
        <v>0</v>
      </c>
      <c r="AQ55" s="28" t="n">
        <f aca="false">SUM(I55:AM55)*F55</f>
        <v>0</v>
      </c>
    </row>
    <row r="56" customFormat="false" ht="11.25" hidden="false" customHeight="false" outlineLevel="0" collapsed="false">
      <c r="C56" s="1" t="s">
        <v>21</v>
      </c>
      <c r="D56" s="1" t="s">
        <v>38</v>
      </c>
      <c r="E56" s="70" t="n">
        <v>0.1</v>
      </c>
      <c r="F56" s="74" t="n">
        <v>0.01</v>
      </c>
      <c r="I56" s="24" t="n">
        <f aca="false">I29-I87</f>
        <v>0</v>
      </c>
      <c r="J56" s="24" t="n">
        <f aca="false">J29-J87</f>
        <v>0</v>
      </c>
      <c r="K56" s="24" t="n">
        <f aca="false">K29-K87</f>
        <v>0</v>
      </c>
      <c r="L56" s="24" t="n">
        <f aca="false">L29-L87</f>
        <v>0</v>
      </c>
      <c r="M56" s="24" t="n">
        <f aca="false">M29-M87</f>
        <v>0</v>
      </c>
      <c r="N56" s="24" t="n">
        <f aca="false">N29-N87</f>
        <v>0</v>
      </c>
      <c r="O56" s="24" t="n">
        <f aca="false">O29-O87</f>
        <v>0</v>
      </c>
      <c r="P56" s="24" t="n">
        <f aca="false">P29-P87</f>
        <v>0</v>
      </c>
      <c r="Q56" s="24" t="n">
        <f aca="false">Q29-Q87</f>
        <v>0</v>
      </c>
      <c r="R56" s="24" t="n">
        <f aca="false">R29-R87</f>
        <v>0</v>
      </c>
      <c r="S56" s="24" t="n">
        <f aca="false">S29-S87</f>
        <v>0</v>
      </c>
      <c r="T56" s="24" t="n">
        <f aca="false">T29-T87</f>
        <v>0</v>
      </c>
      <c r="U56" s="24" t="n">
        <f aca="false">U29-U87</f>
        <v>0</v>
      </c>
      <c r="V56" s="24" t="n">
        <f aca="false">V29-V87</f>
        <v>0</v>
      </c>
      <c r="W56" s="24" t="n">
        <f aca="false">W29-W87</f>
        <v>0</v>
      </c>
      <c r="X56" s="24" t="n">
        <f aca="false">X29-X87</f>
        <v>0</v>
      </c>
      <c r="Y56" s="24" t="n">
        <f aca="false">Y29-Y87</f>
        <v>0</v>
      </c>
      <c r="Z56" s="24" t="n">
        <f aca="false">Z29-Z87</f>
        <v>0</v>
      </c>
      <c r="AA56" s="24" t="n">
        <f aca="false">AA29-AA87</f>
        <v>0</v>
      </c>
      <c r="AB56" s="24" t="n">
        <f aca="false">AB29-AB87</f>
        <v>0</v>
      </c>
      <c r="AC56" s="24" t="n">
        <f aca="false">AC29-AC87</f>
        <v>0</v>
      </c>
      <c r="AD56" s="24" t="n">
        <f aca="false">AD29-AD87</f>
        <v>0</v>
      </c>
      <c r="AE56" s="24" t="n">
        <f aca="false">AE29-AE87</f>
        <v>0</v>
      </c>
      <c r="AF56" s="24" t="n">
        <f aca="false">AF29-AF87</f>
        <v>0</v>
      </c>
      <c r="AG56" s="24" t="n">
        <f aca="false">AG29-AG87</f>
        <v>0</v>
      </c>
      <c r="AH56" s="24" t="n">
        <f aca="false">AH29-AH87</f>
        <v>0</v>
      </c>
      <c r="AI56" s="24" t="n">
        <f aca="false">AI29-AI87</f>
        <v>0</v>
      </c>
      <c r="AJ56" s="24" t="n">
        <f aca="false">AJ29-AJ87</f>
        <v>0</v>
      </c>
      <c r="AK56" s="24" t="n">
        <f aca="false">AK29-AK87</f>
        <v>0</v>
      </c>
      <c r="AL56" s="24" t="n">
        <f aca="false">AL29-AL87</f>
        <v>0</v>
      </c>
      <c r="AM56" s="24" t="n">
        <f aca="false">AM29-AM87</f>
        <v>0</v>
      </c>
      <c r="AO56" s="28" t="n">
        <f aca="false">SUM(I56:AN56)-AQ56</f>
        <v>0</v>
      </c>
      <c r="AP56" s="29" t="n">
        <f aca="false">AO56*E56</f>
        <v>0</v>
      </c>
      <c r="AQ56" s="28" t="n">
        <f aca="false">SUM(I56:AM56)*F56</f>
        <v>0</v>
      </c>
    </row>
    <row r="57" customFormat="false" ht="11.25" hidden="false" customHeight="false" outlineLevel="0" collapsed="false">
      <c r="C57" s="1" t="s">
        <v>13</v>
      </c>
      <c r="D57" s="1" t="s">
        <v>30</v>
      </c>
      <c r="E57" s="70" t="n">
        <v>0.1</v>
      </c>
      <c r="F57" s="74" t="n">
        <v>0.01</v>
      </c>
      <c r="I57" s="24" t="n">
        <f aca="false">I15+I30-I88</f>
        <v>0</v>
      </c>
      <c r="J57" s="24" t="n">
        <f aca="false">J15+J30-J88</f>
        <v>0</v>
      </c>
      <c r="K57" s="24" t="n">
        <f aca="false">K15+K30-K88</f>
        <v>0</v>
      </c>
      <c r="L57" s="24" t="n">
        <f aca="false">L15+L30-L88</f>
        <v>0</v>
      </c>
      <c r="M57" s="24" t="n">
        <f aca="false">M15+M30-M88</f>
        <v>0</v>
      </c>
      <c r="N57" s="24" t="n">
        <f aca="false">N15+N30-N88</f>
        <v>0</v>
      </c>
      <c r="O57" s="24" t="n">
        <f aca="false">O15+O30-O88</f>
        <v>0</v>
      </c>
      <c r="P57" s="24" t="n">
        <f aca="false">P15+P30-P88</f>
        <v>0</v>
      </c>
      <c r="Q57" s="24" t="n">
        <f aca="false">Q15+Q30-Q88</f>
        <v>0</v>
      </c>
      <c r="R57" s="24" t="n">
        <f aca="false">R15+R30-R88</f>
        <v>0</v>
      </c>
      <c r="S57" s="24" t="n">
        <f aca="false">S15+S30-S88</f>
        <v>0</v>
      </c>
      <c r="T57" s="24" t="n">
        <f aca="false">T15+T30-T88</f>
        <v>0</v>
      </c>
      <c r="U57" s="24" t="n">
        <f aca="false">U15+U30-U88</f>
        <v>0</v>
      </c>
      <c r="V57" s="24" t="n">
        <f aca="false">V15+V30-V88</f>
        <v>11430</v>
      </c>
      <c r="W57" s="24" t="n">
        <f aca="false">W15+W30-W88</f>
        <v>11430</v>
      </c>
      <c r="X57" s="24" t="n">
        <f aca="false">X15+X30-X88</f>
        <v>11430</v>
      </c>
      <c r="Y57" s="24" t="n">
        <f aca="false">Y15+Y30-Y88</f>
        <v>11430</v>
      </c>
      <c r="Z57" s="24" t="n">
        <f aca="false">Z15+Z30-Z88</f>
        <v>11430</v>
      </c>
      <c r="AA57" s="24" t="n">
        <f aca="false">AA15+AA30-AA88</f>
        <v>11430</v>
      </c>
      <c r="AB57" s="24" t="n">
        <f aca="false">AB15+AB30-AB88</f>
        <v>11430</v>
      </c>
      <c r="AC57" s="24" t="n">
        <f aca="false">AC15+AC30-AC88</f>
        <v>11430</v>
      </c>
      <c r="AD57" s="24" t="n">
        <f aca="false">AD15+AD30-AD88</f>
        <v>11430</v>
      </c>
      <c r="AE57" s="24" t="n">
        <f aca="false">AE15+AE30-AE88</f>
        <v>11430</v>
      </c>
      <c r="AF57" s="24" t="n">
        <f aca="false">AF15+AF30-AF88</f>
        <v>11430</v>
      </c>
      <c r="AG57" s="24" t="n">
        <f aca="false">AG15+AG30-AG88</f>
        <v>11430</v>
      </c>
      <c r="AH57" s="24" t="n">
        <f aca="false">AH15+AH30-AH88</f>
        <v>11430</v>
      </c>
      <c r="AI57" s="24" t="n">
        <f aca="false">AI15+AI30-AI88</f>
        <v>11430</v>
      </c>
      <c r="AJ57" s="24" t="n">
        <f aca="false">AJ15+AJ30-AJ88</f>
        <v>11430</v>
      </c>
      <c r="AK57" s="24" t="n">
        <f aca="false">AK15+AK30-AK88</f>
        <v>11430</v>
      </c>
      <c r="AL57" s="24" t="n">
        <f aca="false">AL15+AL30-AL88</f>
        <v>11430</v>
      </c>
      <c r="AM57" s="24" t="n">
        <f aca="false">AM15+AM30-AM88</f>
        <v>11430</v>
      </c>
      <c r="AO57" s="28" t="n">
        <f aca="false">SUM(I57:AN57)-AQ57</f>
        <v>203682.6</v>
      </c>
      <c r="AP57" s="29" t="n">
        <f aca="false">AO57*E57</f>
        <v>20368.26</v>
      </c>
      <c r="AQ57" s="28" t="n">
        <f aca="false">SUM(I57:AM57)*F57</f>
        <v>2057.4</v>
      </c>
    </row>
    <row r="58" customFormat="false" ht="11.25" hidden="false" customHeight="false" outlineLevel="0" collapsed="false">
      <c r="C58" s="1" t="s">
        <v>14</v>
      </c>
      <c r="D58" s="1" t="s">
        <v>31</v>
      </c>
      <c r="E58" s="70" t="n">
        <v>0.1</v>
      </c>
      <c r="F58" s="74" t="n">
        <v>0.01</v>
      </c>
      <c r="I58" s="24" t="n">
        <f aca="false">I16+I31-I89</f>
        <v>15000</v>
      </c>
      <c r="J58" s="24" t="n">
        <f aca="false">J16+J31-J89</f>
        <v>15000</v>
      </c>
      <c r="K58" s="24" t="n">
        <f aca="false">K16+K31-K89</f>
        <v>20000</v>
      </c>
      <c r="L58" s="24" t="n">
        <f aca="false">L16+L31-L89</f>
        <v>20000</v>
      </c>
      <c r="M58" s="24" t="n">
        <f aca="false">M16+M31-M89</f>
        <v>20000</v>
      </c>
      <c r="N58" s="24" t="n">
        <f aca="false">N16+N31-N89</f>
        <v>0</v>
      </c>
      <c r="O58" s="24" t="n">
        <f aca="false">O16+O31-O89</f>
        <v>0</v>
      </c>
      <c r="P58" s="24" t="n">
        <f aca="false">P16+P31-P89</f>
        <v>0</v>
      </c>
      <c r="Q58" s="24" t="n">
        <f aca="false">Q16+Q31-Q89</f>
        <v>0</v>
      </c>
      <c r="R58" s="24" t="n">
        <f aca="false">R16+R31-R89</f>
        <v>0</v>
      </c>
      <c r="S58" s="24" t="n">
        <f aca="false">S16+S31-S89</f>
        <v>0</v>
      </c>
      <c r="T58" s="24" t="n">
        <f aca="false">T16+T31-T89</f>
        <v>0</v>
      </c>
      <c r="U58" s="24" t="n">
        <f aca="false">U16+U31-U89</f>
        <v>0</v>
      </c>
      <c r="V58" s="24" t="n">
        <f aca="false">V16+V31-V89</f>
        <v>0</v>
      </c>
      <c r="W58" s="24" t="n">
        <f aca="false">W16+W31-W89</f>
        <v>0</v>
      </c>
      <c r="X58" s="24" t="n">
        <f aca="false">X16+X31-X89</f>
        <v>0</v>
      </c>
      <c r="Y58" s="24" t="n">
        <f aca="false">Y16+Y31-Y89</f>
        <v>0</v>
      </c>
      <c r="Z58" s="24" t="n">
        <f aca="false">Z16+Z31-Z89</f>
        <v>0</v>
      </c>
      <c r="AA58" s="24" t="n">
        <f aca="false">AA16+AA31-AA89</f>
        <v>0</v>
      </c>
      <c r="AB58" s="24" t="n">
        <f aca="false">AB16+AB31-AB89</f>
        <v>0</v>
      </c>
      <c r="AC58" s="24" t="n">
        <f aca="false">AC16+AC31-AC89</f>
        <v>0</v>
      </c>
      <c r="AD58" s="24" t="n">
        <f aca="false">AD16+AD31-AD89</f>
        <v>0</v>
      </c>
      <c r="AE58" s="24" t="n">
        <f aca="false">AE16+AE31-AE89</f>
        <v>0</v>
      </c>
      <c r="AF58" s="24" t="n">
        <f aca="false">AF16+AF31-AF89</f>
        <v>0</v>
      </c>
      <c r="AG58" s="24" t="n">
        <f aca="false">AG16+AG31-AG89</f>
        <v>0</v>
      </c>
      <c r="AH58" s="24" t="n">
        <f aca="false">AH16+AH31-AH89</f>
        <v>0</v>
      </c>
      <c r="AI58" s="24" t="n">
        <f aca="false">AI16+AI31-AI89</f>
        <v>0</v>
      </c>
      <c r="AJ58" s="24" t="n">
        <f aca="false">AJ16+AJ31-AJ89</f>
        <v>0</v>
      </c>
      <c r="AK58" s="24" t="n">
        <f aca="false">AK16+AK31-AK89</f>
        <v>0</v>
      </c>
      <c r="AL58" s="24" t="n">
        <f aca="false">AL16+AL31-AL89</f>
        <v>0</v>
      </c>
      <c r="AM58" s="24" t="n">
        <f aca="false">AM16+AM31-AM89</f>
        <v>0</v>
      </c>
      <c r="AO58" s="28" t="n">
        <f aca="false">SUM(I58:AN58)-AQ58</f>
        <v>89100</v>
      </c>
      <c r="AP58" s="29" t="n">
        <f aca="false">AO58*E58</f>
        <v>8910</v>
      </c>
      <c r="AQ58" s="28" t="n">
        <f aca="false">SUM(I58:AM58)*F58</f>
        <v>900</v>
      </c>
    </row>
    <row r="59" customFormat="false" ht="11.25" hidden="false" customHeight="false" outlineLevel="0" collapsed="false">
      <c r="C59" s="1" t="s">
        <v>22</v>
      </c>
      <c r="D59" s="1" t="s">
        <v>39</v>
      </c>
      <c r="E59" s="70" t="n">
        <v>0.1</v>
      </c>
      <c r="F59" s="74" t="n">
        <v>0.01</v>
      </c>
      <c r="I59" s="76" t="n">
        <f aca="false">I32-I90</f>
        <v>0</v>
      </c>
      <c r="J59" s="76" t="n">
        <f aca="false">J32-J90</f>
        <v>0</v>
      </c>
      <c r="K59" s="76" t="n">
        <f aca="false">K32-K90</f>
        <v>0</v>
      </c>
      <c r="L59" s="76" t="n">
        <f aca="false">L32-L90</f>
        <v>0</v>
      </c>
      <c r="M59" s="76" t="n">
        <f aca="false">M32-M90</f>
        <v>0</v>
      </c>
      <c r="N59" s="76" t="n">
        <f aca="false">N32-N90</f>
        <v>0</v>
      </c>
      <c r="O59" s="76" t="n">
        <f aca="false">O32-O90</f>
        <v>0</v>
      </c>
      <c r="P59" s="76" t="n">
        <f aca="false">P32-P90</f>
        <v>0</v>
      </c>
      <c r="Q59" s="76" t="n">
        <f aca="false">Q32-Q90</f>
        <v>0</v>
      </c>
      <c r="R59" s="76" t="n">
        <f aca="false">R32-R90</f>
        <v>0</v>
      </c>
      <c r="S59" s="76" t="n">
        <f aca="false">S32-S90</f>
        <v>0</v>
      </c>
      <c r="T59" s="76" t="n">
        <f aca="false">T32-T90</f>
        <v>0</v>
      </c>
      <c r="U59" s="76" t="n">
        <f aca="false">U32-U90</f>
        <v>0</v>
      </c>
      <c r="V59" s="76" t="n">
        <f aca="false">V32-V90</f>
        <v>0</v>
      </c>
      <c r="W59" s="76" t="n">
        <f aca="false">W32-W90</f>
        <v>0</v>
      </c>
      <c r="X59" s="76" t="n">
        <f aca="false">X32-X90</f>
        <v>0</v>
      </c>
      <c r="Y59" s="76" t="n">
        <f aca="false">Y32-Y90</f>
        <v>0</v>
      </c>
      <c r="Z59" s="76" t="n">
        <f aca="false">Z32-Z90</f>
        <v>0</v>
      </c>
      <c r="AA59" s="76" t="n">
        <f aca="false">AA32-AA90</f>
        <v>0</v>
      </c>
      <c r="AB59" s="76" t="n">
        <f aca="false">AB32-AB90</f>
        <v>0</v>
      </c>
      <c r="AC59" s="76" t="n">
        <f aca="false">AC32-AC90</f>
        <v>0</v>
      </c>
      <c r="AD59" s="76" t="n">
        <f aca="false">AD32-AD90</f>
        <v>0</v>
      </c>
      <c r="AE59" s="76" t="n">
        <f aca="false">AE32-AE90</f>
        <v>0</v>
      </c>
      <c r="AF59" s="76" t="n">
        <f aca="false">AF32-AF90</f>
        <v>0</v>
      </c>
      <c r="AG59" s="76" t="n">
        <f aca="false">AG32-AG90</f>
        <v>0</v>
      </c>
      <c r="AH59" s="76" t="n">
        <f aca="false">AH32-AH90</f>
        <v>0</v>
      </c>
      <c r="AI59" s="76" t="n">
        <f aca="false">AI32-AI90</f>
        <v>0</v>
      </c>
      <c r="AJ59" s="76" t="n">
        <f aca="false">AJ32-AJ90</f>
        <v>0</v>
      </c>
      <c r="AK59" s="76" t="n">
        <f aca="false">AK32-AK90</f>
        <v>0</v>
      </c>
      <c r="AL59" s="76" t="n">
        <f aca="false">AL32-AL90</f>
        <v>0</v>
      </c>
      <c r="AM59" s="76" t="n">
        <f aca="false">AM32-AM90</f>
        <v>0</v>
      </c>
      <c r="AO59" s="28" t="n">
        <f aca="false">SUM(I59:AN59)-AQ59</f>
        <v>0</v>
      </c>
      <c r="AP59" s="29" t="n">
        <f aca="false">AO59*E59</f>
        <v>0</v>
      </c>
      <c r="AQ59" s="28" t="n">
        <f aca="false">SUM(I59:AM59)*F59</f>
        <v>0</v>
      </c>
    </row>
    <row r="60" customFormat="false" ht="11.25" hidden="false" customHeight="false" outlineLevel="0" collapsed="false">
      <c r="C60" s="1" t="s">
        <v>97</v>
      </c>
      <c r="D60" s="1" t="s">
        <v>98</v>
      </c>
      <c r="E60" s="70"/>
      <c r="F60" s="74" t="n">
        <v>0.01</v>
      </c>
      <c r="I60" s="68" t="n">
        <v>0</v>
      </c>
      <c r="J60" s="68" t="n">
        <v>0</v>
      </c>
      <c r="K60" s="68" t="n">
        <v>0</v>
      </c>
      <c r="L60" s="68" t="n">
        <v>0</v>
      </c>
      <c r="M60" s="68" t="n">
        <v>0</v>
      </c>
      <c r="N60" s="68" t="n">
        <v>0</v>
      </c>
      <c r="O60" s="68" t="n">
        <v>0</v>
      </c>
      <c r="P60" s="68" t="n">
        <v>0</v>
      </c>
      <c r="Q60" s="68" t="n">
        <v>0</v>
      </c>
      <c r="R60" s="68" t="n">
        <v>0</v>
      </c>
      <c r="S60" s="68" t="n">
        <v>0</v>
      </c>
      <c r="T60" s="68" t="n">
        <v>0</v>
      </c>
      <c r="U60" s="68" t="n">
        <v>0</v>
      </c>
      <c r="V60" s="68" t="n">
        <v>0</v>
      </c>
      <c r="W60" s="68" t="n">
        <v>0</v>
      </c>
      <c r="X60" s="68" t="n">
        <v>0</v>
      </c>
      <c r="Y60" s="68" t="n">
        <v>0</v>
      </c>
      <c r="Z60" s="68" t="n">
        <v>0</v>
      </c>
      <c r="AA60" s="68" t="n">
        <v>0</v>
      </c>
      <c r="AB60" s="68" t="n">
        <v>0</v>
      </c>
      <c r="AC60" s="68" t="n">
        <v>0</v>
      </c>
      <c r="AD60" s="68" t="n">
        <v>0</v>
      </c>
      <c r="AE60" s="68" t="n">
        <v>0</v>
      </c>
      <c r="AF60" s="68" t="n">
        <v>0</v>
      </c>
      <c r="AG60" s="68" t="n">
        <v>0</v>
      </c>
      <c r="AH60" s="68" t="n">
        <v>0</v>
      </c>
      <c r="AI60" s="68" t="n">
        <v>0</v>
      </c>
      <c r="AJ60" s="68" t="n">
        <v>0</v>
      </c>
      <c r="AK60" s="68" t="n">
        <v>0</v>
      </c>
      <c r="AL60" s="68" t="n">
        <v>0</v>
      </c>
      <c r="AM60" s="68" t="n">
        <v>0</v>
      </c>
      <c r="AO60" s="68" t="n">
        <f aca="false">SUM(I60:AN60)-AQ60</f>
        <v>0</v>
      </c>
      <c r="AP60" s="77" t="n">
        <f aca="false">AO60*E60</f>
        <v>0</v>
      </c>
      <c r="AQ60" s="68" t="n">
        <f aca="false">SUM(I60:AM60)*F60</f>
        <v>0</v>
      </c>
    </row>
    <row r="61" customFormat="false" ht="11.25" hidden="false" customHeight="false" outlineLevel="0" collapsed="false">
      <c r="I61" s="34" t="n">
        <f aca="false">SUM(I45:I60)</f>
        <v>45000</v>
      </c>
      <c r="J61" s="34" t="n">
        <f aca="false">SUM(J45:J60)</f>
        <v>45000</v>
      </c>
      <c r="K61" s="34" t="n">
        <f aca="false">SUM(K45:K60)</f>
        <v>45000</v>
      </c>
      <c r="L61" s="34" t="n">
        <f aca="false">SUM(L45:L60)</f>
        <v>45000</v>
      </c>
      <c r="M61" s="34" t="n">
        <f aca="false">SUM(M45:M60)</f>
        <v>45000</v>
      </c>
      <c r="N61" s="34" t="n">
        <f aca="false">SUM(N45:N60)</f>
        <v>17034</v>
      </c>
      <c r="O61" s="34" t="n">
        <f aca="false">SUM(O45:O60)</f>
        <v>25265</v>
      </c>
      <c r="P61" s="34" t="n">
        <f aca="false">SUM(P45:P60)</f>
        <v>0</v>
      </c>
      <c r="Q61" s="34" t="n">
        <f aca="false">SUM(Q45:Q60)</f>
        <v>0</v>
      </c>
      <c r="R61" s="34" t="n">
        <f aca="false">SUM(R45:R60)</f>
        <v>0</v>
      </c>
      <c r="S61" s="34" t="n">
        <f aca="false">SUM(S45:S60)</f>
        <v>0</v>
      </c>
      <c r="T61" s="34" t="n">
        <f aca="false">SUM(T45:T60)</f>
        <v>0</v>
      </c>
      <c r="U61" s="34" t="n">
        <f aca="false">SUM(U45:U60)</f>
        <v>0</v>
      </c>
      <c r="V61" s="34" t="n">
        <f aca="false">SUM(V45:V60)</f>
        <v>38432</v>
      </c>
      <c r="W61" s="34" t="n">
        <f aca="false">SUM(W45:W60)</f>
        <v>41496</v>
      </c>
      <c r="X61" s="34" t="n">
        <f aca="false">SUM(X45:X60)</f>
        <v>45000</v>
      </c>
      <c r="Y61" s="34" t="n">
        <f aca="false">SUM(Y45:Y60)</f>
        <v>45000</v>
      </c>
      <c r="Z61" s="34" t="n">
        <f aca="false">SUM(Z45:Z60)</f>
        <v>45000</v>
      </c>
      <c r="AA61" s="34" t="n">
        <f aca="false">SUM(AA45:AA60)</f>
        <v>45000</v>
      </c>
      <c r="AB61" s="34" t="n">
        <f aca="false">SUM(AB45:AB60)</f>
        <v>41735</v>
      </c>
      <c r="AC61" s="34" t="n">
        <f aca="false">SUM(AC45:AC60)</f>
        <v>38039</v>
      </c>
      <c r="AD61" s="34" t="n">
        <f aca="false">SUM(AD45:AD60)</f>
        <v>38039</v>
      </c>
      <c r="AE61" s="34" t="n">
        <f aca="false">SUM(AE45:AE60)</f>
        <v>38039</v>
      </c>
      <c r="AF61" s="34" t="n">
        <f aca="false">SUM(AF45:AF60)</f>
        <v>40349</v>
      </c>
      <c r="AG61" s="34" t="n">
        <f aca="false">SUM(AG45:AG60)</f>
        <v>39425</v>
      </c>
      <c r="AH61" s="34" t="n">
        <f aca="false">SUM(AH45:AH60)</f>
        <v>45000</v>
      </c>
      <c r="AI61" s="34" t="n">
        <f aca="false">SUM(AI45:AI60)</f>
        <v>45000</v>
      </c>
      <c r="AJ61" s="34" t="n">
        <f aca="false">SUM(AJ45:AJ60)</f>
        <v>45000</v>
      </c>
      <c r="AK61" s="34" t="n">
        <f aca="false">SUM(AK45:AK60)</f>
        <v>39887</v>
      </c>
      <c r="AL61" s="34" t="n">
        <f aca="false">SUM(AL45:AL60)</f>
        <v>38501</v>
      </c>
      <c r="AM61" s="34" t="n">
        <f aca="false">SUM(AM45:AM60)</f>
        <v>39425</v>
      </c>
      <c r="AO61" s="34" t="n">
        <f aca="false">SUM(AO45:AO60)</f>
        <v>1007994.51</v>
      </c>
      <c r="AP61" s="36" t="n">
        <f aca="false">SUM(AP45:AP60)</f>
        <v>90908.4744</v>
      </c>
      <c r="AQ61" s="34" t="n">
        <f aca="false">SUM(AQ45:AQ60)</f>
        <v>7671.49</v>
      </c>
    </row>
    <row r="62" customFormat="false" ht="11.25" hidden="false" customHeight="false" outlineLevel="0" collapsed="false"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</row>
    <row r="63" customFormat="false" ht="11.25" hidden="true" customHeight="false" outlineLevel="0" collapsed="false">
      <c r="B63" s="71" t="s">
        <v>99</v>
      </c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</row>
    <row r="64" customFormat="false" ht="11.25" hidden="true" customHeight="false" outlineLevel="0" collapsed="false">
      <c r="C64" s="1" t="s">
        <v>92</v>
      </c>
      <c r="D64" s="1" t="s">
        <v>93</v>
      </c>
      <c r="I64" s="28" t="n">
        <v>0</v>
      </c>
      <c r="J64" s="28" t="n">
        <v>0</v>
      </c>
      <c r="K64" s="28" t="n">
        <v>0</v>
      </c>
      <c r="L64" s="28" t="n">
        <v>0</v>
      </c>
      <c r="M64" s="28" t="n">
        <v>0</v>
      </c>
      <c r="N64" s="28" t="n">
        <v>0</v>
      </c>
      <c r="O64" s="28" t="n">
        <v>0</v>
      </c>
      <c r="P64" s="28" t="n">
        <v>0</v>
      </c>
      <c r="Q64" s="28" t="n">
        <v>0</v>
      </c>
      <c r="R64" s="28" t="n">
        <v>0</v>
      </c>
      <c r="S64" s="28" t="n">
        <v>0</v>
      </c>
      <c r="T64" s="28" t="n">
        <v>0</v>
      </c>
      <c r="U64" s="28" t="n">
        <v>0</v>
      </c>
      <c r="V64" s="28" t="n">
        <v>0</v>
      </c>
      <c r="W64" s="28" t="n">
        <v>0</v>
      </c>
      <c r="X64" s="28" t="n">
        <v>0</v>
      </c>
      <c r="Y64" s="28" t="n">
        <v>0</v>
      </c>
      <c r="Z64" s="28" t="n">
        <v>0</v>
      </c>
      <c r="AA64" s="28" t="n">
        <v>0</v>
      </c>
      <c r="AB64" s="28" t="n">
        <v>0</v>
      </c>
      <c r="AC64" s="28" t="n">
        <v>0</v>
      </c>
      <c r="AD64" s="28" t="n">
        <v>0</v>
      </c>
      <c r="AE64" s="28" t="n">
        <v>0</v>
      </c>
      <c r="AF64" s="28" t="n">
        <v>0</v>
      </c>
      <c r="AG64" s="28" t="n">
        <v>0</v>
      </c>
      <c r="AH64" s="28" t="n">
        <v>0</v>
      </c>
      <c r="AI64" s="28" t="n">
        <v>0</v>
      </c>
      <c r="AJ64" s="28" t="n">
        <v>0</v>
      </c>
      <c r="AK64" s="28" t="n">
        <v>0</v>
      </c>
      <c r="AL64" s="28" t="n">
        <v>0</v>
      </c>
      <c r="AM64" s="28" t="n">
        <v>0</v>
      </c>
      <c r="AO64" s="28" t="n">
        <f aca="false">SUM(I64:AN64)</f>
        <v>0</v>
      </c>
      <c r="AP64" s="29" t="n">
        <f aca="false">SUM(I64:AM64)*E64</f>
        <v>0</v>
      </c>
    </row>
    <row r="65" customFormat="false" ht="11.25" hidden="true" customHeight="false" outlineLevel="0" collapsed="false"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</row>
    <row r="66" customFormat="false" ht="11.25" hidden="true" customHeight="false" outlineLevel="0" collapsed="false">
      <c r="B66" s="71" t="s">
        <v>99</v>
      </c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</row>
    <row r="67" customFormat="false" ht="11.25" hidden="true" customHeight="false" outlineLevel="0" collapsed="false">
      <c r="C67" s="1" t="s">
        <v>92</v>
      </c>
      <c r="D67" s="1" t="s">
        <v>93</v>
      </c>
      <c r="I67" s="28" t="n">
        <v>0</v>
      </c>
      <c r="J67" s="28" t="n">
        <v>0</v>
      </c>
      <c r="K67" s="28" t="n">
        <v>0</v>
      </c>
      <c r="L67" s="28" t="n">
        <v>0</v>
      </c>
      <c r="M67" s="28" t="n">
        <v>0</v>
      </c>
      <c r="N67" s="28" t="n">
        <v>0</v>
      </c>
      <c r="O67" s="28" t="n">
        <v>0</v>
      </c>
      <c r="P67" s="28" t="n">
        <v>0</v>
      </c>
      <c r="Q67" s="28" t="n">
        <v>0</v>
      </c>
      <c r="R67" s="28" t="n">
        <v>0</v>
      </c>
      <c r="S67" s="28" t="n">
        <v>0</v>
      </c>
      <c r="T67" s="28" t="n">
        <v>0</v>
      </c>
      <c r="U67" s="28" t="n">
        <v>0</v>
      </c>
      <c r="V67" s="28" t="n">
        <v>0</v>
      </c>
      <c r="W67" s="28" t="n">
        <v>0</v>
      </c>
      <c r="X67" s="28" t="n">
        <v>0</v>
      </c>
      <c r="Y67" s="28" t="n">
        <v>0</v>
      </c>
      <c r="Z67" s="28" t="n">
        <v>0</v>
      </c>
      <c r="AA67" s="28" t="n">
        <v>0</v>
      </c>
      <c r="AB67" s="28" t="n">
        <v>0</v>
      </c>
      <c r="AC67" s="28" t="n">
        <v>0</v>
      </c>
      <c r="AD67" s="28" t="n">
        <v>0</v>
      </c>
      <c r="AE67" s="28" t="n">
        <v>0</v>
      </c>
      <c r="AF67" s="28" t="n">
        <v>0</v>
      </c>
      <c r="AG67" s="28" t="n">
        <v>0</v>
      </c>
      <c r="AH67" s="28" t="n">
        <v>0</v>
      </c>
      <c r="AI67" s="28" t="n">
        <v>0</v>
      </c>
      <c r="AJ67" s="28" t="n">
        <v>0</v>
      </c>
      <c r="AK67" s="28" t="n">
        <v>0</v>
      </c>
      <c r="AL67" s="28" t="n">
        <v>0</v>
      </c>
      <c r="AM67" s="28" t="n">
        <v>0</v>
      </c>
      <c r="AO67" s="28" t="n">
        <f aca="false">SUM(I67:AN67)</f>
        <v>0</v>
      </c>
      <c r="AP67" s="29" t="n">
        <f aca="false">SUM(I67:AM67)*E67</f>
        <v>0</v>
      </c>
    </row>
    <row r="68" customFormat="false" ht="11.25" hidden="false" customHeight="false" outlineLevel="0" collapsed="false">
      <c r="I68" s="28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</row>
    <row r="69" customFormat="false" ht="11.25" hidden="false" customHeight="false" outlineLevel="0" collapsed="false">
      <c r="I69" s="28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</row>
    <row r="71" customFormat="false" ht="11.25" hidden="false" customHeight="false" outlineLevel="0" collapsed="false">
      <c r="A71" s="62" t="s">
        <v>63</v>
      </c>
      <c r="B71" s="62"/>
      <c r="C71" s="63"/>
      <c r="D71" s="63"/>
      <c r="E71" s="63" t="s">
        <v>80</v>
      </c>
      <c r="F71" s="63"/>
      <c r="G71" s="63" t="s">
        <v>100</v>
      </c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73" t="s">
        <v>83</v>
      </c>
      <c r="AP71" s="73" t="s">
        <v>84</v>
      </c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  <c r="EE71" s="63"/>
      <c r="EF71" s="63"/>
      <c r="EG71" s="63"/>
      <c r="EH71" s="63"/>
      <c r="EI71" s="63"/>
      <c r="EJ71" s="63"/>
      <c r="EK71" s="63"/>
      <c r="EL71" s="63"/>
      <c r="EM71" s="63"/>
      <c r="EN71" s="63"/>
      <c r="EO71" s="63"/>
      <c r="EP71" s="63"/>
      <c r="EQ71" s="63"/>
      <c r="ER71" s="63"/>
      <c r="ES71" s="63"/>
      <c r="ET71" s="63"/>
      <c r="EU71" s="63"/>
      <c r="EV71" s="63"/>
      <c r="EW71" s="63"/>
      <c r="EX71" s="63"/>
      <c r="EY71" s="63"/>
      <c r="EZ71" s="63"/>
      <c r="FA71" s="63"/>
      <c r="FB71" s="63"/>
      <c r="FC71" s="63"/>
      <c r="FD71" s="63"/>
      <c r="FE71" s="63"/>
      <c r="FF71" s="63"/>
      <c r="FG71" s="63"/>
      <c r="FH71" s="63"/>
      <c r="FI71" s="63"/>
      <c r="FJ71" s="63"/>
      <c r="FK71" s="63"/>
      <c r="FL71" s="63"/>
      <c r="FM71" s="63"/>
      <c r="FN71" s="63"/>
      <c r="FO71" s="63"/>
      <c r="FP71" s="63"/>
      <c r="FQ71" s="63"/>
      <c r="FR71" s="63"/>
      <c r="FS71" s="63"/>
      <c r="FT71" s="63"/>
      <c r="FU71" s="63"/>
      <c r="FV71" s="63"/>
      <c r="FW71" s="63"/>
      <c r="FX71" s="63"/>
      <c r="FY71" s="63"/>
      <c r="FZ71" s="63"/>
      <c r="GA71" s="63"/>
      <c r="GB71" s="63"/>
      <c r="GC71" s="63"/>
      <c r="GD71" s="63"/>
      <c r="GE71" s="63"/>
      <c r="GF71" s="63"/>
      <c r="GG71" s="63"/>
      <c r="GH71" s="63"/>
      <c r="GI71" s="63"/>
      <c r="GJ71" s="63"/>
      <c r="GK71" s="63"/>
      <c r="GL71" s="63"/>
      <c r="GM71" s="63"/>
      <c r="GN71" s="63"/>
      <c r="GO71" s="63"/>
      <c r="GP71" s="63"/>
      <c r="GQ71" s="63"/>
      <c r="GR71" s="63"/>
      <c r="GS71" s="63"/>
      <c r="GT71" s="63"/>
      <c r="GU71" s="63"/>
      <c r="GV71" s="63"/>
      <c r="GW71" s="63"/>
      <c r="GX71" s="63"/>
      <c r="GY71" s="63"/>
      <c r="GZ71" s="63"/>
      <c r="HA71" s="63"/>
      <c r="HB71" s="63"/>
      <c r="HC71" s="63"/>
      <c r="HD71" s="63"/>
      <c r="HE71" s="63"/>
      <c r="HF71" s="63"/>
      <c r="HG71" s="63"/>
      <c r="HH71" s="63"/>
      <c r="HI71" s="63"/>
      <c r="HJ71" s="63"/>
      <c r="HK71" s="63"/>
      <c r="HL71" s="63"/>
      <c r="HM71" s="63"/>
      <c r="HN71" s="63"/>
      <c r="HO71" s="63"/>
      <c r="HP71" s="63"/>
      <c r="HQ71" s="63"/>
      <c r="HR71" s="63"/>
      <c r="HS71" s="63"/>
      <c r="HT71" s="63"/>
      <c r="HU71" s="63"/>
      <c r="HV71" s="63"/>
      <c r="HW71" s="63"/>
      <c r="HX71" s="63"/>
      <c r="HY71" s="63"/>
      <c r="HZ71" s="63"/>
      <c r="IA71" s="63"/>
      <c r="IB71" s="63"/>
      <c r="IC71" s="63"/>
      <c r="ID71" s="63"/>
      <c r="IE71" s="63"/>
      <c r="IF71" s="63"/>
      <c r="IG71" s="63"/>
      <c r="IH71" s="63"/>
      <c r="II71" s="63"/>
      <c r="IJ71" s="63"/>
      <c r="IK71" s="63"/>
      <c r="IL71" s="63"/>
      <c r="IM71" s="63"/>
      <c r="IN71" s="63"/>
      <c r="IO71" s="63"/>
      <c r="IP71" s="63"/>
      <c r="IQ71" s="63"/>
      <c r="IR71" s="63"/>
      <c r="IS71" s="63"/>
      <c r="IT71" s="63"/>
      <c r="IU71" s="63"/>
      <c r="IV71" s="63"/>
      <c r="IW71" s="63"/>
    </row>
    <row r="72" customFormat="false" ht="11.25" hidden="false" customHeight="false" outlineLevel="0" collapsed="false">
      <c r="A72" s="8"/>
      <c r="B72" s="93" t="s">
        <v>115</v>
      </c>
    </row>
    <row r="73" customFormat="false" ht="11.25" hidden="false" customHeight="false" outlineLevel="0" collapsed="false">
      <c r="C73" s="1" t="s">
        <v>102</v>
      </c>
      <c r="D73" s="1" t="s">
        <v>103</v>
      </c>
      <c r="G73" s="1" t="n">
        <v>0.04</v>
      </c>
      <c r="I73" s="28" t="n">
        <f aca="false">I61-(I45*$F45+I46*$F46+I47*$F47+I48*$F48+I49*$F49+I51*$F51+I52*$F52+I53*$F53+I54*$F54+I55*$F55+I56*$F56+I57*$F57+I58*$F58+I59*$F59+I50*$F50)-I60*$F60-I91-I94-I97-I100-I103+I91</f>
        <v>44650</v>
      </c>
      <c r="J73" s="28" t="n">
        <f aca="false">J61-(J45*$F45+J46*$F46+J47*$F47+J48*$F48+J49*$F49+J51*$F51+J52*$F52+J53*$F53+J54*$F54+J55*$F55+J56*$F56+J57*$F57+J58*$F58+J59*$F59+J50*$F50)-J60*$F60-J91-J94-J97-J100-J103+J91</f>
        <v>44650</v>
      </c>
      <c r="K73" s="28" t="n">
        <f aca="false">K61-(K45*$F45+K46*$F46+K47*$F47+K48*$F48+K49*$F49+K51*$F51+K52*$F52+K53*$F53+K54*$F54+K55*$F55+K56*$F56+K57*$F57+K58*$F58+K59*$F59+K50*$F50)-K60*$F60-K91-K94-K97-K100-K103+K91</f>
        <v>44650</v>
      </c>
      <c r="L73" s="28" t="n">
        <f aca="false">L61-(L45*$F45+L46*$F46+L47*$F47+L48*$F48+L49*$F49+L51*$F51+L52*$F52+L53*$F53+L54*$F54+L55*$F55+L56*$F56+L57*$F57+L58*$F58+L59*$F59+L50*$F50)-L60*$F60-L91-L94-L97-L100-L103+L91</f>
        <v>44650</v>
      </c>
      <c r="M73" s="28" t="n">
        <f aca="false">M61-(M45*$F45+M46*$F46+M47*$F47+M48*$F48+M49*$F49+M51*$F51+M52*$F52+M53*$F53+M54*$F54+M55*$F55+M56*$F56+M57*$F57+M58*$F58+M59*$F59+M50*$F50)-M60*$F60-M91-M94-M97-M100-M103+M91</f>
        <v>44650</v>
      </c>
      <c r="N73" s="28" t="n">
        <f aca="false">N61-(N45*$F45+N46*$F46+N47*$F47+N48*$F48+N49*$F49+N51*$F51+N52*$F52+N53*$F53+N54*$F54+N55*$F55+N56*$F56+N57*$F57+N58*$F58+N59*$F59+N50*$F50)-N60*$F60-N91-N94-N97-N100-N103+N91</f>
        <v>16948.83</v>
      </c>
      <c r="O73" s="28" t="n">
        <f aca="false">O61-(O45*$F45+O46*$F46+O47*$F47+O48*$F48+O49*$F49+O51*$F51+O52*$F52+O53*$F53+O54*$F54+O55*$F55+O56*$F56+O57*$F57+O58*$F58+O59*$F59+O50*$F50)-O60*$F60-O91-O94-O97-O100-O103+O91</f>
        <v>25112.35</v>
      </c>
      <c r="P73" s="28" t="n">
        <f aca="false">P61-(P45*$F45+P46*$F46+P47*$F47+P48*$F48+P49*$F49+P51*$F51+P52*$F52+P53*$F53+P54*$F54+P55*$F55+P56*$F56+P57*$F57+P58*$F58+P59*$F59+P50*$F50)-P60*$F60-P91-P94-P97-P100-P103+P91</f>
        <v>0</v>
      </c>
      <c r="Q73" s="28" t="n">
        <f aca="false">Q61-(Q45*$F45+Q46*$F46+Q47*$F47+Q48*$F48+Q49*$F49+Q51*$F51+Q52*$F52+Q53*$F53+Q54*$F54+Q55*$F55+Q56*$F56+Q57*$F57+Q58*$F58+Q59*$F59+Q50*$F50)-Q60*$F60-Q91-Q94-Q97-Q100-Q103+Q91</f>
        <v>0</v>
      </c>
      <c r="R73" s="28" t="n">
        <f aca="false">R61-(R45*$F45+R46*$F46+R47*$F47+R48*$F48+R49*$F49+R51*$F51+R52*$F52+R53*$F53+R54*$F54+R55*$F55+R56*$F56+R57*$F57+R58*$F58+R59*$F59+R50*$F50)-R60*$F60-R91-R94-R97-R100-R103+R91</f>
        <v>0</v>
      </c>
      <c r="S73" s="28" t="n">
        <f aca="false">S61-(S45*$F45+S46*$F46+S47*$F47+S48*$F48+S49*$F49+S51*$F51+S52*$F52+S53*$F53+S54*$F54+S55*$F55+S56*$F56+S57*$F57+S58*$F58+S59*$F59+S50*$F50)-S60*$F60-S91-S94-S97-S100-S103+S91</f>
        <v>0</v>
      </c>
      <c r="T73" s="28" t="n">
        <f aca="false">T61-(T45*$F45+T46*$F46+T47*$F47+T48*$F48+T49*$F49+T51*$F51+T52*$F52+T53*$F53+T54*$F54+T55*$F55+T56*$F56+T57*$F57+T58*$F58+T59*$F59+T50*$F50)-T60*$F60-T91-T94-T97-T100-T103+T91</f>
        <v>0</v>
      </c>
      <c r="U73" s="28" t="n">
        <f aca="false">U61-(U45*$F45+U46*$F46+U47*$F47+U48*$F48+U49*$F49+U51*$F51+U52*$F52+U53*$F53+U54*$F54+U55*$F55+U56*$F56+U57*$F57+U58*$F58+U59*$F59+U50*$F50)-U60*$F60-U91-U94-U97-U100-U103+U91</f>
        <v>0</v>
      </c>
      <c r="V73" s="28" t="n">
        <f aca="false">V61-(V45*$F45+V46*$F46+V47*$F47+V48*$F48+V49*$F49+V51*$F51+V52*$F52+V53*$F53+V54*$F54+V55*$F55+V56*$F56+V57*$F57+V58*$F58+V59*$F59+V50*$F50)-V60*$F60-V91-V94-V97-V100-V103+V91</f>
        <v>38147.68</v>
      </c>
      <c r="W73" s="28" t="n">
        <f aca="false">W61-(W45*$F45+W46*$F46+W47*$F47+W48*$F48+W49*$F49+W51*$F51+W52*$F52+W53*$F53+W54*$F54+W55*$F55+W56*$F56+W57*$F57+W58*$F58+W59*$F59+W50*$F50)-W60*$F60-W91-W94-W97-W100-W103+W91</f>
        <v>41181.04</v>
      </c>
      <c r="X73" s="28" t="n">
        <f aca="false">X61-(X45*$F45+X46*$F46+X47*$F47+X48*$F48+X49*$F49+X51*$F51+X52*$F52+X53*$F53+X54*$F54+X55*$F55+X56*$F56+X57*$F57+X58*$F58+X59*$F59+X50*$F50)-X60*$F60-X91-X94-X97-X100-X103+X91</f>
        <v>44650</v>
      </c>
      <c r="Y73" s="28" t="n">
        <f aca="false">Y61-(Y45*$F45+Y46*$F46+Y47*$F47+Y48*$F48+Y49*$F49+Y51*$F51+Y52*$F52+Y53*$F53+Y54*$F54+Y55*$F55+Y56*$F56+Y57*$F57+Y58*$F58+Y59*$F59+Y50*$F50)-Y60*$F60-Y91-Y94-Y97-Y100-Y103+Y91</f>
        <v>44650</v>
      </c>
      <c r="Z73" s="28" t="n">
        <f aca="false">Z61-(Z45*$F45+Z46*$F46+Z47*$F47+Z48*$F48+Z49*$F49+Z51*$F51+Z52*$F52+Z53*$F53+Z54*$F54+Z55*$F55+Z56*$F56+Z57*$F57+Z58*$F58+Z59*$F59+Z50*$F50)-Z60*$F60-Z91-Z94-Z97-Z100-Z103+Z91</f>
        <v>44650</v>
      </c>
      <c r="AA73" s="28" t="n">
        <f aca="false">AA61-(AA45*$F45+AA46*$F46+AA47*$F47+AA48*$F48+AA49*$F49+AA51*$F51+AA52*$F52+AA53*$F53+AA54*$F54+AA55*$F55+AA56*$F56+AA57*$F57+AA58*$F58+AA59*$F59+AA50*$F50)-AA60*$F60-AA91-AA94-AA97-AA100-AA103+AA91</f>
        <v>44650</v>
      </c>
      <c r="AB73" s="28" t="n">
        <f aca="false">AB61-(AB45*$F45+AB46*$F46+AB47*$F47+AB48*$F48+AB49*$F49+AB51*$F51+AB52*$F52+AB53*$F53+AB54*$F54+AB55*$F55+AB56*$F56+AB57*$F57+AB58*$F58+AB59*$F59+AB50*$F50)-AB60*$F60-AB91-AB94-AB97-AB100-AB103+AB91</f>
        <v>41417.65</v>
      </c>
      <c r="AC73" s="28" t="n">
        <f aca="false">AC61-(AC45*$F45+AC46*$F46+AC47*$F47+AC48*$F48+AC49*$F49+AC51*$F51+AC52*$F52+AC53*$F53+AC54*$F54+AC55*$F55+AC56*$F56+AC57*$F57+AC58*$F58+AC59*$F59+AC50*$F50)-AC60*$F60-AC91-AC94-AC97-AC100-AC103+AC91</f>
        <v>37758.61</v>
      </c>
      <c r="AD73" s="28" t="n">
        <f aca="false">AD61-(AD45*$F45+AD46*$F46+AD47*$F47+AD48*$F48+AD49*$F49+AD51*$F51+AD52*$F52+AD53*$F53+AD54*$F54+AD55*$F55+AD56*$F56+AD57*$F57+AD58*$F58+AD59*$F59+AD50*$F50)-AD60*$F60-AD91-AD94-AD97-AD100-AD103+AD91</f>
        <v>37758.61</v>
      </c>
      <c r="AE73" s="28" t="n">
        <f aca="false">AE61-(AE45*$F45+AE46*$F46+AE47*$F47+AE48*$F48+AE49*$F49+AE51*$F51+AE52*$F52+AE53*$F53+AE54*$F54+AE55*$F55+AE56*$F56+AE57*$F57+AE58*$F58+AE59*$F59+AE50*$F50)-AE60*$F60-AE91-AE94-AE97-AE100-AE103+AE91</f>
        <v>37758.61</v>
      </c>
      <c r="AF73" s="28" t="n">
        <f aca="false">AF61-(AF45*$F45+AF46*$F46+AF47*$F47+AF48*$F48+AF49*$F49+AF51*$F51+AF52*$F52+AF53*$F53+AF54*$F54+AF55*$F55+AF56*$F56+AF57*$F57+AF58*$F58+AF59*$F59+AF50*$F50)-AF60*$F60-AF91-AF94-AF97-AF100-AF103+AF91</f>
        <v>40045.51</v>
      </c>
      <c r="AG73" s="28" t="n">
        <f aca="false">AG61-(AG45*$F45+AG46*$F46+AG47*$F47+AG48*$F48+AG49*$F49+AG51*$F51+AG52*$F52+AG53*$F53+AG54*$F54+AG55*$F55+AG56*$F56+AG57*$F57+AG58*$F58+AG59*$F59+AG50*$F50)-AG60*$F60-AG91-AG94-AG97-AG100-AG103+AG91</f>
        <v>39130.75</v>
      </c>
      <c r="AH73" s="28" t="n">
        <f aca="false">AH61-(AH45*$F45+AH46*$F46+AH47*$F47+AH48*$F48+AH49*$F49+AH51*$F51+AH52*$F52+AH53*$F53+AH54*$F54+AH55*$F55+AH56*$F56+AH57*$F57+AH58*$F58+AH59*$F59+AH50*$F50)-AH60*$F60-AH91-AH94-AH97-AH100-AH103+AH91</f>
        <v>44650</v>
      </c>
      <c r="AI73" s="28" t="n">
        <f aca="false">AI61-(AI45*$F45+AI46*$F46+AI47*$F47+AI48*$F48+AI49*$F49+AI51*$F51+AI52*$F52+AI53*$F53+AI54*$F54+AI55*$F55+AI56*$F56+AI57*$F57+AI58*$F58+AI59*$F59+AI50*$F50)-AI60*$F60-AI91-AI94-AI97-AI100-AI103+AI91</f>
        <v>44650</v>
      </c>
      <c r="AJ73" s="28" t="n">
        <f aca="false">AJ61-(AJ45*$F45+AJ46*$F46+AJ47*$F47+AJ48*$F48+AJ49*$F49+AJ51*$F51+AJ52*$F52+AJ53*$F53+AJ54*$F54+AJ55*$F55+AJ56*$F56+AJ57*$F57+AJ58*$F58+AJ59*$F59+AJ50*$F50)-AJ60*$F60-AJ91-AJ94-AJ97-AJ100-AJ103+AJ91</f>
        <v>44650</v>
      </c>
      <c r="AK73" s="28" t="n">
        <f aca="false">AK61-(AK45*$F45+AK46*$F46+AK47*$F47+AK48*$F48+AK49*$F49+AK51*$F51+AK52*$F52+AK53*$F53+AK54*$F54+AK55*$F55+AK56*$F56+AK57*$F57+AK58*$F58+AK59*$F59+AK50*$F50)-AK60*$F60-AK91-AK94-AK97-AK100-AK103+AK91</f>
        <v>39588.13</v>
      </c>
      <c r="AL73" s="28" t="n">
        <f aca="false">AL61-(AL45*$F45+AL46*$F46+AL47*$F47+AL48*$F48+AL49*$F49+AL51*$F51+AL52*$F52+AL53*$F53+AL54*$F54+AL55*$F55+AL56*$F56+AL57*$F57+AL58*$F58+AL59*$F59+AL50*$F50)-AL60*$F60-AL91-AL94-AL97-AL100-AL103+AL91</f>
        <v>38215.99</v>
      </c>
      <c r="AM73" s="28" t="n">
        <f aca="false">AM61-(AM45*$F45+AM46*$F46+AM47*$F47+AM48*$F48+AM49*$F49+AM51*$F51+AM52*$F52+AM53*$F53+AM54*$F54+AM55*$F55+AM56*$F56+AM57*$F57+AM58*$F58+AM59*$F59+AM50*$F50)-AM60*$F60-AM91-AM94-AM97-AM100-AM103+AM91</f>
        <v>39130.75</v>
      </c>
      <c r="AO73" s="28" t="n">
        <f aca="false">SUM(I73:AN73)</f>
        <v>1007994.51</v>
      </c>
      <c r="AP73" s="29" t="n">
        <f aca="false">AP17+AP33+AP36+AP39+AP61+AP64+AP67-AP91-AP94-AP97-AP100-AP103</f>
        <v>2653694.9484</v>
      </c>
    </row>
    <row r="74" customFormat="false" ht="11.25" hidden="false" customHeight="false" outlineLevel="0" collapsed="false">
      <c r="K74" s="28"/>
      <c r="AP74" s="29"/>
    </row>
    <row r="75" customFormat="false" ht="11.25" hidden="false" customHeight="false" outlineLevel="0" collapsed="false">
      <c r="B75" s="93" t="s">
        <v>116</v>
      </c>
      <c r="K75" s="28"/>
      <c r="AR75" s="29"/>
    </row>
    <row r="76" customFormat="false" ht="11.25" hidden="false" customHeight="false" outlineLevel="0" collapsed="false">
      <c r="B76" s="66"/>
      <c r="C76" s="1" t="s">
        <v>15</v>
      </c>
      <c r="D76" s="1" t="s">
        <v>32</v>
      </c>
      <c r="E76" s="1" t="n">
        <v>3.039</v>
      </c>
      <c r="I76" s="24" t="n">
        <v>0</v>
      </c>
      <c r="J76" s="24" t="n">
        <f aca="false">I76</f>
        <v>0</v>
      </c>
      <c r="K76" s="24" t="n">
        <f aca="false">J76</f>
        <v>0</v>
      </c>
      <c r="L76" s="24" t="n">
        <f aca="false">K76</f>
        <v>0</v>
      </c>
      <c r="M76" s="24" t="n">
        <f aca="false">L76</f>
        <v>0</v>
      </c>
      <c r="N76" s="24" t="n">
        <f aca="false">M76</f>
        <v>0</v>
      </c>
      <c r="O76" s="24" t="n">
        <f aca="false">N76</f>
        <v>0</v>
      </c>
      <c r="P76" s="24" t="n">
        <f aca="false">O76</f>
        <v>0</v>
      </c>
      <c r="Q76" s="24" t="n">
        <f aca="false">P76</f>
        <v>0</v>
      </c>
      <c r="R76" s="24" t="n">
        <f aca="false">Q76</f>
        <v>0</v>
      </c>
      <c r="S76" s="24" t="n">
        <f aca="false">R76</f>
        <v>0</v>
      </c>
      <c r="T76" s="24" t="n">
        <f aca="false">S76</f>
        <v>0</v>
      </c>
      <c r="U76" s="24" t="n">
        <f aca="false">T76</f>
        <v>0</v>
      </c>
      <c r="V76" s="24" t="n">
        <f aca="false">U76</f>
        <v>0</v>
      </c>
      <c r="W76" s="24" t="n">
        <f aca="false">V76</f>
        <v>0</v>
      </c>
      <c r="X76" s="24" t="n">
        <f aca="false">W76</f>
        <v>0</v>
      </c>
      <c r="Y76" s="24" t="n">
        <f aca="false">X76</f>
        <v>0</v>
      </c>
      <c r="Z76" s="24" t="n">
        <f aca="false">Y76</f>
        <v>0</v>
      </c>
      <c r="AA76" s="24" t="n">
        <f aca="false">Z76</f>
        <v>0</v>
      </c>
      <c r="AB76" s="24" t="n">
        <f aca="false">AA76</f>
        <v>0</v>
      </c>
      <c r="AC76" s="24" t="n">
        <f aca="false">AB76</f>
        <v>0</v>
      </c>
      <c r="AD76" s="24" t="n">
        <f aca="false">AC76</f>
        <v>0</v>
      </c>
      <c r="AE76" s="24" t="n">
        <f aca="false">AD76</f>
        <v>0</v>
      </c>
      <c r="AF76" s="24" t="n">
        <f aca="false">AE76</f>
        <v>0</v>
      </c>
      <c r="AG76" s="24" t="n">
        <f aca="false">AF76</f>
        <v>0</v>
      </c>
      <c r="AH76" s="24" t="n">
        <f aca="false">AG76</f>
        <v>0</v>
      </c>
      <c r="AI76" s="24" t="n">
        <f aca="false">AH76</f>
        <v>0</v>
      </c>
      <c r="AJ76" s="24" t="n">
        <f aca="false">AI76</f>
        <v>0</v>
      </c>
      <c r="AK76" s="24" t="n">
        <f aca="false">AJ76</f>
        <v>0</v>
      </c>
      <c r="AL76" s="24" t="n">
        <f aca="false">AK76</f>
        <v>0</v>
      </c>
      <c r="AM76" s="24" t="n">
        <f aca="false">AL76</f>
        <v>0</v>
      </c>
      <c r="AO76" s="28" t="n">
        <f aca="false">SUM(I76:AN76)</f>
        <v>0</v>
      </c>
      <c r="AP76" s="28" t="n">
        <f aca="false">SUM(I76:AM76)*E76</f>
        <v>0</v>
      </c>
      <c r="AR76" s="29"/>
    </row>
    <row r="77" customFormat="false" ht="11.25" hidden="false" customHeight="false" outlineLevel="0" collapsed="false">
      <c r="B77" s="66"/>
      <c r="C77" s="1" t="s">
        <v>16</v>
      </c>
      <c r="D77" s="1" t="s">
        <v>33</v>
      </c>
      <c r="E77" s="1" t="n">
        <v>3.039</v>
      </c>
      <c r="I77" s="24" t="n">
        <v>0</v>
      </c>
      <c r="J77" s="24" t="n">
        <f aca="false">I77</f>
        <v>0</v>
      </c>
      <c r="K77" s="24" t="n">
        <f aca="false">J77</f>
        <v>0</v>
      </c>
      <c r="L77" s="24" t="n">
        <f aca="false">K77</f>
        <v>0</v>
      </c>
      <c r="M77" s="24" t="n">
        <f aca="false">L77</f>
        <v>0</v>
      </c>
      <c r="N77" s="24" t="n">
        <f aca="false">M77</f>
        <v>0</v>
      </c>
      <c r="O77" s="24" t="n">
        <f aca="false">N77</f>
        <v>0</v>
      </c>
      <c r="P77" s="24" t="n">
        <f aca="false">O77</f>
        <v>0</v>
      </c>
      <c r="Q77" s="24" t="n">
        <f aca="false">P77</f>
        <v>0</v>
      </c>
      <c r="R77" s="24" t="n">
        <f aca="false">Q77</f>
        <v>0</v>
      </c>
      <c r="S77" s="24" t="n">
        <f aca="false">R77</f>
        <v>0</v>
      </c>
      <c r="T77" s="24" t="n">
        <f aca="false">S77</f>
        <v>0</v>
      </c>
      <c r="U77" s="24" t="n">
        <f aca="false">T77</f>
        <v>0</v>
      </c>
      <c r="V77" s="24" t="n">
        <f aca="false">U77</f>
        <v>0</v>
      </c>
      <c r="W77" s="24" t="n">
        <f aca="false">V77</f>
        <v>0</v>
      </c>
      <c r="X77" s="24" t="n">
        <f aca="false">W77</f>
        <v>0</v>
      </c>
      <c r="Y77" s="24" t="n">
        <f aca="false">X77</f>
        <v>0</v>
      </c>
      <c r="Z77" s="24" t="n">
        <f aca="false">Y77</f>
        <v>0</v>
      </c>
      <c r="AA77" s="24" t="n">
        <f aca="false">Z77</f>
        <v>0</v>
      </c>
      <c r="AB77" s="24" t="n">
        <f aca="false">AA77</f>
        <v>0</v>
      </c>
      <c r="AC77" s="24" t="n">
        <f aca="false">AB77</f>
        <v>0</v>
      </c>
      <c r="AD77" s="24" t="n">
        <f aca="false">AC77</f>
        <v>0</v>
      </c>
      <c r="AE77" s="24" t="n">
        <f aca="false">AD77</f>
        <v>0</v>
      </c>
      <c r="AF77" s="24" t="n">
        <f aca="false">AE77</f>
        <v>0</v>
      </c>
      <c r="AG77" s="24" t="n">
        <f aca="false">AF77</f>
        <v>0</v>
      </c>
      <c r="AH77" s="24" t="n">
        <f aca="false">AG77</f>
        <v>0</v>
      </c>
      <c r="AI77" s="24" t="n">
        <f aca="false">AH77</f>
        <v>0</v>
      </c>
      <c r="AJ77" s="24" t="n">
        <f aca="false">AI77</f>
        <v>0</v>
      </c>
      <c r="AK77" s="24" t="n">
        <f aca="false">AJ77</f>
        <v>0</v>
      </c>
      <c r="AL77" s="24" t="n">
        <f aca="false">AK77</f>
        <v>0</v>
      </c>
      <c r="AM77" s="24" t="n">
        <f aca="false">AL77</f>
        <v>0</v>
      </c>
      <c r="AO77" s="28" t="n">
        <f aca="false">SUM(I77:AN77)</f>
        <v>0</v>
      </c>
      <c r="AP77" s="28" t="n">
        <f aca="false">SUM(I77:AM77)*E77</f>
        <v>0</v>
      </c>
      <c r="AR77" s="29"/>
    </row>
    <row r="78" customFormat="false" ht="11.25" hidden="false" customHeight="false" outlineLevel="0" collapsed="false">
      <c r="B78" s="66"/>
      <c r="C78" s="1" t="s">
        <v>17</v>
      </c>
      <c r="D78" s="1" t="s">
        <v>34</v>
      </c>
      <c r="E78" s="1" t="n">
        <v>3.039</v>
      </c>
      <c r="I78" s="24" t="n">
        <v>0</v>
      </c>
      <c r="J78" s="24" t="n">
        <f aca="false">I78</f>
        <v>0</v>
      </c>
      <c r="K78" s="24" t="n">
        <f aca="false">J78</f>
        <v>0</v>
      </c>
      <c r="L78" s="24" t="n">
        <f aca="false">K78</f>
        <v>0</v>
      </c>
      <c r="M78" s="24" t="n">
        <f aca="false">L78</f>
        <v>0</v>
      </c>
      <c r="N78" s="24" t="n">
        <f aca="false">M78</f>
        <v>0</v>
      </c>
      <c r="O78" s="24" t="n">
        <f aca="false">N78</f>
        <v>0</v>
      </c>
      <c r="P78" s="24" t="n">
        <f aca="false">O78</f>
        <v>0</v>
      </c>
      <c r="Q78" s="24" t="n">
        <f aca="false">P78</f>
        <v>0</v>
      </c>
      <c r="R78" s="24" t="n">
        <f aca="false">Q78</f>
        <v>0</v>
      </c>
      <c r="S78" s="24" t="n">
        <f aca="false">R78</f>
        <v>0</v>
      </c>
      <c r="T78" s="24" t="n">
        <f aca="false">S78</f>
        <v>0</v>
      </c>
      <c r="U78" s="24" t="n">
        <f aca="false">T78</f>
        <v>0</v>
      </c>
      <c r="V78" s="24" t="n">
        <f aca="false">U78</f>
        <v>0</v>
      </c>
      <c r="W78" s="24" t="n">
        <f aca="false">V78</f>
        <v>0</v>
      </c>
      <c r="X78" s="24" t="n">
        <f aca="false">W78</f>
        <v>0</v>
      </c>
      <c r="Y78" s="24" t="n">
        <f aca="false">X78</f>
        <v>0</v>
      </c>
      <c r="Z78" s="24" t="n">
        <f aca="false">Y78</f>
        <v>0</v>
      </c>
      <c r="AA78" s="24" t="n">
        <f aca="false">Z78</f>
        <v>0</v>
      </c>
      <c r="AB78" s="24" t="n">
        <f aca="false">AA78</f>
        <v>0</v>
      </c>
      <c r="AC78" s="24" t="n">
        <f aca="false">AB78</f>
        <v>0</v>
      </c>
      <c r="AD78" s="24" t="n">
        <f aca="false">AC78</f>
        <v>0</v>
      </c>
      <c r="AE78" s="24" t="n">
        <f aca="false">AD78</f>
        <v>0</v>
      </c>
      <c r="AF78" s="24" t="n">
        <f aca="false">AE78</f>
        <v>0</v>
      </c>
      <c r="AG78" s="24" t="n">
        <f aca="false">AF78</f>
        <v>0</v>
      </c>
      <c r="AH78" s="24" t="n">
        <f aca="false">AG78</f>
        <v>0</v>
      </c>
      <c r="AI78" s="24" t="n">
        <f aca="false">AH78</f>
        <v>0</v>
      </c>
      <c r="AJ78" s="24" t="n">
        <f aca="false">AI78</f>
        <v>0</v>
      </c>
      <c r="AK78" s="24" t="n">
        <f aca="false">AJ78</f>
        <v>0</v>
      </c>
      <c r="AL78" s="24" t="n">
        <f aca="false">AK78</f>
        <v>0</v>
      </c>
      <c r="AM78" s="24" t="n">
        <f aca="false">AL78</f>
        <v>0</v>
      </c>
      <c r="AO78" s="28" t="n">
        <f aca="false">SUM(I78:AN78)</f>
        <v>0</v>
      </c>
      <c r="AP78" s="28" t="n">
        <f aca="false">SUM(I78:AM78)*E78</f>
        <v>0</v>
      </c>
      <c r="AR78" s="29"/>
    </row>
    <row r="79" customFormat="false" ht="11.25" hidden="false" customHeight="false" outlineLevel="0" collapsed="false">
      <c r="B79" s="66"/>
      <c r="C79" s="1" t="s">
        <v>18</v>
      </c>
      <c r="D79" s="1" t="s">
        <v>35</v>
      </c>
      <c r="E79" s="1" t="n">
        <v>3.039</v>
      </c>
      <c r="I79" s="24" t="n">
        <v>0</v>
      </c>
      <c r="J79" s="24" t="n">
        <f aca="false">I79</f>
        <v>0</v>
      </c>
      <c r="K79" s="24" t="n">
        <f aca="false">J79</f>
        <v>0</v>
      </c>
      <c r="L79" s="24" t="n">
        <f aca="false">K79</f>
        <v>0</v>
      </c>
      <c r="M79" s="24" t="n">
        <f aca="false">L79</f>
        <v>0</v>
      </c>
      <c r="N79" s="24" t="n">
        <f aca="false">M79</f>
        <v>0</v>
      </c>
      <c r="O79" s="24" t="n">
        <f aca="false">N79</f>
        <v>0</v>
      </c>
      <c r="P79" s="24" t="n">
        <f aca="false">O79</f>
        <v>0</v>
      </c>
      <c r="Q79" s="24" t="n">
        <f aca="false">P79</f>
        <v>0</v>
      </c>
      <c r="R79" s="24" t="n">
        <f aca="false">Q79</f>
        <v>0</v>
      </c>
      <c r="S79" s="24" t="n">
        <f aca="false">R79</f>
        <v>0</v>
      </c>
      <c r="T79" s="24" t="n">
        <f aca="false">S79</f>
        <v>0</v>
      </c>
      <c r="U79" s="24" t="n">
        <f aca="false">T79</f>
        <v>0</v>
      </c>
      <c r="V79" s="24" t="n">
        <f aca="false">U79</f>
        <v>0</v>
      </c>
      <c r="W79" s="24" t="n">
        <f aca="false">V79</f>
        <v>0</v>
      </c>
      <c r="X79" s="24" t="n">
        <f aca="false">W79</f>
        <v>0</v>
      </c>
      <c r="Y79" s="24" t="n">
        <f aca="false">X79</f>
        <v>0</v>
      </c>
      <c r="Z79" s="24" t="n">
        <f aca="false">Y79</f>
        <v>0</v>
      </c>
      <c r="AA79" s="24" t="n">
        <f aca="false">Z79</f>
        <v>0</v>
      </c>
      <c r="AB79" s="24" t="n">
        <f aca="false">AA79</f>
        <v>0</v>
      </c>
      <c r="AC79" s="24" t="n">
        <f aca="false">AB79</f>
        <v>0</v>
      </c>
      <c r="AD79" s="24" t="n">
        <f aca="false">AC79</f>
        <v>0</v>
      </c>
      <c r="AE79" s="24" t="n">
        <f aca="false">AD79</f>
        <v>0</v>
      </c>
      <c r="AF79" s="24" t="n">
        <f aca="false">AE79</f>
        <v>0</v>
      </c>
      <c r="AG79" s="24" t="n">
        <f aca="false">AF79</f>
        <v>0</v>
      </c>
      <c r="AH79" s="24" t="n">
        <f aca="false">AG79</f>
        <v>0</v>
      </c>
      <c r="AI79" s="24" t="n">
        <f aca="false">AH79</f>
        <v>0</v>
      </c>
      <c r="AJ79" s="24" t="n">
        <f aca="false">AI79</f>
        <v>0</v>
      </c>
      <c r="AK79" s="24" t="n">
        <f aca="false">AJ79</f>
        <v>0</v>
      </c>
      <c r="AL79" s="24" t="n">
        <f aca="false">AK79</f>
        <v>0</v>
      </c>
      <c r="AM79" s="24" t="n">
        <f aca="false">AL79</f>
        <v>0</v>
      </c>
      <c r="AO79" s="28" t="n">
        <f aca="false">SUM(I79:AN79)</f>
        <v>0</v>
      </c>
      <c r="AP79" s="28" t="n">
        <f aca="false">SUM(I79:AM79)*E79</f>
        <v>0</v>
      </c>
      <c r="AR79" s="29"/>
    </row>
    <row r="80" customFormat="false" ht="11.25" hidden="false" customHeight="false" outlineLevel="0" collapsed="false">
      <c r="B80" s="66"/>
      <c r="C80" s="1" t="s">
        <v>9</v>
      </c>
      <c r="D80" s="1" t="s">
        <v>26</v>
      </c>
      <c r="E80" s="1" t="n">
        <v>3.039</v>
      </c>
      <c r="I80" s="24" t="n">
        <v>0</v>
      </c>
      <c r="J80" s="24" t="n">
        <f aca="false">I80</f>
        <v>0</v>
      </c>
      <c r="K80" s="24" t="n">
        <v>0</v>
      </c>
      <c r="L80" s="24" t="n">
        <v>0</v>
      </c>
      <c r="M80" s="24" t="n">
        <v>0</v>
      </c>
      <c r="N80" s="24" t="n">
        <v>2966</v>
      </c>
      <c r="O80" s="24" t="n">
        <v>0</v>
      </c>
      <c r="P80" s="24" t="n">
        <v>10000</v>
      </c>
      <c r="Q80" s="24" t="n">
        <v>10000</v>
      </c>
      <c r="R80" s="24" t="n">
        <f aca="false">Q80</f>
        <v>10000</v>
      </c>
      <c r="S80" s="24" t="n">
        <f aca="false">R80</f>
        <v>10000</v>
      </c>
      <c r="T80" s="24" t="n">
        <f aca="false">S80</f>
        <v>10000</v>
      </c>
      <c r="U80" s="24" t="n">
        <f aca="false">T80</f>
        <v>10000</v>
      </c>
      <c r="V80" s="24" t="n">
        <v>0</v>
      </c>
      <c r="W80" s="24" t="n">
        <f aca="false">V80</f>
        <v>0</v>
      </c>
      <c r="X80" s="24" t="n">
        <f aca="false">W80</f>
        <v>0</v>
      </c>
      <c r="Y80" s="24" t="n">
        <f aca="false">X80</f>
        <v>0</v>
      </c>
      <c r="Z80" s="24" t="n">
        <f aca="false">Y80</f>
        <v>0</v>
      </c>
      <c r="AA80" s="24" t="n">
        <f aca="false">Z80</f>
        <v>0</v>
      </c>
      <c r="AB80" s="24" t="n">
        <f aca="false">AA80</f>
        <v>0</v>
      </c>
      <c r="AC80" s="24" t="n">
        <f aca="false">AB80</f>
        <v>0</v>
      </c>
      <c r="AD80" s="24" t="n">
        <f aca="false">AC80</f>
        <v>0</v>
      </c>
      <c r="AE80" s="24" t="n">
        <f aca="false">AD80</f>
        <v>0</v>
      </c>
      <c r="AF80" s="24" t="n">
        <f aca="false">AE80</f>
        <v>0</v>
      </c>
      <c r="AG80" s="24" t="n">
        <f aca="false">AF80</f>
        <v>0</v>
      </c>
      <c r="AH80" s="24" t="n">
        <f aca="false">AG80</f>
        <v>0</v>
      </c>
      <c r="AI80" s="24" t="n">
        <f aca="false">AH80</f>
        <v>0</v>
      </c>
      <c r="AJ80" s="24" t="n">
        <f aca="false">AI80</f>
        <v>0</v>
      </c>
      <c r="AK80" s="24" t="n">
        <f aca="false">AJ80</f>
        <v>0</v>
      </c>
      <c r="AL80" s="24" t="n">
        <f aca="false">AK80</f>
        <v>0</v>
      </c>
      <c r="AM80" s="24" t="n">
        <f aca="false">AL80</f>
        <v>0</v>
      </c>
      <c r="AO80" s="28" t="n">
        <f aca="false">SUM(I80:AN80)</f>
        <v>62966</v>
      </c>
      <c r="AP80" s="28" t="n">
        <f aca="false">SUM(I80:AM80)*E80</f>
        <v>191353.674</v>
      </c>
      <c r="AR80" s="29"/>
    </row>
    <row r="81" customFormat="false" ht="11.25" hidden="false" customHeight="false" outlineLevel="0" collapsed="false">
      <c r="B81" s="66"/>
      <c r="C81" s="1" t="s">
        <v>111</v>
      </c>
      <c r="D81" s="1" t="s">
        <v>112</v>
      </c>
      <c r="E81" s="1" t="n">
        <v>3.039</v>
      </c>
      <c r="I81" s="24" t="n">
        <v>0</v>
      </c>
      <c r="J81" s="24" t="n">
        <v>0</v>
      </c>
      <c r="K81" s="24" t="n">
        <v>0</v>
      </c>
      <c r="L81" s="24" t="n">
        <v>0</v>
      </c>
      <c r="M81" s="24" t="n">
        <v>0</v>
      </c>
      <c r="N81" s="24" t="n">
        <v>0</v>
      </c>
      <c r="O81" s="24" t="n">
        <v>0</v>
      </c>
      <c r="P81" s="24" t="n">
        <v>10000</v>
      </c>
      <c r="Q81" s="24" t="n">
        <v>10000</v>
      </c>
      <c r="R81" s="24" t="n">
        <f aca="false">Q81</f>
        <v>10000</v>
      </c>
      <c r="S81" s="24" t="n">
        <f aca="false">R81</f>
        <v>10000</v>
      </c>
      <c r="T81" s="24" t="n">
        <f aca="false">S81</f>
        <v>10000</v>
      </c>
      <c r="U81" s="24" t="n">
        <f aca="false">T81</f>
        <v>10000</v>
      </c>
      <c r="V81" s="24" t="n">
        <v>0</v>
      </c>
      <c r="W81" s="24" t="n">
        <f aca="false">V81</f>
        <v>0</v>
      </c>
      <c r="X81" s="24" t="n">
        <f aca="false">W81</f>
        <v>0</v>
      </c>
      <c r="Y81" s="24" t="n">
        <f aca="false">X81</f>
        <v>0</v>
      </c>
      <c r="Z81" s="24" t="n">
        <f aca="false">Y81</f>
        <v>0</v>
      </c>
      <c r="AA81" s="24" t="n">
        <f aca="false">Z81</f>
        <v>0</v>
      </c>
      <c r="AB81" s="24" t="n">
        <f aca="false">AA81</f>
        <v>0</v>
      </c>
      <c r="AC81" s="24" t="n">
        <f aca="false">AB81</f>
        <v>0</v>
      </c>
      <c r="AD81" s="24" t="n">
        <f aca="false">AC81</f>
        <v>0</v>
      </c>
      <c r="AE81" s="24" t="n">
        <f aca="false">AD81</f>
        <v>0</v>
      </c>
      <c r="AF81" s="24" t="n">
        <f aca="false">AE81</f>
        <v>0</v>
      </c>
      <c r="AG81" s="24" t="n">
        <f aca="false">AF81</f>
        <v>0</v>
      </c>
      <c r="AH81" s="24" t="n">
        <f aca="false">AG81</f>
        <v>0</v>
      </c>
      <c r="AI81" s="24" t="n">
        <f aca="false">AH81</f>
        <v>0</v>
      </c>
      <c r="AJ81" s="24" t="n">
        <f aca="false">AI81</f>
        <v>0</v>
      </c>
      <c r="AK81" s="24" t="n">
        <f aca="false">AJ81</f>
        <v>0</v>
      </c>
      <c r="AL81" s="24" t="n">
        <f aca="false">AK81</f>
        <v>0</v>
      </c>
      <c r="AM81" s="24" t="n">
        <f aca="false">AL81</f>
        <v>0</v>
      </c>
      <c r="AO81" s="28" t="n">
        <f aca="false">SUM(I81:AN81)</f>
        <v>60000</v>
      </c>
      <c r="AP81" s="28" t="n">
        <f aca="false">SUM(I81:AM81)*E81</f>
        <v>182340</v>
      </c>
      <c r="AR81" s="29"/>
    </row>
    <row r="82" customFormat="false" ht="11.25" hidden="false" customHeight="false" outlineLevel="0" collapsed="false">
      <c r="B82" s="66"/>
      <c r="C82" s="1" t="s">
        <v>10</v>
      </c>
      <c r="D82" s="1" t="s">
        <v>27</v>
      </c>
      <c r="E82" s="1" t="n">
        <v>3.039</v>
      </c>
      <c r="I82" s="24" t="n">
        <v>0</v>
      </c>
      <c r="J82" s="24" t="n">
        <f aca="false">I82</f>
        <v>0</v>
      </c>
      <c r="K82" s="24" t="n">
        <f aca="false">J82</f>
        <v>0</v>
      </c>
      <c r="L82" s="24" t="n">
        <f aca="false">K82</f>
        <v>0</v>
      </c>
      <c r="M82" s="24" t="n">
        <f aca="false">L82</f>
        <v>0</v>
      </c>
      <c r="N82" s="24" t="n">
        <v>15000</v>
      </c>
      <c r="O82" s="24" t="n">
        <v>9735</v>
      </c>
      <c r="P82" s="24" t="n">
        <v>15000</v>
      </c>
      <c r="Q82" s="24" t="n">
        <v>19000</v>
      </c>
      <c r="R82" s="24" t="n">
        <v>24000</v>
      </c>
      <c r="S82" s="24" t="n">
        <f aca="false">R82</f>
        <v>24000</v>
      </c>
      <c r="T82" s="24" t="n">
        <f aca="false">S82</f>
        <v>24000</v>
      </c>
      <c r="U82" s="24" t="n">
        <f aca="false">T82</f>
        <v>24000</v>
      </c>
      <c r="V82" s="24" t="n">
        <v>6568</v>
      </c>
      <c r="W82" s="24" t="n">
        <v>3504</v>
      </c>
      <c r="X82" s="24" t="n">
        <v>0</v>
      </c>
      <c r="Y82" s="24" t="n">
        <f aca="false">X82</f>
        <v>0</v>
      </c>
      <c r="Z82" s="24" t="n">
        <f aca="false">Y82</f>
        <v>0</v>
      </c>
      <c r="AA82" s="24" t="n">
        <f aca="false">Z82</f>
        <v>0</v>
      </c>
      <c r="AB82" s="24" t="n">
        <v>3265</v>
      </c>
      <c r="AC82" s="24" t="n">
        <v>6961</v>
      </c>
      <c r="AD82" s="24" t="n">
        <f aca="false">AC82</f>
        <v>6961</v>
      </c>
      <c r="AE82" s="24" t="n">
        <f aca="false">AD82</f>
        <v>6961</v>
      </c>
      <c r="AF82" s="24" t="n">
        <v>4651</v>
      </c>
      <c r="AG82" s="24" t="n">
        <v>5575</v>
      </c>
      <c r="AH82" s="24" t="n">
        <v>0</v>
      </c>
      <c r="AI82" s="24" t="n">
        <v>0</v>
      </c>
      <c r="AJ82" s="24" t="n">
        <f aca="false">AI82</f>
        <v>0</v>
      </c>
      <c r="AK82" s="24" t="n">
        <v>5113</v>
      </c>
      <c r="AL82" s="24" t="n">
        <v>6499</v>
      </c>
      <c r="AM82" s="24" t="n">
        <v>5575</v>
      </c>
      <c r="AO82" s="28" t="n">
        <f aca="false">SUM(I82:AN82)</f>
        <v>216368</v>
      </c>
      <c r="AP82" s="28" t="n">
        <f aca="false">SUM(I82:AM82)*E82</f>
        <v>657542.352</v>
      </c>
      <c r="AR82" s="29"/>
    </row>
    <row r="83" customFormat="false" ht="11.25" hidden="false" customHeight="false" outlineLevel="0" collapsed="false">
      <c r="B83" s="66"/>
      <c r="C83" s="1" t="s">
        <v>89</v>
      </c>
      <c r="D83" s="1" t="s">
        <v>28</v>
      </c>
      <c r="E83" s="1" t="n">
        <v>3.039</v>
      </c>
      <c r="I83" s="24" t="n">
        <v>0</v>
      </c>
      <c r="J83" s="24" t="n">
        <f aca="false">I83</f>
        <v>0</v>
      </c>
      <c r="K83" s="24" t="n">
        <f aca="false">J83</f>
        <v>0</v>
      </c>
      <c r="L83" s="24" t="n">
        <f aca="false">K83</f>
        <v>0</v>
      </c>
      <c r="M83" s="24" t="n">
        <f aca="false">L83</f>
        <v>0</v>
      </c>
      <c r="N83" s="24" t="n">
        <f aca="false">M83</f>
        <v>0</v>
      </c>
      <c r="O83" s="24" t="n">
        <f aca="false">N83</f>
        <v>0</v>
      </c>
      <c r="P83" s="24" t="n">
        <f aca="false">O83</f>
        <v>0</v>
      </c>
      <c r="Q83" s="24" t="n">
        <f aca="false">P83</f>
        <v>0</v>
      </c>
      <c r="R83" s="24" t="n">
        <f aca="false">Q83</f>
        <v>0</v>
      </c>
      <c r="S83" s="24" t="n">
        <f aca="false">R83</f>
        <v>0</v>
      </c>
      <c r="T83" s="24" t="n">
        <f aca="false">S83</f>
        <v>0</v>
      </c>
      <c r="U83" s="24" t="n">
        <f aca="false">T83</f>
        <v>0</v>
      </c>
      <c r="V83" s="24" t="n">
        <f aca="false">U83</f>
        <v>0</v>
      </c>
      <c r="W83" s="24" t="n">
        <f aca="false">V83</f>
        <v>0</v>
      </c>
      <c r="X83" s="24" t="n">
        <f aca="false">W83</f>
        <v>0</v>
      </c>
      <c r="Y83" s="24" t="n">
        <f aca="false">X83</f>
        <v>0</v>
      </c>
      <c r="Z83" s="24" t="n">
        <f aca="false">Y83</f>
        <v>0</v>
      </c>
      <c r="AA83" s="24" t="n">
        <f aca="false">Z83</f>
        <v>0</v>
      </c>
      <c r="AB83" s="24" t="n">
        <f aca="false">AA83</f>
        <v>0</v>
      </c>
      <c r="AC83" s="24" t="n">
        <f aca="false">AB83</f>
        <v>0</v>
      </c>
      <c r="AD83" s="24" t="n">
        <f aca="false">AC83</f>
        <v>0</v>
      </c>
      <c r="AE83" s="24" t="n">
        <f aca="false">AD83</f>
        <v>0</v>
      </c>
      <c r="AF83" s="24" t="n">
        <f aca="false">AE83</f>
        <v>0</v>
      </c>
      <c r="AG83" s="24" t="n">
        <f aca="false">AF83</f>
        <v>0</v>
      </c>
      <c r="AH83" s="24" t="n">
        <f aca="false">AG83</f>
        <v>0</v>
      </c>
      <c r="AI83" s="24" t="n">
        <f aca="false">AH83</f>
        <v>0</v>
      </c>
      <c r="AJ83" s="24" t="n">
        <f aca="false">AI83</f>
        <v>0</v>
      </c>
      <c r="AK83" s="24" t="n">
        <f aca="false">AJ83</f>
        <v>0</v>
      </c>
      <c r="AL83" s="24" t="n">
        <f aca="false">AK83</f>
        <v>0</v>
      </c>
      <c r="AM83" s="24" t="n">
        <f aca="false">AL83</f>
        <v>0</v>
      </c>
      <c r="AO83" s="28" t="n">
        <f aca="false">SUM(I83:AN83)</f>
        <v>0</v>
      </c>
      <c r="AP83" s="28" t="n">
        <f aca="false">SUM(I83:AM83)*E83</f>
        <v>0</v>
      </c>
      <c r="AR83" s="29"/>
    </row>
    <row r="84" customFormat="false" ht="11.25" hidden="false" customHeight="false" outlineLevel="0" collapsed="false">
      <c r="B84" s="66"/>
      <c r="C84" s="1" t="s">
        <v>87</v>
      </c>
      <c r="D84" s="1" t="s">
        <v>29</v>
      </c>
      <c r="E84" s="1" t="n">
        <v>3.039</v>
      </c>
      <c r="I84" s="24" t="n">
        <v>0</v>
      </c>
      <c r="J84" s="24" t="n">
        <f aca="false">I84</f>
        <v>0</v>
      </c>
      <c r="K84" s="24" t="n">
        <f aca="false">J84</f>
        <v>0</v>
      </c>
      <c r="L84" s="24" t="n">
        <f aca="false">K84</f>
        <v>0</v>
      </c>
      <c r="M84" s="24" t="n">
        <f aca="false">L84</f>
        <v>0</v>
      </c>
      <c r="N84" s="24" t="n">
        <f aca="false">M84</f>
        <v>0</v>
      </c>
      <c r="O84" s="24" t="n">
        <f aca="false">N84</f>
        <v>0</v>
      </c>
      <c r="P84" s="24" t="n">
        <f aca="false">O84</f>
        <v>0</v>
      </c>
      <c r="Q84" s="24" t="n">
        <f aca="false">P84</f>
        <v>0</v>
      </c>
      <c r="R84" s="24" t="n">
        <f aca="false">Q84</f>
        <v>0</v>
      </c>
      <c r="S84" s="24" t="n">
        <f aca="false">R84</f>
        <v>0</v>
      </c>
      <c r="T84" s="24" t="n">
        <f aca="false">S84</f>
        <v>0</v>
      </c>
      <c r="U84" s="24" t="n">
        <f aca="false">T84</f>
        <v>0</v>
      </c>
      <c r="V84" s="24" t="n">
        <f aca="false">U84</f>
        <v>0</v>
      </c>
      <c r="W84" s="24" t="n">
        <f aca="false">V84</f>
        <v>0</v>
      </c>
      <c r="X84" s="24" t="n">
        <f aca="false">W84</f>
        <v>0</v>
      </c>
      <c r="Y84" s="24" t="n">
        <f aca="false">X84</f>
        <v>0</v>
      </c>
      <c r="Z84" s="24" t="n">
        <f aca="false">Y84</f>
        <v>0</v>
      </c>
      <c r="AA84" s="24" t="n">
        <f aca="false">Z84</f>
        <v>0</v>
      </c>
      <c r="AB84" s="24" t="n">
        <f aca="false">AA84</f>
        <v>0</v>
      </c>
      <c r="AC84" s="24" t="n">
        <f aca="false">AB84</f>
        <v>0</v>
      </c>
      <c r="AD84" s="24" t="n">
        <f aca="false">AC84</f>
        <v>0</v>
      </c>
      <c r="AE84" s="24" t="n">
        <f aca="false">AD84</f>
        <v>0</v>
      </c>
      <c r="AF84" s="24" t="n">
        <f aca="false">AE84</f>
        <v>0</v>
      </c>
      <c r="AG84" s="24" t="n">
        <f aca="false">AF84</f>
        <v>0</v>
      </c>
      <c r="AH84" s="24" t="n">
        <f aca="false">AG84</f>
        <v>0</v>
      </c>
      <c r="AI84" s="24" t="n">
        <f aca="false">AH84</f>
        <v>0</v>
      </c>
      <c r="AJ84" s="24" t="n">
        <f aca="false">AI84</f>
        <v>0</v>
      </c>
      <c r="AK84" s="24" t="n">
        <f aca="false">AJ84</f>
        <v>0</v>
      </c>
      <c r="AL84" s="24" t="n">
        <f aca="false">AK84</f>
        <v>0</v>
      </c>
      <c r="AM84" s="24" t="n">
        <f aca="false">AL84</f>
        <v>0</v>
      </c>
      <c r="AO84" s="28" t="n">
        <f aca="false">SUM(I84:AN84)</f>
        <v>0</v>
      </c>
      <c r="AP84" s="28" t="n">
        <f aca="false">SUM(I84:AM84)*E84</f>
        <v>0</v>
      </c>
      <c r="AR84" s="29"/>
    </row>
    <row r="85" customFormat="false" ht="11.25" hidden="false" customHeight="false" outlineLevel="0" collapsed="false">
      <c r="B85" s="66"/>
      <c r="C85" s="1" t="s">
        <v>19</v>
      </c>
      <c r="D85" s="1" t="s">
        <v>36</v>
      </c>
      <c r="E85" s="1" t="n">
        <v>3.039</v>
      </c>
      <c r="I85" s="24" t="n">
        <v>0</v>
      </c>
      <c r="J85" s="24" t="n">
        <f aca="false">I85</f>
        <v>0</v>
      </c>
      <c r="K85" s="24" t="n">
        <f aca="false">J85</f>
        <v>0</v>
      </c>
      <c r="L85" s="24" t="n">
        <f aca="false">K85</f>
        <v>0</v>
      </c>
      <c r="M85" s="24" t="n">
        <f aca="false">L85</f>
        <v>0</v>
      </c>
      <c r="N85" s="24" t="n">
        <f aca="false">M85</f>
        <v>0</v>
      </c>
      <c r="O85" s="24" t="n">
        <f aca="false">N85</f>
        <v>0</v>
      </c>
      <c r="P85" s="24" t="n">
        <f aca="false">O85</f>
        <v>0</v>
      </c>
      <c r="Q85" s="24" t="n">
        <f aca="false">P85</f>
        <v>0</v>
      </c>
      <c r="R85" s="24" t="n">
        <f aca="false">Q85</f>
        <v>0</v>
      </c>
      <c r="S85" s="24" t="n">
        <f aca="false">R85</f>
        <v>0</v>
      </c>
      <c r="T85" s="24" t="n">
        <f aca="false">S85</f>
        <v>0</v>
      </c>
      <c r="U85" s="24" t="n">
        <f aca="false">T85</f>
        <v>0</v>
      </c>
      <c r="V85" s="24" t="n">
        <f aca="false">U85</f>
        <v>0</v>
      </c>
      <c r="W85" s="24" t="n">
        <f aca="false">V85</f>
        <v>0</v>
      </c>
      <c r="X85" s="24" t="n">
        <f aca="false">W85</f>
        <v>0</v>
      </c>
      <c r="Y85" s="24" t="n">
        <f aca="false">X85</f>
        <v>0</v>
      </c>
      <c r="Z85" s="24" t="n">
        <f aca="false">Y85</f>
        <v>0</v>
      </c>
      <c r="AA85" s="24" t="n">
        <f aca="false">Z85</f>
        <v>0</v>
      </c>
      <c r="AB85" s="24" t="n">
        <f aca="false">AA85</f>
        <v>0</v>
      </c>
      <c r="AC85" s="24" t="n">
        <f aca="false">AB85</f>
        <v>0</v>
      </c>
      <c r="AD85" s="24" t="n">
        <f aca="false">AC85</f>
        <v>0</v>
      </c>
      <c r="AE85" s="24" t="n">
        <f aca="false">AD85</f>
        <v>0</v>
      </c>
      <c r="AF85" s="24" t="n">
        <f aca="false">AE85</f>
        <v>0</v>
      </c>
      <c r="AG85" s="24" t="n">
        <f aca="false">AF85</f>
        <v>0</v>
      </c>
      <c r="AH85" s="24" t="n">
        <f aca="false">AG85</f>
        <v>0</v>
      </c>
      <c r="AI85" s="24" t="n">
        <f aca="false">AH85</f>
        <v>0</v>
      </c>
      <c r="AJ85" s="24" t="n">
        <f aca="false">AI85</f>
        <v>0</v>
      </c>
      <c r="AK85" s="24" t="n">
        <f aca="false">AJ85</f>
        <v>0</v>
      </c>
      <c r="AL85" s="24" t="n">
        <f aca="false">AK85</f>
        <v>0</v>
      </c>
      <c r="AM85" s="24" t="n">
        <f aca="false">AL85</f>
        <v>0</v>
      </c>
      <c r="AO85" s="28" t="n">
        <f aca="false">SUM(I85:AN85)</f>
        <v>0</v>
      </c>
      <c r="AP85" s="28" t="n">
        <f aca="false">SUM(I85:AM85)*E85</f>
        <v>0</v>
      </c>
      <c r="AR85" s="29"/>
    </row>
    <row r="86" customFormat="false" ht="11.25" hidden="false" customHeight="false" outlineLevel="0" collapsed="false">
      <c r="B86" s="66"/>
      <c r="C86" s="1" t="s">
        <v>90</v>
      </c>
      <c r="D86" s="1" t="s">
        <v>37</v>
      </c>
      <c r="E86" s="1" t="n">
        <v>3.039</v>
      </c>
      <c r="I86" s="24" t="n">
        <v>0</v>
      </c>
      <c r="J86" s="24" t="n">
        <f aca="false">I86</f>
        <v>0</v>
      </c>
      <c r="K86" s="24" t="n">
        <f aca="false">J86</f>
        <v>0</v>
      </c>
      <c r="L86" s="24" t="n">
        <f aca="false">K86</f>
        <v>0</v>
      </c>
      <c r="M86" s="24" t="n">
        <f aca="false">L86</f>
        <v>0</v>
      </c>
      <c r="N86" s="24" t="n">
        <f aca="false">M86</f>
        <v>0</v>
      </c>
      <c r="O86" s="24" t="n">
        <f aca="false">N86</f>
        <v>0</v>
      </c>
      <c r="P86" s="24" t="n">
        <f aca="false">O86</f>
        <v>0</v>
      </c>
      <c r="Q86" s="24" t="n">
        <f aca="false">P86</f>
        <v>0</v>
      </c>
      <c r="R86" s="24" t="n">
        <f aca="false">Q86</f>
        <v>0</v>
      </c>
      <c r="S86" s="24" t="n">
        <f aca="false">R86</f>
        <v>0</v>
      </c>
      <c r="T86" s="24" t="n">
        <f aca="false">S86</f>
        <v>0</v>
      </c>
      <c r="U86" s="24" t="n">
        <f aca="false">T86</f>
        <v>0</v>
      </c>
      <c r="V86" s="24" t="n">
        <f aca="false">U86</f>
        <v>0</v>
      </c>
      <c r="W86" s="24" t="n">
        <f aca="false">V86</f>
        <v>0</v>
      </c>
      <c r="X86" s="24" t="n">
        <f aca="false">W86</f>
        <v>0</v>
      </c>
      <c r="Y86" s="24" t="n">
        <f aca="false">X86</f>
        <v>0</v>
      </c>
      <c r="Z86" s="24" t="n">
        <f aca="false">Y86</f>
        <v>0</v>
      </c>
      <c r="AA86" s="24" t="n">
        <f aca="false">Z86</f>
        <v>0</v>
      </c>
      <c r="AB86" s="24" t="n">
        <f aca="false">AA86</f>
        <v>0</v>
      </c>
      <c r="AC86" s="24" t="n">
        <f aca="false">AB86</f>
        <v>0</v>
      </c>
      <c r="AD86" s="24" t="n">
        <f aca="false">AC86</f>
        <v>0</v>
      </c>
      <c r="AE86" s="24" t="n">
        <f aca="false">AD86</f>
        <v>0</v>
      </c>
      <c r="AF86" s="24" t="n">
        <f aca="false">AE86</f>
        <v>0</v>
      </c>
      <c r="AG86" s="24" t="n">
        <f aca="false">AF86</f>
        <v>0</v>
      </c>
      <c r="AH86" s="24" t="n">
        <f aca="false">AG86</f>
        <v>0</v>
      </c>
      <c r="AI86" s="24" t="n">
        <f aca="false">AH86</f>
        <v>0</v>
      </c>
      <c r="AJ86" s="24" t="n">
        <f aca="false">AI86</f>
        <v>0</v>
      </c>
      <c r="AK86" s="24" t="n">
        <f aca="false">AJ86</f>
        <v>0</v>
      </c>
      <c r="AL86" s="24" t="n">
        <f aca="false">AK86</f>
        <v>0</v>
      </c>
      <c r="AM86" s="24" t="n">
        <f aca="false">AL86</f>
        <v>0</v>
      </c>
      <c r="AO86" s="28" t="n">
        <f aca="false">SUM(I86:AN86)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" t="s">
        <v>21</v>
      </c>
      <c r="D87" s="1" t="s">
        <v>38</v>
      </c>
      <c r="E87" s="1" t="n">
        <v>3.039</v>
      </c>
      <c r="I87" s="24" t="n">
        <v>0</v>
      </c>
      <c r="J87" s="24" t="n">
        <f aca="false">I87</f>
        <v>0</v>
      </c>
      <c r="K87" s="24" t="n">
        <f aca="false">J87</f>
        <v>0</v>
      </c>
      <c r="L87" s="24" t="n">
        <f aca="false">K87</f>
        <v>0</v>
      </c>
      <c r="M87" s="24" t="n">
        <f aca="false">L87</f>
        <v>0</v>
      </c>
      <c r="N87" s="24" t="n">
        <f aca="false">M87</f>
        <v>0</v>
      </c>
      <c r="O87" s="24" t="n">
        <f aca="false">N87</f>
        <v>0</v>
      </c>
      <c r="P87" s="24" t="n">
        <f aca="false">O87</f>
        <v>0</v>
      </c>
      <c r="Q87" s="24" t="n">
        <f aca="false">P87</f>
        <v>0</v>
      </c>
      <c r="R87" s="24" t="n">
        <f aca="false">Q87</f>
        <v>0</v>
      </c>
      <c r="S87" s="24" t="n">
        <f aca="false">R87</f>
        <v>0</v>
      </c>
      <c r="T87" s="24" t="n">
        <f aca="false">S87</f>
        <v>0</v>
      </c>
      <c r="U87" s="24" t="n">
        <f aca="false">T87</f>
        <v>0</v>
      </c>
      <c r="V87" s="24" t="n">
        <f aca="false">U87</f>
        <v>0</v>
      </c>
      <c r="W87" s="24" t="n">
        <f aca="false">V87</f>
        <v>0</v>
      </c>
      <c r="X87" s="24" t="n">
        <f aca="false">W87</f>
        <v>0</v>
      </c>
      <c r="Y87" s="24" t="n">
        <f aca="false">X87</f>
        <v>0</v>
      </c>
      <c r="Z87" s="24" t="n">
        <f aca="false">Y87</f>
        <v>0</v>
      </c>
      <c r="AA87" s="24" t="n">
        <f aca="false">Z87</f>
        <v>0</v>
      </c>
      <c r="AB87" s="24" t="n">
        <f aca="false">AA87</f>
        <v>0</v>
      </c>
      <c r="AC87" s="24" t="n">
        <f aca="false">AB87</f>
        <v>0</v>
      </c>
      <c r="AD87" s="24" t="n">
        <f aca="false">AC87</f>
        <v>0</v>
      </c>
      <c r="AE87" s="24" t="n">
        <f aca="false">AD87</f>
        <v>0</v>
      </c>
      <c r="AF87" s="24" t="n">
        <f aca="false">AE87</f>
        <v>0</v>
      </c>
      <c r="AG87" s="24" t="n">
        <f aca="false">AF87</f>
        <v>0</v>
      </c>
      <c r="AH87" s="24" t="n">
        <f aca="false">AG87</f>
        <v>0</v>
      </c>
      <c r="AI87" s="24" t="n">
        <f aca="false">AH87</f>
        <v>0</v>
      </c>
      <c r="AJ87" s="24" t="n">
        <f aca="false">AI87</f>
        <v>0</v>
      </c>
      <c r="AK87" s="24" t="n">
        <f aca="false">AJ87</f>
        <v>0</v>
      </c>
      <c r="AL87" s="24" t="n">
        <f aca="false">AK87</f>
        <v>0</v>
      </c>
      <c r="AM87" s="24" t="n">
        <f aca="false">AL87</f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" t="s">
        <v>13</v>
      </c>
      <c r="D88" s="1" t="s">
        <v>30</v>
      </c>
      <c r="E88" s="1" t="n">
        <v>3.039</v>
      </c>
      <c r="I88" s="24" t="n">
        <v>0</v>
      </c>
      <c r="J88" s="24" t="n">
        <f aca="false">I88</f>
        <v>0</v>
      </c>
      <c r="K88" s="24" t="n">
        <f aca="false">J88</f>
        <v>0</v>
      </c>
      <c r="L88" s="24" t="n">
        <f aca="false">K88</f>
        <v>0</v>
      </c>
      <c r="M88" s="24" t="n">
        <f aca="false">L88</f>
        <v>0</v>
      </c>
      <c r="N88" s="24" t="n">
        <f aca="false">M88</f>
        <v>0</v>
      </c>
      <c r="O88" s="24" t="n">
        <f aca="false">N88</f>
        <v>0</v>
      </c>
      <c r="P88" s="24" t="n">
        <f aca="false">O88</f>
        <v>0</v>
      </c>
      <c r="Q88" s="24" t="n">
        <f aca="false">P88</f>
        <v>0</v>
      </c>
      <c r="R88" s="24" t="n">
        <f aca="false">Q88</f>
        <v>0</v>
      </c>
      <c r="S88" s="24" t="n">
        <f aca="false">R88</f>
        <v>0</v>
      </c>
      <c r="T88" s="24" t="n">
        <f aca="false">S88</f>
        <v>0</v>
      </c>
      <c r="U88" s="24" t="n">
        <f aca="false">T88</f>
        <v>0</v>
      </c>
      <c r="V88" s="24" t="n">
        <f aca="false">U88</f>
        <v>0</v>
      </c>
      <c r="W88" s="24" t="n">
        <f aca="false">V88</f>
        <v>0</v>
      </c>
      <c r="X88" s="24" t="n">
        <f aca="false">W88</f>
        <v>0</v>
      </c>
      <c r="Y88" s="24" t="n">
        <f aca="false">X88</f>
        <v>0</v>
      </c>
      <c r="Z88" s="24" t="n">
        <f aca="false">Y88</f>
        <v>0</v>
      </c>
      <c r="AA88" s="24" t="n">
        <f aca="false">Z88</f>
        <v>0</v>
      </c>
      <c r="AB88" s="24" t="n">
        <f aca="false">AA88</f>
        <v>0</v>
      </c>
      <c r="AC88" s="24" t="n">
        <f aca="false">AB88</f>
        <v>0</v>
      </c>
      <c r="AD88" s="24" t="n">
        <f aca="false">AC88</f>
        <v>0</v>
      </c>
      <c r="AE88" s="24" t="n">
        <f aca="false">AD88</f>
        <v>0</v>
      </c>
      <c r="AF88" s="24" t="n">
        <f aca="false">AE88</f>
        <v>0</v>
      </c>
      <c r="AG88" s="24" t="n">
        <f aca="false">AF88</f>
        <v>0</v>
      </c>
      <c r="AH88" s="24" t="n">
        <f aca="false">AG88</f>
        <v>0</v>
      </c>
      <c r="AI88" s="24" t="n">
        <f aca="false">AH88</f>
        <v>0</v>
      </c>
      <c r="AJ88" s="24" t="n">
        <f aca="false">AI88</f>
        <v>0</v>
      </c>
      <c r="AK88" s="24" t="n">
        <f aca="false">AJ88</f>
        <v>0</v>
      </c>
      <c r="AL88" s="24" t="n">
        <f aca="false">AK88</f>
        <v>0</v>
      </c>
      <c r="AM88" s="24" t="n">
        <f aca="false">AL88</f>
        <v>0</v>
      </c>
      <c r="AO88" s="28" t="n">
        <f aca="false">SUM(I88:AN88)</f>
        <v>0</v>
      </c>
      <c r="AP88" s="28" t="n">
        <f aca="false">SUM(I88:AM88)*E88</f>
        <v>0</v>
      </c>
      <c r="AR88" s="29"/>
    </row>
    <row r="89" customFormat="false" ht="11.25" hidden="false" customHeight="false" outlineLevel="0" collapsed="false">
      <c r="B89" s="66"/>
      <c r="C89" s="1" t="s">
        <v>14</v>
      </c>
      <c r="D89" s="1" t="s">
        <v>31</v>
      </c>
      <c r="E89" s="1" t="n">
        <v>3.039</v>
      </c>
      <c r="I89" s="24" t="n">
        <v>0</v>
      </c>
      <c r="J89" s="24" t="n">
        <f aca="false">I89</f>
        <v>0</v>
      </c>
      <c r="K89" s="24" t="n">
        <f aca="false">J89</f>
        <v>0</v>
      </c>
      <c r="L89" s="24" t="n">
        <f aca="false">K89</f>
        <v>0</v>
      </c>
      <c r="M89" s="24" t="n">
        <f aca="false">L89</f>
        <v>0</v>
      </c>
      <c r="N89" s="24" t="n">
        <v>10000</v>
      </c>
      <c r="O89" s="24" t="n">
        <f aca="false">N89</f>
        <v>10000</v>
      </c>
      <c r="P89" s="24" t="n">
        <f aca="false">O89</f>
        <v>10000</v>
      </c>
      <c r="Q89" s="24" t="n">
        <v>6000</v>
      </c>
      <c r="R89" s="24" t="n">
        <v>1000</v>
      </c>
      <c r="S89" s="24" t="n">
        <f aca="false">R89</f>
        <v>1000</v>
      </c>
      <c r="T89" s="24" t="n">
        <f aca="false">S89</f>
        <v>1000</v>
      </c>
      <c r="U89" s="24" t="n">
        <f aca="false">T89</f>
        <v>1000</v>
      </c>
      <c r="V89" s="24" t="n">
        <v>0</v>
      </c>
      <c r="W89" s="24" t="n">
        <f aca="false">V89</f>
        <v>0</v>
      </c>
      <c r="X89" s="24" t="n">
        <f aca="false">W89</f>
        <v>0</v>
      </c>
      <c r="Y89" s="24" t="n">
        <f aca="false">X89</f>
        <v>0</v>
      </c>
      <c r="Z89" s="24" t="n">
        <f aca="false">Y89</f>
        <v>0</v>
      </c>
      <c r="AA89" s="24" t="n">
        <f aca="false">Z89</f>
        <v>0</v>
      </c>
      <c r="AB89" s="24" t="n">
        <f aca="false">AA89</f>
        <v>0</v>
      </c>
      <c r="AC89" s="24" t="n">
        <f aca="false">AB89</f>
        <v>0</v>
      </c>
      <c r="AD89" s="24" t="n">
        <f aca="false">AC89</f>
        <v>0</v>
      </c>
      <c r="AE89" s="24" t="n">
        <f aca="false">AD89</f>
        <v>0</v>
      </c>
      <c r="AF89" s="24" t="n">
        <f aca="false">AE89</f>
        <v>0</v>
      </c>
      <c r="AG89" s="24" t="n">
        <f aca="false">AF89</f>
        <v>0</v>
      </c>
      <c r="AH89" s="24" t="n">
        <f aca="false">AG89</f>
        <v>0</v>
      </c>
      <c r="AI89" s="24" t="n">
        <f aca="false">AH89</f>
        <v>0</v>
      </c>
      <c r="AJ89" s="24" t="n">
        <f aca="false">AI89</f>
        <v>0</v>
      </c>
      <c r="AK89" s="24" t="n">
        <f aca="false">AJ89</f>
        <v>0</v>
      </c>
      <c r="AL89" s="24" t="n">
        <f aca="false">AK89</f>
        <v>0</v>
      </c>
      <c r="AM89" s="24" t="n">
        <f aca="false">AL89</f>
        <v>0</v>
      </c>
      <c r="AO89" s="76" t="n">
        <f aca="false">SUM(I89:AN89)</f>
        <v>40000</v>
      </c>
      <c r="AP89" s="76" t="n">
        <f aca="false">SUM(I89:AM89)*E89</f>
        <v>121560</v>
      </c>
      <c r="AR89" s="29"/>
    </row>
    <row r="90" customFormat="false" ht="11.25" hidden="false" customHeight="false" outlineLevel="0" collapsed="false">
      <c r="B90" s="66"/>
      <c r="C90" s="1" t="s">
        <v>22</v>
      </c>
      <c r="D90" s="1" t="s">
        <v>39</v>
      </c>
      <c r="E90" s="1" t="n">
        <v>3.039</v>
      </c>
      <c r="I90" s="67" t="n">
        <v>0</v>
      </c>
      <c r="J90" s="67" t="n">
        <f aca="false">I90</f>
        <v>0</v>
      </c>
      <c r="K90" s="67" t="n">
        <f aca="false">J90</f>
        <v>0</v>
      </c>
      <c r="L90" s="67" t="n">
        <f aca="false">K90</f>
        <v>0</v>
      </c>
      <c r="M90" s="67" t="n">
        <f aca="false">L90</f>
        <v>0</v>
      </c>
      <c r="N90" s="67" t="n">
        <f aca="false">M90</f>
        <v>0</v>
      </c>
      <c r="O90" s="67" t="n">
        <f aca="false">N90</f>
        <v>0</v>
      </c>
      <c r="P90" s="67" t="n">
        <f aca="false">O90</f>
        <v>0</v>
      </c>
      <c r="Q90" s="67" t="n">
        <f aca="false">P90</f>
        <v>0</v>
      </c>
      <c r="R90" s="67" t="n">
        <f aca="false">Q90</f>
        <v>0</v>
      </c>
      <c r="S90" s="67" t="n">
        <f aca="false">R90</f>
        <v>0</v>
      </c>
      <c r="T90" s="67" t="n">
        <f aca="false">S90</f>
        <v>0</v>
      </c>
      <c r="U90" s="67" t="n">
        <f aca="false">T90</f>
        <v>0</v>
      </c>
      <c r="V90" s="67" t="n">
        <f aca="false">U90</f>
        <v>0</v>
      </c>
      <c r="W90" s="67" t="n">
        <f aca="false">V90</f>
        <v>0</v>
      </c>
      <c r="X90" s="67" t="n">
        <f aca="false">W90</f>
        <v>0</v>
      </c>
      <c r="Y90" s="67" t="n">
        <f aca="false">X90</f>
        <v>0</v>
      </c>
      <c r="Z90" s="67" t="n">
        <f aca="false">Y90</f>
        <v>0</v>
      </c>
      <c r="AA90" s="67" t="n">
        <f aca="false">Z90</f>
        <v>0</v>
      </c>
      <c r="AB90" s="67" t="n">
        <f aca="false">AA90</f>
        <v>0</v>
      </c>
      <c r="AC90" s="67" t="n">
        <f aca="false">AB90</f>
        <v>0</v>
      </c>
      <c r="AD90" s="67" t="n">
        <f aca="false">AC90</f>
        <v>0</v>
      </c>
      <c r="AE90" s="67" t="n">
        <f aca="false">AD90</f>
        <v>0</v>
      </c>
      <c r="AF90" s="67" t="n">
        <f aca="false">AE90</f>
        <v>0</v>
      </c>
      <c r="AG90" s="67" t="n">
        <f aca="false">AF90</f>
        <v>0</v>
      </c>
      <c r="AH90" s="67" t="n">
        <f aca="false">AG90</f>
        <v>0</v>
      </c>
      <c r="AI90" s="67" t="n">
        <f aca="false">AH90</f>
        <v>0</v>
      </c>
      <c r="AJ90" s="67" t="n">
        <f aca="false">AI90</f>
        <v>0</v>
      </c>
      <c r="AK90" s="67" t="n">
        <f aca="false">AJ90</f>
        <v>0</v>
      </c>
      <c r="AL90" s="67" t="n">
        <f aca="false">AK90</f>
        <v>0</v>
      </c>
      <c r="AM90" s="67" t="n">
        <f aca="false">AL90</f>
        <v>0</v>
      </c>
      <c r="AO90" s="68" t="n">
        <f aca="false">SUM(I90:AN90)</f>
        <v>0</v>
      </c>
      <c r="AP90" s="68" t="n">
        <f aca="false">SUM(I90:AM90)*E90</f>
        <v>0</v>
      </c>
      <c r="AR90" s="29"/>
    </row>
    <row r="91" customFormat="false" ht="11.25" hidden="false" customHeight="false" outlineLevel="0" collapsed="false">
      <c r="I91" s="69" t="n">
        <f aca="false">SUM(I76:I90)</f>
        <v>0</v>
      </c>
      <c r="J91" s="69" t="n">
        <f aca="false">SUM(J76:J90)</f>
        <v>0</v>
      </c>
      <c r="K91" s="69" t="n">
        <f aca="false">SUM(K76:K90)</f>
        <v>0</v>
      </c>
      <c r="L91" s="69" t="n">
        <f aca="false">SUM(L76:L90)</f>
        <v>0</v>
      </c>
      <c r="M91" s="69" t="n">
        <f aca="false">SUM(M76:M90)</f>
        <v>0</v>
      </c>
      <c r="N91" s="69" t="n">
        <f aca="false">SUM(N76:N90)</f>
        <v>27966</v>
      </c>
      <c r="O91" s="69" t="n">
        <f aca="false">SUM(O76:O90)</f>
        <v>19735</v>
      </c>
      <c r="P91" s="69" t="n">
        <f aca="false">SUM(P76:P90)</f>
        <v>45000</v>
      </c>
      <c r="Q91" s="69" t="n">
        <f aca="false">SUM(Q76:Q90)</f>
        <v>45000</v>
      </c>
      <c r="R91" s="69" t="n">
        <f aca="false">SUM(R76:R90)</f>
        <v>45000</v>
      </c>
      <c r="S91" s="69" t="n">
        <f aca="false">SUM(S76:S90)</f>
        <v>45000</v>
      </c>
      <c r="T91" s="69" t="n">
        <f aca="false">SUM(T76:T90)</f>
        <v>45000</v>
      </c>
      <c r="U91" s="69" t="n">
        <f aca="false">SUM(U76:U90)</f>
        <v>45000</v>
      </c>
      <c r="V91" s="69" t="n">
        <f aca="false">SUM(V76:V90)</f>
        <v>6568</v>
      </c>
      <c r="W91" s="69" t="n">
        <f aca="false">SUM(W76:W90)</f>
        <v>3504</v>
      </c>
      <c r="X91" s="69" t="n">
        <f aca="false">SUM(X76:X90)</f>
        <v>0</v>
      </c>
      <c r="Y91" s="69" t="n">
        <f aca="false">SUM(Y76:Y90)</f>
        <v>0</v>
      </c>
      <c r="Z91" s="69" t="n">
        <f aca="false">SUM(Z76:Z90)</f>
        <v>0</v>
      </c>
      <c r="AA91" s="69" t="n">
        <f aca="false">SUM(AA76:AA90)</f>
        <v>0</v>
      </c>
      <c r="AB91" s="69" t="n">
        <f aca="false">SUM(AB76:AB90)</f>
        <v>3265</v>
      </c>
      <c r="AC91" s="69" t="n">
        <f aca="false">SUM(AC76:AC90)</f>
        <v>6961</v>
      </c>
      <c r="AD91" s="69" t="n">
        <f aca="false">SUM(AD76:AD90)</f>
        <v>6961</v>
      </c>
      <c r="AE91" s="69" t="n">
        <f aca="false">SUM(AE76:AE90)</f>
        <v>6961</v>
      </c>
      <c r="AF91" s="69" t="n">
        <f aca="false">SUM(AF76:AF90)</f>
        <v>4651</v>
      </c>
      <c r="AG91" s="69" t="n">
        <f aca="false">SUM(AG76:AG90)</f>
        <v>5575</v>
      </c>
      <c r="AH91" s="69" t="n">
        <f aca="false">SUM(AH76:AH90)</f>
        <v>0</v>
      </c>
      <c r="AI91" s="69" t="n">
        <f aca="false">SUM(AI76:AI90)</f>
        <v>0</v>
      </c>
      <c r="AJ91" s="69" t="n">
        <f aca="false">SUM(AJ76:AJ90)</f>
        <v>0</v>
      </c>
      <c r="AK91" s="69" t="n">
        <f aca="false">SUM(AK76:AK90)</f>
        <v>5113</v>
      </c>
      <c r="AL91" s="69" t="n">
        <f aca="false">SUM(AL76:AL90)</f>
        <v>6499</v>
      </c>
      <c r="AM91" s="69" t="n">
        <f aca="false">SUM(AM76:AM90)</f>
        <v>5575</v>
      </c>
      <c r="AO91" s="34" t="n">
        <f aca="false">SUM(AO76:AO90)</f>
        <v>379334</v>
      </c>
      <c r="AP91" s="34" t="n">
        <f aca="false">SUM(AP76:AP90)</f>
        <v>1152796.026</v>
      </c>
    </row>
    <row r="92" customFormat="false" ht="11.25" hidden="true" customHeight="false" outlineLevel="0" collapsed="false"/>
    <row r="93" customFormat="false" ht="11.25" hidden="true" customHeight="false" outlineLevel="0" collapsed="false">
      <c r="B93" s="71" t="s">
        <v>104</v>
      </c>
    </row>
    <row r="94" customFormat="false" ht="11.25" hidden="true" customHeight="false" outlineLevel="0" collapsed="false">
      <c r="C94" s="1" t="s">
        <v>92</v>
      </c>
      <c r="D94" s="1" t="s">
        <v>93</v>
      </c>
      <c r="I94" s="28" t="n">
        <v>0</v>
      </c>
      <c r="J94" s="28" t="n">
        <v>0</v>
      </c>
      <c r="K94" s="28" t="n">
        <v>0</v>
      </c>
      <c r="L94" s="28" t="n">
        <v>0</v>
      </c>
      <c r="M94" s="28" t="n">
        <v>0</v>
      </c>
      <c r="N94" s="28" t="n">
        <v>0</v>
      </c>
      <c r="O94" s="28" t="n">
        <v>0</v>
      </c>
      <c r="P94" s="28" t="n">
        <v>0</v>
      </c>
      <c r="Q94" s="28" t="n">
        <v>0</v>
      </c>
      <c r="R94" s="28" t="n">
        <v>0</v>
      </c>
      <c r="S94" s="28" t="n">
        <v>0</v>
      </c>
      <c r="T94" s="28" t="n">
        <v>0</v>
      </c>
      <c r="U94" s="28" t="n">
        <v>0</v>
      </c>
      <c r="V94" s="28" t="n">
        <v>0</v>
      </c>
      <c r="W94" s="28" t="n">
        <v>0</v>
      </c>
      <c r="X94" s="28" t="n">
        <v>0</v>
      </c>
      <c r="Y94" s="28" t="n">
        <v>0</v>
      </c>
      <c r="Z94" s="28" t="n">
        <v>0</v>
      </c>
      <c r="AA94" s="28" t="n">
        <v>0</v>
      </c>
      <c r="AB94" s="28" t="n">
        <v>0</v>
      </c>
      <c r="AC94" s="28" t="n">
        <v>0</v>
      </c>
      <c r="AD94" s="28" t="n">
        <v>0</v>
      </c>
      <c r="AE94" s="28" t="n">
        <v>0</v>
      </c>
      <c r="AF94" s="28" t="n">
        <v>0</v>
      </c>
      <c r="AG94" s="28" t="n">
        <v>0</v>
      </c>
      <c r="AH94" s="28" t="n">
        <v>0</v>
      </c>
      <c r="AI94" s="28" t="n">
        <v>0</v>
      </c>
      <c r="AJ94" s="28" t="n">
        <v>0</v>
      </c>
      <c r="AK94" s="28" t="n">
        <v>0</v>
      </c>
      <c r="AL94" s="28" t="n">
        <v>0</v>
      </c>
      <c r="AM94" s="28" t="n">
        <v>0</v>
      </c>
      <c r="AO94" s="28" t="n">
        <f aca="false">SUM(I94:AN94)</f>
        <v>0</v>
      </c>
      <c r="AP94" s="28" t="n">
        <f aca="false">SUM(I94:AM94)*E94</f>
        <v>0</v>
      </c>
    </row>
    <row r="95" customFormat="false" ht="11.25" hidden="true" customHeight="false" outlineLevel="0" collapsed="false"/>
    <row r="96" customFormat="false" ht="11.25" hidden="true" customHeight="false" outlineLevel="0" collapsed="false">
      <c r="B96" s="71" t="s">
        <v>104</v>
      </c>
    </row>
    <row r="97" customFormat="false" ht="11.25" hidden="true" customHeight="false" outlineLevel="0" collapsed="false">
      <c r="C97" s="1" t="s">
        <v>92</v>
      </c>
      <c r="D97" s="1" t="s">
        <v>93</v>
      </c>
      <c r="I97" s="28" t="n">
        <v>0</v>
      </c>
      <c r="J97" s="28" t="n">
        <v>0</v>
      </c>
      <c r="K97" s="28" t="n">
        <v>0</v>
      </c>
      <c r="L97" s="28" t="n">
        <v>0</v>
      </c>
      <c r="M97" s="28" t="n">
        <v>0</v>
      </c>
      <c r="N97" s="28" t="n">
        <v>0</v>
      </c>
      <c r="O97" s="28" t="n">
        <v>0</v>
      </c>
      <c r="P97" s="28" t="n">
        <v>0</v>
      </c>
      <c r="Q97" s="28" t="n">
        <v>0</v>
      </c>
      <c r="R97" s="28" t="n">
        <v>0</v>
      </c>
      <c r="S97" s="28" t="n">
        <v>0</v>
      </c>
      <c r="T97" s="28" t="n">
        <v>0</v>
      </c>
      <c r="U97" s="28" t="n">
        <v>0</v>
      </c>
      <c r="V97" s="28" t="n">
        <v>0</v>
      </c>
      <c r="W97" s="28" t="n">
        <v>0</v>
      </c>
      <c r="X97" s="28" t="n">
        <v>0</v>
      </c>
      <c r="Y97" s="28" t="n">
        <v>0</v>
      </c>
      <c r="Z97" s="28" t="n">
        <v>0</v>
      </c>
      <c r="AA97" s="28" t="n">
        <v>0</v>
      </c>
      <c r="AB97" s="28" t="n">
        <v>0</v>
      </c>
      <c r="AC97" s="28" t="n">
        <v>0</v>
      </c>
      <c r="AD97" s="28" t="n">
        <v>0</v>
      </c>
      <c r="AE97" s="28" t="n">
        <v>0</v>
      </c>
      <c r="AF97" s="28" t="n">
        <v>0</v>
      </c>
      <c r="AG97" s="28" t="n">
        <v>0</v>
      </c>
      <c r="AH97" s="28" t="n">
        <v>0</v>
      </c>
      <c r="AI97" s="28" t="n">
        <v>0</v>
      </c>
      <c r="AJ97" s="28" t="n">
        <v>0</v>
      </c>
      <c r="AK97" s="28" t="n">
        <v>0</v>
      </c>
      <c r="AL97" s="28" t="n">
        <v>0</v>
      </c>
      <c r="AM97" s="28" t="n">
        <v>0</v>
      </c>
      <c r="AO97" s="28" t="n">
        <f aca="false">SUM(I97:AN97)</f>
        <v>0</v>
      </c>
      <c r="AP97" s="28" t="n">
        <f aca="false">SUM(I97:AM97)*E97</f>
        <v>0</v>
      </c>
    </row>
    <row r="98" customFormat="false" ht="11.25" hidden="true" customHeight="false" outlineLevel="0" collapsed="false"/>
    <row r="99" customFormat="false" ht="11.25" hidden="true" customHeight="false" outlineLevel="0" collapsed="false">
      <c r="B99" s="71" t="s">
        <v>104</v>
      </c>
    </row>
    <row r="100" customFormat="false" ht="11.25" hidden="true" customHeight="false" outlineLevel="0" collapsed="false">
      <c r="C100" s="1" t="s">
        <v>92</v>
      </c>
      <c r="D100" s="1" t="s">
        <v>93</v>
      </c>
      <c r="I100" s="28" t="n">
        <v>0</v>
      </c>
      <c r="J100" s="28" t="n">
        <v>0</v>
      </c>
      <c r="K100" s="28" t="n">
        <v>0</v>
      </c>
      <c r="L100" s="28" t="n">
        <v>0</v>
      </c>
      <c r="M100" s="28" t="n">
        <v>0</v>
      </c>
      <c r="N100" s="28" t="n">
        <v>0</v>
      </c>
      <c r="O100" s="28" t="n">
        <v>0</v>
      </c>
      <c r="P100" s="28" t="n">
        <v>0</v>
      </c>
      <c r="Q100" s="28" t="n">
        <v>0</v>
      </c>
      <c r="R100" s="28" t="n">
        <v>0</v>
      </c>
      <c r="S100" s="28" t="n">
        <v>0</v>
      </c>
      <c r="T100" s="28" t="n">
        <v>0</v>
      </c>
      <c r="U100" s="28" t="n">
        <v>0</v>
      </c>
      <c r="V100" s="28" t="n">
        <v>0</v>
      </c>
      <c r="W100" s="28" t="n">
        <v>0</v>
      </c>
      <c r="X100" s="28" t="n">
        <v>0</v>
      </c>
      <c r="Y100" s="28" t="n">
        <v>0</v>
      </c>
      <c r="Z100" s="28" t="n">
        <v>0</v>
      </c>
      <c r="AA100" s="28" t="n">
        <v>0</v>
      </c>
      <c r="AB100" s="28" t="n">
        <v>0</v>
      </c>
      <c r="AC100" s="28" t="n">
        <v>0</v>
      </c>
      <c r="AD100" s="28" t="n">
        <v>0</v>
      </c>
      <c r="AE100" s="28" t="n">
        <v>0</v>
      </c>
      <c r="AF100" s="28" t="n">
        <v>0</v>
      </c>
      <c r="AG100" s="28" t="n">
        <v>0</v>
      </c>
      <c r="AH100" s="28" t="n">
        <v>0</v>
      </c>
      <c r="AI100" s="28" t="n">
        <v>0</v>
      </c>
      <c r="AJ100" s="28" t="n">
        <v>0</v>
      </c>
      <c r="AK100" s="28" t="n">
        <v>0</v>
      </c>
      <c r="AL100" s="28" t="n">
        <v>0</v>
      </c>
      <c r="AM100" s="28" t="n">
        <v>0</v>
      </c>
      <c r="AO100" s="28" t="n">
        <f aca="false">SUM(I100:AN100)</f>
        <v>0</v>
      </c>
      <c r="AP100" s="28" t="n">
        <f aca="false">SUM(I100:AM100)*E100</f>
        <v>0</v>
      </c>
    </row>
    <row r="101" customFormat="false" ht="11.25" hidden="true" customHeight="false" outlineLevel="0" collapsed="false"/>
    <row r="102" customFormat="false" ht="11.25" hidden="true" customHeight="false" outlineLevel="0" collapsed="false">
      <c r="B102" s="71" t="s">
        <v>104</v>
      </c>
    </row>
    <row r="103" customFormat="false" ht="11.25" hidden="true" customHeight="false" outlineLevel="0" collapsed="false">
      <c r="C103" s="1" t="s">
        <v>92</v>
      </c>
      <c r="D103" s="1" t="s">
        <v>93</v>
      </c>
      <c r="I103" s="28" t="n">
        <v>0</v>
      </c>
      <c r="J103" s="28" t="n">
        <v>0</v>
      </c>
      <c r="K103" s="28" t="n">
        <v>0</v>
      </c>
      <c r="L103" s="28" t="n">
        <v>0</v>
      </c>
      <c r="M103" s="28" t="n">
        <v>0</v>
      </c>
      <c r="N103" s="28" t="n">
        <v>0</v>
      </c>
      <c r="O103" s="28" t="n">
        <v>0</v>
      </c>
      <c r="P103" s="28" t="n">
        <v>0</v>
      </c>
      <c r="Q103" s="28" t="n">
        <v>0</v>
      </c>
      <c r="R103" s="28" t="n">
        <v>0</v>
      </c>
      <c r="S103" s="28" t="n">
        <v>0</v>
      </c>
      <c r="T103" s="28" t="n">
        <v>0</v>
      </c>
      <c r="U103" s="28" t="n">
        <v>0</v>
      </c>
      <c r="V103" s="28" t="n">
        <v>0</v>
      </c>
      <c r="W103" s="28" t="n">
        <v>0</v>
      </c>
      <c r="X103" s="28" t="n">
        <v>0</v>
      </c>
      <c r="Y103" s="28" t="n">
        <v>0</v>
      </c>
      <c r="Z103" s="28" t="n">
        <v>0</v>
      </c>
      <c r="AA103" s="28" t="n">
        <v>0</v>
      </c>
      <c r="AB103" s="28" t="n">
        <v>0</v>
      </c>
      <c r="AC103" s="28" t="n">
        <v>0</v>
      </c>
      <c r="AD103" s="28" t="n">
        <v>0</v>
      </c>
      <c r="AE103" s="28" t="n">
        <v>0</v>
      </c>
      <c r="AF103" s="28" t="n">
        <v>0</v>
      </c>
      <c r="AG103" s="28" t="n">
        <v>0</v>
      </c>
      <c r="AH103" s="28" t="n">
        <v>0</v>
      </c>
      <c r="AI103" s="28" t="n">
        <v>0</v>
      </c>
      <c r="AJ103" s="28" t="n">
        <v>0</v>
      </c>
      <c r="AK103" s="28" t="n">
        <v>0</v>
      </c>
      <c r="AL103" s="28" t="n">
        <v>0</v>
      </c>
      <c r="AM103" s="28" t="n">
        <v>0</v>
      </c>
      <c r="AO103" s="28" t="n">
        <f aca="false">SUM(I103:AN103)</f>
        <v>0</v>
      </c>
      <c r="AP103" s="28" t="n">
        <f aca="false">SUM(I103:AM103)*E103</f>
        <v>0</v>
      </c>
    </row>
    <row r="105" customFormat="false" ht="11.25" hidden="false" customHeight="false" outlineLevel="0" collapsed="false">
      <c r="AK105" s="78" t="s">
        <v>68</v>
      </c>
      <c r="AL105" s="78"/>
      <c r="AM105" s="78"/>
      <c r="AN105" s="78"/>
      <c r="AO105" s="78"/>
      <c r="AP105" s="78"/>
    </row>
    <row r="106" customFormat="false" ht="11.25" hidden="false" customHeight="false" outlineLevel="0" collapsed="false">
      <c r="AK106" s="79"/>
      <c r="AL106" s="80"/>
      <c r="AM106" s="80"/>
      <c r="AN106" s="80"/>
      <c r="AO106" s="81" t="s">
        <v>46</v>
      </c>
      <c r="AP106" s="82" t="s">
        <v>84</v>
      </c>
    </row>
    <row r="107" customFormat="false" ht="11.25" hidden="false" customHeight="false" outlineLevel="0" collapsed="false">
      <c r="AK107" s="83" t="s">
        <v>69</v>
      </c>
      <c r="AL107" s="37"/>
      <c r="AM107" s="37"/>
      <c r="AN107" s="37"/>
      <c r="AO107" s="76" t="n">
        <f aca="false">AO17</f>
        <v>620000</v>
      </c>
      <c r="AP107" s="84" t="n">
        <f aca="false">AP17</f>
        <v>1488620</v>
      </c>
    </row>
    <row r="108" customFormat="false" ht="11.25" hidden="false" customHeight="false" outlineLevel="0" collapsed="false">
      <c r="AK108" s="85" t="s">
        <v>70</v>
      </c>
      <c r="AL108" s="37"/>
      <c r="AM108" s="37"/>
      <c r="AN108" s="37"/>
      <c r="AO108" s="76" t="n">
        <f aca="false">AO33</f>
        <v>775000</v>
      </c>
      <c r="AP108" s="84" t="n">
        <f aca="false">AP33</f>
        <v>2226962.5</v>
      </c>
    </row>
    <row r="109" customFormat="false" ht="11.25" hidden="false" customHeight="false" outlineLevel="0" collapsed="false">
      <c r="AK109" s="85" t="s">
        <v>71</v>
      </c>
      <c r="AL109" s="37"/>
      <c r="AM109" s="37"/>
      <c r="AN109" s="37"/>
      <c r="AO109" s="24" t="n">
        <f aca="false">SUM(AO35:AO41)</f>
        <v>0</v>
      </c>
      <c r="AP109" s="86" t="n">
        <f aca="false">SUM(AP35:AP41)</f>
        <v>0</v>
      </c>
    </row>
    <row r="110" customFormat="false" ht="11.25" hidden="false" customHeight="false" outlineLevel="0" collapsed="false">
      <c r="AK110" s="85"/>
      <c r="AL110" s="37"/>
      <c r="AM110" s="37"/>
      <c r="AN110" s="37"/>
      <c r="AO110" s="37"/>
      <c r="AP110" s="87"/>
    </row>
    <row r="111" customFormat="false" ht="11.25" hidden="false" customHeight="false" outlineLevel="0" collapsed="false">
      <c r="AK111" s="85" t="s">
        <v>105</v>
      </c>
      <c r="AL111" s="37"/>
      <c r="AM111" s="37"/>
      <c r="AN111" s="37"/>
      <c r="AO111" s="76" t="n">
        <f aca="false">AO61</f>
        <v>1007994.51</v>
      </c>
      <c r="AP111" s="84" t="n">
        <f aca="false">AP61</f>
        <v>90908.4744</v>
      </c>
    </row>
    <row r="112" customFormat="false" ht="11.25" hidden="false" customHeight="false" outlineLevel="0" collapsed="false">
      <c r="AK112" s="85" t="s">
        <v>73</v>
      </c>
      <c r="AL112" s="37"/>
      <c r="AM112" s="37"/>
      <c r="AN112" s="37"/>
      <c r="AO112" s="24" t="n">
        <f aca="false">SUM(AO63:AO69)</f>
        <v>0</v>
      </c>
      <c r="AP112" s="86" t="n">
        <f aca="false">SUM(AP63:AP69)</f>
        <v>0</v>
      </c>
    </row>
    <row r="113" customFormat="false" ht="11.25" hidden="false" customHeight="false" outlineLevel="0" collapsed="false">
      <c r="AK113" s="85"/>
      <c r="AL113" s="37"/>
      <c r="AM113" s="37"/>
      <c r="AN113" s="37"/>
      <c r="AO113" s="37"/>
      <c r="AP113" s="87"/>
    </row>
    <row r="114" customFormat="false" ht="11.25" hidden="false" customHeight="false" outlineLevel="0" collapsed="false">
      <c r="AK114" s="85" t="s">
        <v>106</v>
      </c>
      <c r="AL114" s="37"/>
      <c r="AM114" s="37"/>
      <c r="AN114" s="37"/>
      <c r="AO114" s="24" t="n">
        <f aca="false">SUM(AO75:AO103)-AO91</f>
        <v>379334</v>
      </c>
      <c r="AP114" s="88" t="n">
        <f aca="false">SUM(AP75:AP103)-AP91</f>
        <v>1152796.026</v>
      </c>
    </row>
    <row r="115" customFormat="false" ht="11.25" hidden="false" customHeight="false" outlineLevel="0" collapsed="false">
      <c r="AK115" s="85" t="s">
        <v>107</v>
      </c>
      <c r="AL115" s="37"/>
      <c r="AM115" s="37"/>
      <c r="AN115" s="37"/>
      <c r="AO115" s="76" t="n">
        <f aca="false">AO73</f>
        <v>1007994.51</v>
      </c>
      <c r="AP115" s="84" t="n">
        <f aca="false">AP73</f>
        <v>2653694.9484</v>
      </c>
    </row>
    <row r="116" customFormat="false" ht="11.25" hidden="false" customHeight="false" outlineLevel="0" collapsed="false">
      <c r="AK116" s="85" t="s">
        <v>108</v>
      </c>
      <c r="AL116" s="37"/>
      <c r="AM116" s="37"/>
      <c r="AN116" s="37"/>
      <c r="AO116" s="76" t="n">
        <f aca="false">+(MAX((SUM(AO73:AO103)-AO91),SUM(AO61:AO69)+SUM(AQ61:AQ69),SUM(AO33:AO41,AO17)))</f>
        <v>1395000</v>
      </c>
      <c r="AP116" s="84" t="n">
        <f aca="false">AO116*G73</f>
        <v>55800</v>
      </c>
      <c r="AR116" s="28"/>
    </row>
    <row r="117" customFormat="false" ht="11.25" hidden="false" customHeight="false" outlineLevel="0" collapsed="false">
      <c r="AK117" s="85" t="s">
        <v>109</v>
      </c>
      <c r="AL117" s="37"/>
      <c r="AM117" s="37"/>
      <c r="AN117" s="37"/>
      <c r="AO117" s="76"/>
      <c r="AP117" s="84" t="n">
        <f aca="false">AP115+AP116</f>
        <v>2709494.9484</v>
      </c>
      <c r="AR117" s="28"/>
    </row>
    <row r="118" customFormat="false" ht="11.25" hidden="false" customHeight="false" outlineLevel="0" collapsed="false">
      <c r="AK118" s="85"/>
      <c r="AL118" s="37"/>
      <c r="AM118" s="37"/>
      <c r="AN118" s="37"/>
      <c r="AO118" s="37"/>
      <c r="AP118" s="87"/>
    </row>
    <row r="119" customFormat="false" ht="11.25" hidden="false" customHeight="false" outlineLevel="0" collapsed="false">
      <c r="AK119" s="85"/>
      <c r="AL119" s="37" t="s">
        <v>76</v>
      </c>
      <c r="AM119" s="37"/>
      <c r="AN119" s="37"/>
      <c r="AO119" s="76" t="n">
        <f aca="false">AQ61</f>
        <v>7671.49</v>
      </c>
      <c r="AP119" s="87"/>
    </row>
    <row r="120" customFormat="false" ht="11.25" hidden="false" customHeight="false" outlineLevel="0" collapsed="false">
      <c r="AK120" s="85"/>
      <c r="AL120" s="37" t="s">
        <v>77</v>
      </c>
      <c r="AM120" s="37"/>
      <c r="AN120" s="37"/>
      <c r="AO120" s="76" t="n">
        <f aca="false">-AO60</f>
        <v>-0</v>
      </c>
      <c r="AP120" s="87"/>
    </row>
    <row r="121" customFormat="false" ht="11.25" hidden="false" customHeight="false" outlineLevel="0" collapsed="false">
      <c r="AK121" s="89"/>
      <c r="AL121" s="101" t="s">
        <v>78</v>
      </c>
      <c r="AM121" s="101"/>
      <c r="AN121" s="101"/>
      <c r="AO121" s="102" t="n">
        <f aca="false">SUM(AO107:AO109)-SUM(AO114:AO115)-AO120-AO119</f>
        <v>0</v>
      </c>
      <c r="AP121" s="91"/>
    </row>
    <row r="122" customFormat="false" ht="11.25" hidden="false" customHeight="false" outlineLevel="0" collapsed="false">
      <c r="AK122" s="37"/>
      <c r="AL122" s="37"/>
      <c r="AM122" s="37"/>
      <c r="AN122" s="37"/>
      <c r="AO122" s="37"/>
      <c r="AP122" s="37"/>
    </row>
    <row r="123" customFormat="false" ht="11.25" hidden="false" customHeight="false" outlineLevel="0" collapsed="false">
      <c r="AK123" s="37"/>
      <c r="AL123" s="37"/>
      <c r="AM123" s="37"/>
      <c r="AN123" s="37"/>
      <c r="AO123" s="37"/>
      <c r="AP123" s="37"/>
    </row>
  </sheetData>
  <mergeCells count="1">
    <mergeCell ref="AK105:AP105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3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pane xSplit="8" ySplit="4" topLeftCell="I56" activePane="bottomRight" state="frozen"/>
      <selection pane="topLeft" activeCell="A4" activeCellId="0" sqref="A4"/>
      <selection pane="topRight" activeCell="I4" activeCellId="0" sqref="I4"/>
      <selection pane="bottomLeft" activeCell="A56" activeCellId="0" sqref="A56"/>
      <selection pane="bottomRight" activeCell="AO74" activeCellId="0" sqref="AO74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9" min="9" style="1" width="7.7"/>
    <col collapsed="false" customWidth="true" hidden="false" outlineLevel="0" max="40" min="40" style="1" width="3.7"/>
    <col collapsed="false" customWidth="true" hidden="false" outlineLevel="0" max="41" min="41" style="1" width="11.56"/>
    <col collapsed="false" customWidth="true" hidden="false" outlineLevel="0" max="42" min="42" style="1" width="11.42"/>
    <col collapsed="false" customWidth="true" hidden="false" outlineLevel="0" max="43" min="43" style="1" width="6.85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103" t="s">
        <v>119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36982</v>
      </c>
      <c r="J7" s="59" t="n">
        <f aca="false">I7+1</f>
        <v>36983</v>
      </c>
      <c r="K7" s="59" t="n">
        <f aca="false">J7+1</f>
        <v>36984</v>
      </c>
      <c r="L7" s="59" t="n">
        <f aca="false">K7+1</f>
        <v>36985</v>
      </c>
      <c r="M7" s="59" t="n">
        <f aca="false">L7+1</f>
        <v>36986</v>
      </c>
      <c r="N7" s="59" t="n">
        <f aca="false">M7+1</f>
        <v>36987</v>
      </c>
      <c r="O7" s="59" t="n">
        <f aca="false">N7+1</f>
        <v>36988</v>
      </c>
      <c r="P7" s="59" t="n">
        <f aca="false">O7+1</f>
        <v>36989</v>
      </c>
      <c r="Q7" s="59" t="n">
        <f aca="false">P7+1</f>
        <v>36990</v>
      </c>
      <c r="R7" s="59" t="n">
        <f aca="false">Q7+1</f>
        <v>36991</v>
      </c>
      <c r="S7" s="59" t="n">
        <f aca="false">R7+1</f>
        <v>36992</v>
      </c>
      <c r="T7" s="59" t="n">
        <f aca="false">S7+1</f>
        <v>36993</v>
      </c>
      <c r="U7" s="59" t="n">
        <f aca="false">T7+1</f>
        <v>36994</v>
      </c>
      <c r="V7" s="59" t="n">
        <f aca="false">U7+1</f>
        <v>36995</v>
      </c>
      <c r="W7" s="59" t="n">
        <f aca="false">V7+1</f>
        <v>36996</v>
      </c>
      <c r="X7" s="59" t="n">
        <f aca="false">W7+1</f>
        <v>36997</v>
      </c>
      <c r="Y7" s="59" t="n">
        <f aca="false">X7+1</f>
        <v>36998</v>
      </c>
      <c r="Z7" s="59" t="n">
        <f aca="false">Y7+1</f>
        <v>36999</v>
      </c>
      <c r="AA7" s="59" t="n">
        <f aca="false">Z7+1</f>
        <v>37000</v>
      </c>
      <c r="AB7" s="59" t="n">
        <f aca="false">AA7+1</f>
        <v>37001</v>
      </c>
      <c r="AC7" s="59" t="n">
        <f aca="false">AB7+1</f>
        <v>37002</v>
      </c>
      <c r="AD7" s="59" t="n">
        <f aca="false">AC7+1</f>
        <v>37003</v>
      </c>
      <c r="AE7" s="59" t="n">
        <f aca="false">AD7+1</f>
        <v>37004</v>
      </c>
      <c r="AF7" s="59" t="n">
        <f aca="false">AE7+1</f>
        <v>37005</v>
      </c>
      <c r="AG7" s="59" t="n">
        <f aca="false">AF7+1</f>
        <v>37006</v>
      </c>
      <c r="AH7" s="59" t="n">
        <f aca="false">AG7+1</f>
        <v>37007</v>
      </c>
      <c r="AI7" s="59" t="n">
        <f aca="false">AH7+1</f>
        <v>37008</v>
      </c>
      <c r="AJ7" s="59" t="n">
        <v>36978</v>
      </c>
      <c r="AK7" s="59" t="n">
        <f aca="false">AJ7+1</f>
        <v>36979</v>
      </c>
      <c r="AL7" s="59" t="n">
        <f aca="false">AK7+1</f>
        <v>36980</v>
      </c>
      <c r="AM7" s="59"/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</row>
    <row r="10" customFormat="false" ht="11.25" hidden="false" customHeight="false" outlineLevel="0" collapsed="false">
      <c r="C10" s="1" t="s">
        <v>9</v>
      </c>
      <c r="D10" s="1" t="s">
        <v>26</v>
      </c>
      <c r="E10" s="1" t="n">
        <v>2.401</v>
      </c>
      <c r="I10" s="24" t="n">
        <v>0</v>
      </c>
      <c r="J10" s="24" t="n">
        <v>0</v>
      </c>
      <c r="K10" s="24" t="n">
        <v>0</v>
      </c>
      <c r="L10" s="24" t="n">
        <v>0</v>
      </c>
      <c r="M10" s="24" t="n">
        <v>0</v>
      </c>
      <c r="N10" s="24" t="n">
        <v>0</v>
      </c>
      <c r="O10" s="24" t="n">
        <v>0</v>
      </c>
      <c r="P10" s="24" t="n">
        <v>0</v>
      </c>
      <c r="Q10" s="24" t="n">
        <v>0</v>
      </c>
      <c r="R10" s="24" t="n">
        <v>0</v>
      </c>
      <c r="S10" s="24" t="n">
        <v>0</v>
      </c>
      <c r="T10" s="24" t="n">
        <v>0</v>
      </c>
      <c r="U10" s="24" t="n">
        <v>0</v>
      </c>
      <c r="V10" s="24" t="n">
        <v>0</v>
      </c>
      <c r="W10" s="24" t="n">
        <v>0</v>
      </c>
      <c r="X10" s="24" t="n">
        <v>0</v>
      </c>
      <c r="Y10" s="24" t="n">
        <v>0</v>
      </c>
      <c r="Z10" s="24" t="n">
        <v>0</v>
      </c>
      <c r="AA10" s="24" t="n">
        <v>0</v>
      </c>
      <c r="AB10" s="24" t="n">
        <v>0</v>
      </c>
      <c r="AC10" s="24" t="n">
        <v>0</v>
      </c>
      <c r="AD10" s="24" t="n">
        <v>0</v>
      </c>
      <c r="AE10" s="24" t="n">
        <v>0</v>
      </c>
      <c r="AF10" s="24" t="n">
        <v>0</v>
      </c>
      <c r="AG10" s="24" t="n">
        <v>0</v>
      </c>
      <c r="AH10" s="24" t="n">
        <v>0</v>
      </c>
      <c r="AI10" s="24" t="n">
        <v>0</v>
      </c>
      <c r="AJ10" s="24" t="n">
        <v>0</v>
      </c>
      <c r="AK10" s="24" t="n">
        <v>0</v>
      </c>
      <c r="AL10" s="24" t="n">
        <v>0</v>
      </c>
      <c r="AM10" s="24" t="n">
        <v>0</v>
      </c>
      <c r="AO10" s="28" t="n">
        <f aca="false">SUM(I10:AN10)</f>
        <v>0</v>
      </c>
      <c r="AP10" s="28" t="n">
        <f aca="false">SUM(I10:AM10)*E10+SUM(I10:AM10)*F10+SUM(I10:AM10)*G10</f>
        <v>0</v>
      </c>
    </row>
    <row r="11" customFormat="false" ht="11.25" hidden="false" customHeight="false" outlineLevel="0" collapsed="false">
      <c r="C11" s="1" t="s">
        <v>111</v>
      </c>
      <c r="D11" s="1" t="s">
        <v>112</v>
      </c>
      <c r="E11" s="1" t="n">
        <v>2.401</v>
      </c>
      <c r="I11" s="24" t="n">
        <v>0</v>
      </c>
      <c r="J11" s="24" t="n">
        <v>0</v>
      </c>
      <c r="K11" s="24" t="n">
        <v>0</v>
      </c>
      <c r="L11" s="24" t="n">
        <v>0</v>
      </c>
      <c r="M11" s="24" t="n">
        <v>0</v>
      </c>
      <c r="N11" s="24" t="n">
        <v>0</v>
      </c>
      <c r="O11" s="24" t="n">
        <v>0</v>
      </c>
      <c r="P11" s="24" t="n">
        <v>0</v>
      </c>
      <c r="Q11" s="24" t="n">
        <v>0</v>
      </c>
      <c r="R11" s="24" t="n">
        <v>0</v>
      </c>
      <c r="S11" s="24" t="n">
        <v>0</v>
      </c>
      <c r="T11" s="24" t="n">
        <v>0</v>
      </c>
      <c r="U11" s="24" t="n">
        <v>0</v>
      </c>
      <c r="V11" s="24" t="n">
        <v>0</v>
      </c>
      <c r="W11" s="24" t="n">
        <v>0</v>
      </c>
      <c r="X11" s="24" t="n">
        <v>0</v>
      </c>
      <c r="Y11" s="24" t="n">
        <v>0</v>
      </c>
      <c r="Z11" s="24" t="n">
        <v>0</v>
      </c>
      <c r="AA11" s="24" t="n">
        <v>0</v>
      </c>
      <c r="AB11" s="24" t="n">
        <v>0</v>
      </c>
      <c r="AC11" s="24" t="n">
        <v>0</v>
      </c>
      <c r="AD11" s="24" t="n">
        <v>0</v>
      </c>
      <c r="AE11" s="24" t="n">
        <v>0</v>
      </c>
      <c r="AF11" s="24" t="n">
        <v>0</v>
      </c>
      <c r="AG11" s="24" t="n">
        <v>0</v>
      </c>
      <c r="AH11" s="24" t="n">
        <v>0</v>
      </c>
      <c r="AI11" s="24" t="n">
        <v>0</v>
      </c>
      <c r="AJ11" s="24" t="n">
        <v>0</v>
      </c>
      <c r="AK11" s="24" t="n">
        <v>0</v>
      </c>
      <c r="AL11" s="24" t="n">
        <v>0</v>
      </c>
      <c r="AM11" s="24" t="n">
        <v>0</v>
      </c>
      <c r="AO11" s="28" t="n">
        <f aca="false">SUM(I11:AN11)</f>
        <v>0</v>
      </c>
      <c r="AP11" s="28" t="n">
        <f aca="false">SUM(I11:AM11)*E11+SUM(I11:AM11)*F11+SUM(I11:AM11)*G11</f>
        <v>0</v>
      </c>
    </row>
    <row r="12" customFormat="false" ht="11.25" hidden="false" customHeight="false" outlineLevel="0" collapsed="false">
      <c r="C12" s="1" t="s">
        <v>10</v>
      </c>
      <c r="D12" s="1" t="s">
        <v>27</v>
      </c>
      <c r="E12" s="1" t="n">
        <v>2.401</v>
      </c>
      <c r="I12" s="24"/>
      <c r="J12" s="24" t="n">
        <v>0</v>
      </c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86</v>
      </c>
      <c r="D13" s="1" t="s">
        <v>28</v>
      </c>
      <c r="E13" s="1" t="n">
        <v>2.401</v>
      </c>
      <c r="I13" s="24" t="n">
        <v>15800</v>
      </c>
      <c r="J13" s="68" t="n">
        <f aca="false">I13</f>
        <v>15800</v>
      </c>
      <c r="K13" s="68" t="n">
        <f aca="false">J13</f>
        <v>15800</v>
      </c>
      <c r="L13" s="68" t="n">
        <f aca="false">K13</f>
        <v>15800</v>
      </c>
      <c r="M13" s="68" t="n">
        <f aca="false">L13</f>
        <v>15800</v>
      </c>
      <c r="N13" s="68" t="n">
        <f aca="false">M13</f>
        <v>15800</v>
      </c>
      <c r="O13" s="68" t="n">
        <f aca="false">N13</f>
        <v>15800</v>
      </c>
      <c r="P13" s="68" t="n">
        <f aca="false">O13</f>
        <v>15800</v>
      </c>
      <c r="Q13" s="68" t="n">
        <f aca="false">P13</f>
        <v>15800</v>
      </c>
      <c r="R13" s="68" t="n">
        <f aca="false">Q13</f>
        <v>15800</v>
      </c>
      <c r="S13" s="68" t="n">
        <f aca="false">R13</f>
        <v>15800</v>
      </c>
      <c r="T13" s="68" t="n">
        <f aca="false">S13</f>
        <v>15800</v>
      </c>
      <c r="U13" s="68" t="n">
        <f aca="false">T13</f>
        <v>15800</v>
      </c>
      <c r="V13" s="68" t="n">
        <f aca="false">U13</f>
        <v>15800</v>
      </c>
      <c r="W13" s="68" t="n">
        <f aca="false">V13</f>
        <v>15800</v>
      </c>
      <c r="X13" s="68" t="n">
        <f aca="false">W13</f>
        <v>15800</v>
      </c>
      <c r="Y13" s="68" t="n">
        <f aca="false">X13</f>
        <v>15800</v>
      </c>
      <c r="Z13" s="68" t="n">
        <f aca="false">Y13</f>
        <v>15800</v>
      </c>
      <c r="AA13" s="68" t="n">
        <f aca="false">Z13</f>
        <v>15800</v>
      </c>
      <c r="AB13" s="68" t="n">
        <f aca="false">AA13</f>
        <v>15800</v>
      </c>
      <c r="AC13" s="68" t="n">
        <f aca="false">AB13</f>
        <v>15800</v>
      </c>
      <c r="AD13" s="68" t="n">
        <f aca="false">AC13</f>
        <v>15800</v>
      </c>
      <c r="AE13" s="68" t="n">
        <f aca="false">AD13</f>
        <v>15800</v>
      </c>
      <c r="AF13" s="68" t="n">
        <f aca="false">AE13</f>
        <v>15800</v>
      </c>
      <c r="AG13" s="68" t="n">
        <f aca="false">AF13</f>
        <v>15800</v>
      </c>
      <c r="AH13" s="68" t="n">
        <f aca="false">AG13</f>
        <v>15800</v>
      </c>
      <c r="AI13" s="68" t="n">
        <f aca="false">AH13</f>
        <v>15800</v>
      </c>
      <c r="AJ13" s="68" t="n">
        <f aca="false">AI13</f>
        <v>15800</v>
      </c>
      <c r="AK13" s="68" t="n">
        <f aca="false">AJ13</f>
        <v>15800</v>
      </c>
      <c r="AL13" s="68" t="n">
        <f aca="false">AK13</f>
        <v>15800</v>
      </c>
      <c r="AM13" s="68" t="n">
        <v>0</v>
      </c>
      <c r="AO13" s="28" t="n">
        <f aca="false">SUM(I13:AN13)</f>
        <v>474000</v>
      </c>
      <c r="AP13" s="28" t="n">
        <f aca="false">SUM(I13:AM13)*E13+SUM(I13:AM13)*F13+SUM(I13:AM13)*G13</f>
        <v>1138074</v>
      </c>
    </row>
    <row r="14" customFormat="false" ht="11.25" hidden="false" customHeight="false" outlineLevel="0" collapsed="false">
      <c r="C14" s="1" t="s">
        <v>87</v>
      </c>
      <c r="D14" s="1" t="s">
        <v>29</v>
      </c>
      <c r="E14" s="1" t="n">
        <v>2.401</v>
      </c>
      <c r="I14" s="24"/>
      <c r="J14" s="24" t="n">
        <v>0</v>
      </c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13</v>
      </c>
      <c r="D15" s="1" t="s">
        <v>30</v>
      </c>
      <c r="E15" s="1" t="n">
        <v>2.401</v>
      </c>
      <c r="I15" s="24" t="n">
        <v>0</v>
      </c>
      <c r="J15" s="28" t="n">
        <f aca="false">I15</f>
        <v>0</v>
      </c>
      <c r="K15" s="28" t="n">
        <f aca="false">J15</f>
        <v>0</v>
      </c>
      <c r="L15" s="28" t="n">
        <f aca="false">K15</f>
        <v>0</v>
      </c>
      <c r="M15" s="28" t="n">
        <f aca="false">L15</f>
        <v>0</v>
      </c>
      <c r="N15" s="28" t="n">
        <f aca="false">M15</f>
        <v>0</v>
      </c>
      <c r="O15" s="28" t="n">
        <f aca="false">N15</f>
        <v>0</v>
      </c>
      <c r="P15" s="28" t="n">
        <f aca="false">O15</f>
        <v>0</v>
      </c>
      <c r="Q15" s="28" t="n">
        <f aca="false">P15</f>
        <v>0</v>
      </c>
      <c r="R15" s="28" t="n">
        <f aca="false">Q15</f>
        <v>0</v>
      </c>
      <c r="S15" s="28" t="n">
        <f aca="false">R15</f>
        <v>0</v>
      </c>
      <c r="T15" s="28" t="n">
        <f aca="false">S15</f>
        <v>0</v>
      </c>
      <c r="U15" s="28" t="n">
        <f aca="false">T15</f>
        <v>0</v>
      </c>
      <c r="V15" s="28" t="n">
        <f aca="false">U15</f>
        <v>0</v>
      </c>
      <c r="W15" s="28" t="n">
        <f aca="false">V15</f>
        <v>0</v>
      </c>
      <c r="X15" s="28" t="n">
        <f aca="false">W15</f>
        <v>0</v>
      </c>
      <c r="Y15" s="28" t="n">
        <f aca="false">X15</f>
        <v>0</v>
      </c>
      <c r="Z15" s="28" t="n">
        <f aca="false">Y15</f>
        <v>0</v>
      </c>
      <c r="AA15" s="28" t="n">
        <f aca="false">Z15</f>
        <v>0</v>
      </c>
      <c r="AB15" s="28" t="n">
        <f aca="false">AA15</f>
        <v>0</v>
      </c>
      <c r="AC15" s="28" t="n">
        <f aca="false">AB15</f>
        <v>0</v>
      </c>
      <c r="AD15" s="28" t="n">
        <f aca="false">AC15</f>
        <v>0</v>
      </c>
      <c r="AE15" s="28" t="n">
        <f aca="false">AD15</f>
        <v>0</v>
      </c>
      <c r="AF15" s="28" t="n">
        <f aca="false">AE15</f>
        <v>0</v>
      </c>
      <c r="AG15" s="28" t="n">
        <f aca="false">AF15</f>
        <v>0</v>
      </c>
      <c r="AH15" s="28" t="n">
        <f aca="false">AG15</f>
        <v>0</v>
      </c>
      <c r="AI15" s="28" t="n">
        <f aca="false">AH15</f>
        <v>0</v>
      </c>
      <c r="AJ15" s="28" t="n">
        <f aca="false">AI15</f>
        <v>0</v>
      </c>
      <c r="AK15" s="28" t="n">
        <f aca="false">AJ15</f>
        <v>0</v>
      </c>
      <c r="AL15" s="28" t="n">
        <f aca="false">AK15</f>
        <v>0</v>
      </c>
      <c r="AM15" s="28" t="n">
        <f aca="false">AL15</f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" t="s">
        <v>14</v>
      </c>
      <c r="D16" s="1" t="s">
        <v>31</v>
      </c>
      <c r="E16" s="1" t="n">
        <v>2.401</v>
      </c>
      <c r="I16" s="67" t="n">
        <v>4200</v>
      </c>
      <c r="J16" s="68" t="n">
        <f aca="false">I16</f>
        <v>4200</v>
      </c>
      <c r="K16" s="68" t="n">
        <f aca="false">J16</f>
        <v>4200</v>
      </c>
      <c r="L16" s="68" t="n">
        <f aca="false">K16</f>
        <v>4200</v>
      </c>
      <c r="M16" s="68" t="n">
        <f aca="false">L16</f>
        <v>4200</v>
      </c>
      <c r="N16" s="68" t="n">
        <f aca="false">M16</f>
        <v>4200</v>
      </c>
      <c r="O16" s="68" t="n">
        <f aca="false">N16</f>
        <v>4200</v>
      </c>
      <c r="P16" s="68" t="n">
        <f aca="false">O16</f>
        <v>4200</v>
      </c>
      <c r="Q16" s="68" t="n">
        <f aca="false">P16</f>
        <v>4200</v>
      </c>
      <c r="R16" s="68" t="n">
        <f aca="false">Q16</f>
        <v>4200</v>
      </c>
      <c r="S16" s="68" t="n">
        <f aca="false">R16</f>
        <v>4200</v>
      </c>
      <c r="T16" s="68" t="n">
        <f aca="false">S16</f>
        <v>4200</v>
      </c>
      <c r="U16" s="68" t="n">
        <f aca="false">T16</f>
        <v>4200</v>
      </c>
      <c r="V16" s="68" t="n">
        <f aca="false">U16</f>
        <v>4200</v>
      </c>
      <c r="W16" s="68" t="n">
        <f aca="false">V16</f>
        <v>4200</v>
      </c>
      <c r="X16" s="68" t="n">
        <f aca="false">W16</f>
        <v>4200</v>
      </c>
      <c r="Y16" s="68" t="n">
        <f aca="false">X16</f>
        <v>4200</v>
      </c>
      <c r="Z16" s="68" t="n">
        <f aca="false">Y16</f>
        <v>4200</v>
      </c>
      <c r="AA16" s="68" t="n">
        <f aca="false">Z16</f>
        <v>4200</v>
      </c>
      <c r="AB16" s="68" t="n">
        <f aca="false">AA16</f>
        <v>4200</v>
      </c>
      <c r="AC16" s="68" t="n">
        <f aca="false">AB16</f>
        <v>4200</v>
      </c>
      <c r="AD16" s="68" t="n">
        <f aca="false">AC16</f>
        <v>4200</v>
      </c>
      <c r="AE16" s="68" t="n">
        <f aca="false">AD16</f>
        <v>4200</v>
      </c>
      <c r="AF16" s="68" t="n">
        <f aca="false">AE16</f>
        <v>4200</v>
      </c>
      <c r="AG16" s="68" t="n">
        <f aca="false">AF16</f>
        <v>4200</v>
      </c>
      <c r="AH16" s="68" t="n">
        <f aca="false">AG16</f>
        <v>4200</v>
      </c>
      <c r="AI16" s="68" t="n">
        <f aca="false">AH16</f>
        <v>4200</v>
      </c>
      <c r="AJ16" s="68" t="n">
        <f aca="false">AI16</f>
        <v>4200</v>
      </c>
      <c r="AK16" s="68" t="n">
        <f aca="false">AJ16</f>
        <v>4200</v>
      </c>
      <c r="AL16" s="68" t="n">
        <f aca="false">AK16</f>
        <v>4200</v>
      </c>
      <c r="AM16" s="68" t="n">
        <v>0</v>
      </c>
      <c r="AO16" s="68" t="n">
        <f aca="false">SUM(I16:AN16)</f>
        <v>126000</v>
      </c>
      <c r="AP16" s="68" t="n">
        <f aca="false">SUM(I16:AM16)*E16+SUM(I16:AM16)*F16+SUM(I16:AM16)*G16</f>
        <v>302526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69" t="n">
        <f aca="false">SUM(AK10:AK16)</f>
        <v>20000</v>
      </c>
      <c r="AL17" s="69" t="n">
        <f aca="false">SUM(AL10:AL16)</f>
        <v>20000</v>
      </c>
      <c r="AM17" s="69" t="n">
        <f aca="false">SUM(AM10:AM16)</f>
        <v>0</v>
      </c>
      <c r="AO17" s="34" t="n">
        <f aca="false">SUM(AO10:AO16)</f>
        <v>600000</v>
      </c>
      <c r="AP17" s="34" t="n">
        <f aca="false">SUM(AP10:AP16)</f>
        <v>1440600</v>
      </c>
    </row>
    <row r="18" customFormat="false" ht="11.25" hidden="false" customHeight="false" outlineLevel="0" collapsed="false">
      <c r="I18" s="24"/>
    </row>
    <row r="19" customFormat="false" ht="11.25" hidden="false" customHeight="false" outlineLevel="0" collapsed="false">
      <c r="B19" s="93" t="s">
        <v>88</v>
      </c>
      <c r="I19" s="24"/>
    </row>
    <row r="20" customFormat="false" ht="11.25" hidden="false" customHeight="false" outlineLevel="0" collapsed="false">
      <c r="C20" s="1" t="s">
        <v>15</v>
      </c>
      <c r="D20" s="1" t="s">
        <v>32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f aca="false">Q20</f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f aca="false">U20</f>
        <v>0</v>
      </c>
      <c r="W20" s="28" t="n">
        <f aca="false">V20</f>
        <v>0</v>
      </c>
      <c r="X20" s="28" t="n">
        <f aca="false">W20</f>
        <v>0</v>
      </c>
      <c r="Y20" s="28" t="n">
        <f aca="false">X20</f>
        <v>0</v>
      </c>
      <c r="Z20" s="28" t="n">
        <f aca="false">Y20</f>
        <v>0</v>
      </c>
      <c r="AA20" s="28" t="n">
        <f aca="false">Z20</f>
        <v>0</v>
      </c>
      <c r="AB20" s="28" t="n">
        <f aca="false">AA20</f>
        <v>0</v>
      </c>
      <c r="AC20" s="28" t="n">
        <f aca="false">AB20</f>
        <v>0</v>
      </c>
      <c r="AD20" s="28" t="n">
        <f aca="false">AC20</f>
        <v>0</v>
      </c>
      <c r="AE20" s="28" t="n">
        <f aca="false">AD20</f>
        <v>0</v>
      </c>
      <c r="AF20" s="28" t="n">
        <f aca="false">AE20</f>
        <v>0</v>
      </c>
      <c r="AG20" s="28" t="n">
        <f aca="false">AF20</f>
        <v>0</v>
      </c>
      <c r="AH20" s="28" t="n">
        <f aca="false">AG20</f>
        <v>0</v>
      </c>
      <c r="AI20" s="28" t="n">
        <f aca="false">AH20</f>
        <v>0</v>
      </c>
      <c r="AJ20" s="28" t="n">
        <f aca="false">AI20</f>
        <v>0</v>
      </c>
      <c r="AK20" s="28" t="n">
        <f aca="false">AJ20</f>
        <v>0</v>
      </c>
      <c r="AL20" s="28" t="n">
        <f aca="false">AK20</f>
        <v>0</v>
      </c>
      <c r="AM20" s="28" t="n">
        <f aca="false">AL20</f>
        <v>0</v>
      </c>
      <c r="AO20" s="28" t="n">
        <f aca="false">SUM(I20:AN20)</f>
        <v>0</v>
      </c>
      <c r="AP20" s="28" t="n">
        <f aca="false">SUM(I20:AM20)*E20+SUM(I20:AM20)*F20+SUM(I20:AM20)*G20</f>
        <v>0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15000</v>
      </c>
      <c r="J23" s="28" t="n">
        <f aca="false">I23</f>
        <v>15000</v>
      </c>
      <c r="K23" s="28" t="n">
        <f aca="false">J23</f>
        <v>15000</v>
      </c>
      <c r="L23" s="28" t="n">
        <f aca="false">K23</f>
        <v>15000</v>
      </c>
      <c r="M23" s="28" t="n">
        <f aca="false">L23</f>
        <v>15000</v>
      </c>
      <c r="N23" s="28" t="n">
        <f aca="false">M23</f>
        <v>15000</v>
      </c>
      <c r="O23" s="28" t="n">
        <f aca="false">N23</f>
        <v>15000</v>
      </c>
      <c r="P23" s="28" t="n">
        <f aca="false">O23</f>
        <v>15000</v>
      </c>
      <c r="Q23" s="28" t="n">
        <f aca="false">P23</f>
        <v>15000</v>
      </c>
      <c r="R23" s="28" t="n">
        <f aca="false">Q23</f>
        <v>15000</v>
      </c>
      <c r="S23" s="28" t="n">
        <f aca="false">R23</f>
        <v>15000</v>
      </c>
      <c r="T23" s="28" t="n">
        <f aca="false">S23</f>
        <v>15000</v>
      </c>
      <c r="U23" s="28" t="n">
        <f aca="false">T23</f>
        <v>15000</v>
      </c>
      <c r="V23" s="28" t="n">
        <f aca="false">U23</f>
        <v>15000</v>
      </c>
      <c r="W23" s="28" t="n">
        <f aca="false">V23</f>
        <v>15000</v>
      </c>
      <c r="X23" s="28" t="n">
        <f aca="false">W23</f>
        <v>15000</v>
      </c>
      <c r="Y23" s="28" t="n">
        <f aca="false">X23</f>
        <v>15000</v>
      </c>
      <c r="Z23" s="28" t="n">
        <f aca="false">Y23</f>
        <v>15000</v>
      </c>
      <c r="AA23" s="28" t="n">
        <f aca="false">Z23</f>
        <v>15000</v>
      </c>
      <c r="AB23" s="28" t="n">
        <f aca="false">AA23</f>
        <v>15000</v>
      </c>
      <c r="AC23" s="28" t="n">
        <f aca="false">AB23</f>
        <v>15000</v>
      </c>
      <c r="AD23" s="28" t="n">
        <f aca="false">AC23</f>
        <v>15000</v>
      </c>
      <c r="AE23" s="28" t="n">
        <f aca="false">AD23</f>
        <v>15000</v>
      </c>
      <c r="AF23" s="28" t="n">
        <f aca="false">AE23</f>
        <v>15000</v>
      </c>
      <c r="AG23" s="28" t="n">
        <f aca="false">AF23</f>
        <v>15000</v>
      </c>
      <c r="AH23" s="28" t="n">
        <f aca="false">AG23</f>
        <v>15000</v>
      </c>
      <c r="AI23" s="28" t="n">
        <f aca="false">AH23</f>
        <v>15000</v>
      </c>
      <c r="AJ23" s="28" t="n">
        <f aca="false">AI23</f>
        <v>15000</v>
      </c>
      <c r="AK23" s="28" t="n">
        <f aca="false">AJ23</f>
        <v>15000</v>
      </c>
      <c r="AL23" s="28" t="n">
        <f aca="false">AK23</f>
        <v>15000</v>
      </c>
      <c r="AM23" s="28" t="n">
        <v>0</v>
      </c>
      <c r="AO23" s="28" t="n">
        <f aca="false">SUM(I23:AN23)</f>
        <v>450000</v>
      </c>
      <c r="AP23" s="28" t="n">
        <f aca="false">SUM(I23:AM23)*E23+SUM(I23:AM23)*F23+SUM(I23:AM23)*G23</f>
        <v>1293075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4" t="n">
        <v>0</v>
      </c>
      <c r="K24" s="24" t="n">
        <v>0</v>
      </c>
      <c r="L24" s="24" t="n">
        <v>0</v>
      </c>
      <c r="M24" s="24" t="n">
        <v>0</v>
      </c>
      <c r="N24" s="24" t="n">
        <v>0</v>
      </c>
      <c r="O24" s="24" t="n">
        <v>0</v>
      </c>
      <c r="P24" s="24" t="n">
        <v>0</v>
      </c>
      <c r="Q24" s="24" t="n">
        <v>0</v>
      </c>
      <c r="R24" s="24" t="n">
        <v>0</v>
      </c>
      <c r="S24" s="24" t="n">
        <v>0</v>
      </c>
      <c r="T24" s="24" t="n">
        <v>0</v>
      </c>
      <c r="U24" s="24" t="n">
        <v>0</v>
      </c>
      <c r="V24" s="24" t="n">
        <v>0</v>
      </c>
      <c r="W24" s="24" t="n">
        <v>0</v>
      </c>
      <c r="X24" s="24" t="n">
        <v>0</v>
      </c>
      <c r="Y24" s="24" t="n">
        <v>0</v>
      </c>
      <c r="Z24" s="24" t="n">
        <v>0</v>
      </c>
      <c r="AA24" s="24" t="n">
        <v>0</v>
      </c>
      <c r="AB24" s="24" t="n">
        <v>0</v>
      </c>
      <c r="AC24" s="24" t="n">
        <v>0</v>
      </c>
      <c r="AD24" s="24" t="n">
        <v>0</v>
      </c>
      <c r="AE24" s="24" t="n">
        <v>0</v>
      </c>
      <c r="AF24" s="24" t="n">
        <v>0</v>
      </c>
      <c r="AG24" s="24" t="n">
        <v>0</v>
      </c>
      <c r="AH24" s="24" t="n">
        <v>0</v>
      </c>
      <c r="AI24" s="24" t="n">
        <v>0</v>
      </c>
      <c r="AJ24" s="24" t="n">
        <v>0</v>
      </c>
      <c r="AK24" s="24" t="n">
        <v>0</v>
      </c>
      <c r="AL24" s="24" t="n">
        <v>0</v>
      </c>
      <c r="AM24" s="24" t="n"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89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4" t="n">
        <v>0</v>
      </c>
      <c r="K25" s="24" t="n">
        <v>0</v>
      </c>
      <c r="L25" s="24" t="n">
        <v>0</v>
      </c>
      <c r="M25" s="24" t="n">
        <v>0</v>
      </c>
      <c r="N25" s="24" t="n">
        <v>0</v>
      </c>
      <c r="O25" s="24" t="n">
        <v>0</v>
      </c>
      <c r="P25" s="24" t="n">
        <v>0</v>
      </c>
      <c r="Q25" s="24" t="n">
        <v>0</v>
      </c>
      <c r="R25" s="24" t="n">
        <v>0</v>
      </c>
      <c r="S25" s="24" t="n">
        <v>0</v>
      </c>
      <c r="T25" s="24" t="n">
        <v>0</v>
      </c>
      <c r="U25" s="24" t="n">
        <v>0</v>
      </c>
      <c r="V25" s="24" t="n">
        <v>0</v>
      </c>
      <c r="W25" s="24" t="n">
        <v>0</v>
      </c>
      <c r="X25" s="24" t="n">
        <v>0</v>
      </c>
      <c r="Y25" s="24" t="n">
        <v>0</v>
      </c>
      <c r="Z25" s="24" t="n">
        <v>0</v>
      </c>
      <c r="AA25" s="24" t="n">
        <v>0</v>
      </c>
      <c r="AB25" s="24" t="n">
        <v>0</v>
      </c>
      <c r="AC25" s="24" t="n">
        <v>0</v>
      </c>
      <c r="AD25" s="24" t="n">
        <v>0</v>
      </c>
      <c r="AE25" s="24" t="n">
        <v>0</v>
      </c>
      <c r="AF25" s="24" t="n">
        <v>0</v>
      </c>
      <c r="AG25" s="24" t="n">
        <v>0</v>
      </c>
      <c r="AH25" s="24" t="n">
        <v>0</v>
      </c>
      <c r="AI25" s="24" t="n">
        <v>0</v>
      </c>
      <c r="AJ25" s="24" t="n">
        <v>0</v>
      </c>
      <c r="AK25" s="24" t="n">
        <v>0</v>
      </c>
      <c r="AL25" s="24" t="n">
        <v>0</v>
      </c>
      <c r="AM25" s="24" t="n"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87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4" t="n">
        <v>0</v>
      </c>
      <c r="K26" s="24" t="n">
        <v>0</v>
      </c>
      <c r="L26" s="24" t="n">
        <v>0</v>
      </c>
      <c r="M26" s="24" t="n">
        <v>0</v>
      </c>
      <c r="N26" s="24" t="n">
        <v>0</v>
      </c>
      <c r="O26" s="24" t="n">
        <v>0</v>
      </c>
      <c r="P26" s="24" t="n">
        <v>0</v>
      </c>
      <c r="Q26" s="24" t="n">
        <v>0</v>
      </c>
      <c r="R26" s="24" t="n">
        <v>0</v>
      </c>
      <c r="S26" s="24" t="n">
        <v>0</v>
      </c>
      <c r="T26" s="24" t="n">
        <v>0</v>
      </c>
      <c r="U26" s="24" t="n">
        <v>0</v>
      </c>
      <c r="V26" s="24" t="n">
        <v>0</v>
      </c>
      <c r="W26" s="24" t="n">
        <v>0</v>
      </c>
      <c r="X26" s="24" t="n">
        <v>0</v>
      </c>
      <c r="Y26" s="24" t="n">
        <v>0</v>
      </c>
      <c r="Z26" s="24" t="n">
        <v>0</v>
      </c>
      <c r="AA26" s="24" t="n">
        <v>0</v>
      </c>
      <c r="AB26" s="24" t="n">
        <v>0</v>
      </c>
      <c r="AC26" s="24" t="n">
        <v>0</v>
      </c>
      <c r="AD26" s="24" t="n">
        <v>0</v>
      </c>
      <c r="AE26" s="24" t="n">
        <v>0</v>
      </c>
      <c r="AF26" s="24" t="n">
        <v>0</v>
      </c>
      <c r="AG26" s="24" t="n">
        <v>0</v>
      </c>
      <c r="AH26" s="24" t="n">
        <v>0</v>
      </c>
      <c r="AI26" s="24" t="n">
        <v>0</v>
      </c>
      <c r="AJ26" s="24" t="n">
        <v>0</v>
      </c>
      <c r="AK26" s="24" t="n">
        <v>0</v>
      </c>
      <c r="AL26" s="24" t="n">
        <v>0</v>
      </c>
      <c r="AM26" s="24" t="n"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4" t="n">
        <v>0</v>
      </c>
      <c r="K27" s="24" t="n">
        <v>0</v>
      </c>
      <c r="L27" s="24" t="n">
        <v>0</v>
      </c>
      <c r="M27" s="24" t="n">
        <v>0</v>
      </c>
      <c r="N27" s="24" t="n">
        <v>0</v>
      </c>
      <c r="O27" s="24" t="n">
        <v>0</v>
      </c>
      <c r="P27" s="24" t="n">
        <v>0</v>
      </c>
      <c r="Q27" s="24" t="n">
        <v>0</v>
      </c>
      <c r="R27" s="24" t="n">
        <v>0</v>
      </c>
      <c r="S27" s="24" t="n">
        <v>0</v>
      </c>
      <c r="T27" s="24" t="n">
        <v>0</v>
      </c>
      <c r="U27" s="24" t="n">
        <v>0</v>
      </c>
      <c r="V27" s="24" t="n">
        <v>0</v>
      </c>
      <c r="W27" s="24" t="n">
        <v>0</v>
      </c>
      <c r="X27" s="24" t="n">
        <v>0</v>
      </c>
      <c r="Y27" s="24" t="n">
        <v>0</v>
      </c>
      <c r="Z27" s="24" t="n">
        <v>0</v>
      </c>
      <c r="AA27" s="24" t="n">
        <v>0</v>
      </c>
      <c r="AB27" s="24" t="n">
        <v>0</v>
      </c>
      <c r="AC27" s="24" t="n">
        <v>0</v>
      </c>
      <c r="AD27" s="24" t="n">
        <v>0</v>
      </c>
      <c r="AE27" s="24" t="n">
        <v>0</v>
      </c>
      <c r="AF27" s="24" t="n">
        <v>0</v>
      </c>
      <c r="AG27" s="24" t="n">
        <v>0</v>
      </c>
      <c r="AH27" s="24" t="n">
        <v>0</v>
      </c>
      <c r="AI27" s="24" t="n">
        <v>0</v>
      </c>
      <c r="AJ27" s="24" t="n">
        <v>0</v>
      </c>
      <c r="AK27" s="24" t="n">
        <v>0</v>
      </c>
      <c r="AL27" s="24" t="n">
        <v>0</v>
      </c>
      <c r="AM27" s="24" t="n"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90</v>
      </c>
      <c r="D28" s="1" t="s">
        <v>37</v>
      </c>
      <c r="E28" s="1" t="n">
        <v>2.43</v>
      </c>
      <c r="F28" s="70" t="n">
        <v>0.48</v>
      </c>
      <c r="G28" s="1" t="n">
        <v>-0.0365</v>
      </c>
      <c r="I28" s="24" t="n">
        <v>0</v>
      </c>
      <c r="J28" s="24" t="n">
        <v>0</v>
      </c>
      <c r="K28" s="24" t="n">
        <v>0</v>
      </c>
      <c r="L28" s="24" t="n">
        <v>0</v>
      </c>
      <c r="M28" s="24" t="n">
        <v>0</v>
      </c>
      <c r="N28" s="24" t="n">
        <v>0</v>
      </c>
      <c r="O28" s="24" t="n">
        <v>0</v>
      </c>
      <c r="P28" s="24" t="n">
        <v>0</v>
      </c>
      <c r="Q28" s="24" t="n">
        <v>0</v>
      </c>
      <c r="R28" s="24" t="n">
        <v>0</v>
      </c>
      <c r="S28" s="24" t="n">
        <v>0</v>
      </c>
      <c r="T28" s="24" t="n">
        <v>0</v>
      </c>
      <c r="U28" s="24" t="n">
        <v>0</v>
      </c>
      <c r="V28" s="24" t="n">
        <v>0</v>
      </c>
      <c r="W28" s="24" t="n">
        <v>0</v>
      </c>
      <c r="X28" s="24" t="n">
        <v>0</v>
      </c>
      <c r="Y28" s="24" t="n">
        <v>0</v>
      </c>
      <c r="Z28" s="24" t="n">
        <v>0</v>
      </c>
      <c r="AA28" s="24" t="n">
        <v>0</v>
      </c>
      <c r="AB28" s="24" t="n">
        <v>0</v>
      </c>
      <c r="AC28" s="24" t="n">
        <v>0</v>
      </c>
      <c r="AD28" s="24" t="n">
        <v>0</v>
      </c>
      <c r="AE28" s="24" t="n">
        <v>0</v>
      </c>
      <c r="AF28" s="24" t="n">
        <v>0</v>
      </c>
      <c r="AG28" s="24" t="n">
        <v>0</v>
      </c>
      <c r="AH28" s="24" t="n">
        <v>0</v>
      </c>
      <c r="AI28" s="24" t="n">
        <v>5000</v>
      </c>
      <c r="AJ28" s="24" t="n">
        <v>5000</v>
      </c>
      <c r="AK28" s="24" t="n">
        <v>5000</v>
      </c>
      <c r="AL28" s="24" t="n">
        <v>5000</v>
      </c>
      <c r="AM28" s="24" t="n">
        <v>0</v>
      </c>
      <c r="AO28" s="28" t="n">
        <f aca="false">SUM(I28:AN28)</f>
        <v>20000</v>
      </c>
      <c r="AP28" s="28" t="n">
        <f aca="false">SUM(I28:AM28)*E28+SUM(I28:AM28)*F28+SUM(I28:AM28)*G28</f>
        <v>57470</v>
      </c>
    </row>
    <row r="29" customFormat="false" ht="11.25" hidden="false" customHeight="false" outlineLevel="0" collapsed="false">
      <c r="C29" s="1" t="s">
        <v>21</v>
      </c>
      <c r="D29" s="1" t="s">
        <v>38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4" t="n">
        <v>0</v>
      </c>
      <c r="K29" s="24" t="n">
        <v>0</v>
      </c>
      <c r="L29" s="24" t="n">
        <v>0</v>
      </c>
      <c r="M29" s="24" t="n">
        <v>0</v>
      </c>
      <c r="N29" s="24" t="n">
        <v>0</v>
      </c>
      <c r="O29" s="24" t="n">
        <v>0</v>
      </c>
      <c r="P29" s="24" t="n">
        <v>0</v>
      </c>
      <c r="Q29" s="24" t="n">
        <v>0</v>
      </c>
      <c r="R29" s="24" t="n">
        <v>0</v>
      </c>
      <c r="S29" s="24" t="n">
        <v>0</v>
      </c>
      <c r="T29" s="24" t="n">
        <v>0</v>
      </c>
      <c r="U29" s="24" t="n">
        <v>0</v>
      </c>
      <c r="V29" s="24" t="n">
        <v>0</v>
      </c>
      <c r="W29" s="24" t="n">
        <v>0</v>
      </c>
      <c r="X29" s="24" t="n">
        <v>0</v>
      </c>
      <c r="Y29" s="24" t="n">
        <v>0</v>
      </c>
      <c r="Z29" s="24" t="n">
        <v>0</v>
      </c>
      <c r="AA29" s="24" t="n">
        <v>0</v>
      </c>
      <c r="AB29" s="24" t="n">
        <v>0</v>
      </c>
      <c r="AC29" s="24" t="n">
        <v>0</v>
      </c>
      <c r="AD29" s="24" t="n">
        <v>0</v>
      </c>
      <c r="AE29" s="24" t="n">
        <v>0</v>
      </c>
      <c r="AF29" s="24" t="n">
        <v>0</v>
      </c>
      <c r="AG29" s="24" t="n">
        <v>0</v>
      </c>
      <c r="AH29" s="24" t="n">
        <v>0</v>
      </c>
      <c r="AI29" s="24" t="n">
        <v>0</v>
      </c>
      <c r="AJ29" s="24" t="n">
        <v>0</v>
      </c>
      <c r="AK29" s="24" t="n">
        <v>0</v>
      </c>
      <c r="AL29" s="24" t="n">
        <v>0</v>
      </c>
      <c r="AM29" s="24" t="n"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13</v>
      </c>
      <c r="D30" s="1" t="s">
        <v>30</v>
      </c>
      <c r="E30" s="1" t="n">
        <v>2.43</v>
      </c>
      <c r="F30" s="70" t="n">
        <v>0.48</v>
      </c>
      <c r="G30" s="1" t="n">
        <v>-0.0365</v>
      </c>
      <c r="I30" s="24" t="n">
        <v>5000</v>
      </c>
      <c r="J30" s="28" t="n">
        <f aca="false">I30</f>
        <v>5000</v>
      </c>
      <c r="K30" s="28" t="n">
        <f aca="false">J30</f>
        <v>5000</v>
      </c>
      <c r="L30" s="28" t="n">
        <f aca="false">K30</f>
        <v>5000</v>
      </c>
      <c r="M30" s="28" t="n">
        <f aca="false">L30</f>
        <v>5000</v>
      </c>
      <c r="N30" s="28" t="n">
        <f aca="false">M30</f>
        <v>5000</v>
      </c>
      <c r="O30" s="28" t="n">
        <f aca="false">N30</f>
        <v>5000</v>
      </c>
      <c r="P30" s="28" t="n">
        <f aca="false">O30</f>
        <v>5000</v>
      </c>
      <c r="Q30" s="28" t="n">
        <f aca="false">P30</f>
        <v>5000</v>
      </c>
      <c r="R30" s="28" t="n">
        <f aca="false">Q30</f>
        <v>5000</v>
      </c>
      <c r="S30" s="28" t="n">
        <f aca="false">R30</f>
        <v>5000</v>
      </c>
      <c r="T30" s="28" t="n">
        <f aca="false">S30</f>
        <v>5000</v>
      </c>
      <c r="U30" s="28" t="n">
        <f aca="false">T30</f>
        <v>5000</v>
      </c>
      <c r="V30" s="28" t="n">
        <f aca="false">U30</f>
        <v>5000</v>
      </c>
      <c r="W30" s="28" t="n">
        <f aca="false">V30</f>
        <v>5000</v>
      </c>
      <c r="X30" s="28" t="n">
        <f aca="false">W30</f>
        <v>5000</v>
      </c>
      <c r="Y30" s="28" t="n">
        <f aca="false">X30</f>
        <v>5000</v>
      </c>
      <c r="Z30" s="28" t="n">
        <f aca="false">Y30</f>
        <v>5000</v>
      </c>
      <c r="AA30" s="28" t="n">
        <f aca="false">Z30</f>
        <v>5000</v>
      </c>
      <c r="AB30" s="28" t="n">
        <f aca="false">AA30</f>
        <v>5000</v>
      </c>
      <c r="AC30" s="28" t="n">
        <f aca="false">AB30</f>
        <v>5000</v>
      </c>
      <c r="AD30" s="28" t="n">
        <f aca="false">AC30</f>
        <v>5000</v>
      </c>
      <c r="AE30" s="28" t="n">
        <f aca="false">AD30</f>
        <v>5000</v>
      </c>
      <c r="AF30" s="28" t="n">
        <f aca="false">AE30</f>
        <v>5000</v>
      </c>
      <c r="AG30" s="28" t="n">
        <f aca="false">AF30</f>
        <v>5000</v>
      </c>
      <c r="AH30" s="28" t="n">
        <f aca="false">AG30</f>
        <v>5000</v>
      </c>
      <c r="AI30" s="28" t="n">
        <f aca="false">AH30</f>
        <v>5000</v>
      </c>
      <c r="AJ30" s="28" t="n">
        <f aca="false">AI30</f>
        <v>5000</v>
      </c>
      <c r="AK30" s="28" t="n">
        <f aca="false">AJ30</f>
        <v>5000</v>
      </c>
      <c r="AL30" s="28" t="n">
        <f aca="false">AK30</f>
        <v>5000</v>
      </c>
      <c r="AM30" s="28" t="n">
        <v>0</v>
      </c>
      <c r="AO30" s="28" t="n">
        <f aca="false">SUM(I30:AN30)</f>
        <v>150000</v>
      </c>
      <c r="AP30" s="28" t="n">
        <f aca="false">SUM(I30:AM30)*E30+SUM(I30:AM30)*F30+SUM(I30:AM30)*G30</f>
        <v>431025</v>
      </c>
    </row>
    <row r="31" customFormat="false" ht="11.25" hidden="false" customHeight="false" outlineLevel="0" collapsed="false">
      <c r="C31" s="1" t="s">
        <v>14</v>
      </c>
      <c r="D31" s="1" t="s">
        <v>31</v>
      </c>
      <c r="E31" s="1" t="n">
        <v>2.43</v>
      </c>
      <c r="F31" s="70" t="n">
        <v>0.48</v>
      </c>
      <c r="G31" s="1" t="n">
        <v>-0.0365</v>
      </c>
      <c r="I31" s="24" t="n">
        <v>5000</v>
      </c>
      <c r="J31" s="28" t="n">
        <f aca="false">I31</f>
        <v>5000</v>
      </c>
      <c r="K31" s="28" t="n">
        <f aca="false">J31</f>
        <v>5000</v>
      </c>
      <c r="L31" s="28" t="n">
        <f aca="false">K31</f>
        <v>5000</v>
      </c>
      <c r="M31" s="28" t="n">
        <f aca="false">L31</f>
        <v>5000</v>
      </c>
      <c r="N31" s="28" t="n">
        <f aca="false">M31</f>
        <v>5000</v>
      </c>
      <c r="O31" s="28" t="n">
        <f aca="false">N31</f>
        <v>5000</v>
      </c>
      <c r="P31" s="28" t="n">
        <f aca="false">O31</f>
        <v>5000</v>
      </c>
      <c r="Q31" s="28" t="n">
        <f aca="false">P31</f>
        <v>5000</v>
      </c>
      <c r="R31" s="28" t="n">
        <f aca="false">Q31</f>
        <v>5000</v>
      </c>
      <c r="S31" s="28" t="n">
        <f aca="false">R31</f>
        <v>5000</v>
      </c>
      <c r="T31" s="28" t="n">
        <f aca="false">S31</f>
        <v>5000</v>
      </c>
      <c r="U31" s="28" t="n">
        <f aca="false">T31</f>
        <v>5000</v>
      </c>
      <c r="V31" s="28" t="n">
        <f aca="false">U31</f>
        <v>5000</v>
      </c>
      <c r="W31" s="28" t="n">
        <f aca="false">V31</f>
        <v>5000</v>
      </c>
      <c r="X31" s="28" t="n">
        <f aca="false">W31</f>
        <v>5000</v>
      </c>
      <c r="Y31" s="28" t="n">
        <f aca="false">X31</f>
        <v>5000</v>
      </c>
      <c r="Z31" s="28" t="n">
        <f aca="false">Y31</f>
        <v>5000</v>
      </c>
      <c r="AA31" s="28" t="n">
        <f aca="false">Z31</f>
        <v>5000</v>
      </c>
      <c r="AB31" s="28" t="n">
        <f aca="false">AA31</f>
        <v>5000</v>
      </c>
      <c r="AC31" s="28" t="n">
        <f aca="false">AB31</f>
        <v>5000</v>
      </c>
      <c r="AD31" s="28" t="n">
        <f aca="false">AC31</f>
        <v>5000</v>
      </c>
      <c r="AE31" s="28" t="n">
        <f aca="false">AD31</f>
        <v>5000</v>
      </c>
      <c r="AF31" s="28" t="n">
        <f aca="false">AE31</f>
        <v>5000</v>
      </c>
      <c r="AG31" s="28" t="n">
        <f aca="false">AF31</f>
        <v>5000</v>
      </c>
      <c r="AH31" s="28" t="n">
        <f aca="false">AG31</f>
        <v>5000</v>
      </c>
      <c r="AI31" s="28" t="n">
        <f aca="false">AH31</f>
        <v>5000</v>
      </c>
      <c r="AJ31" s="28" t="n">
        <f aca="false">AI31</f>
        <v>5000</v>
      </c>
      <c r="AK31" s="28" t="n">
        <f aca="false">AJ31</f>
        <v>5000</v>
      </c>
      <c r="AL31" s="28" t="n">
        <f aca="false">AK31</f>
        <v>5000</v>
      </c>
      <c r="AM31" s="28" t="n">
        <v>0</v>
      </c>
      <c r="AO31" s="28" t="n">
        <f aca="false">SUM(I31:AN31)</f>
        <v>150000</v>
      </c>
      <c r="AP31" s="28" t="n">
        <f aca="false">SUM(I31:AM31)*E31+SUM(I31:AM31)*F31+SUM(I31:AM31)*G31</f>
        <v>431025</v>
      </c>
    </row>
    <row r="32" customFormat="false" ht="11.25" hidden="false" customHeight="false" outlineLevel="0" collapsed="false">
      <c r="C32" s="1" t="s">
        <v>22</v>
      </c>
      <c r="D32" s="1" t="s">
        <v>39</v>
      </c>
      <c r="E32" s="1" t="n">
        <v>2.43</v>
      </c>
      <c r="F32" s="70" t="n">
        <v>0.48</v>
      </c>
      <c r="G32" s="1" t="n">
        <v>-0.0365</v>
      </c>
      <c r="I32" s="67" t="n">
        <v>0</v>
      </c>
      <c r="J32" s="68" t="n">
        <f aca="false">I32</f>
        <v>0</v>
      </c>
      <c r="K32" s="68" t="n">
        <f aca="false">J32</f>
        <v>0</v>
      </c>
      <c r="L32" s="68" t="n">
        <f aca="false">K32</f>
        <v>0</v>
      </c>
      <c r="M32" s="68" t="n">
        <f aca="false">L32</f>
        <v>0</v>
      </c>
      <c r="N32" s="68" t="n">
        <f aca="false">M32</f>
        <v>0</v>
      </c>
      <c r="O32" s="68" t="n">
        <f aca="false">N32</f>
        <v>0</v>
      </c>
      <c r="P32" s="68" t="n">
        <f aca="false">O32</f>
        <v>0</v>
      </c>
      <c r="Q32" s="68" t="n">
        <f aca="false">P32</f>
        <v>0</v>
      </c>
      <c r="R32" s="68" t="n">
        <f aca="false">Q32</f>
        <v>0</v>
      </c>
      <c r="S32" s="68" t="n">
        <f aca="false">R32</f>
        <v>0</v>
      </c>
      <c r="T32" s="68" t="n">
        <f aca="false">S32</f>
        <v>0</v>
      </c>
      <c r="U32" s="68" t="n">
        <f aca="false">T32</f>
        <v>0</v>
      </c>
      <c r="V32" s="68" t="n">
        <f aca="false">U32</f>
        <v>0</v>
      </c>
      <c r="W32" s="68" t="n">
        <f aca="false">V32</f>
        <v>0</v>
      </c>
      <c r="X32" s="68" t="n">
        <f aca="false">W32</f>
        <v>0</v>
      </c>
      <c r="Y32" s="68" t="n">
        <f aca="false">X32</f>
        <v>0</v>
      </c>
      <c r="Z32" s="68" t="n">
        <f aca="false">Y32</f>
        <v>0</v>
      </c>
      <c r="AA32" s="68" t="n">
        <f aca="false">Z32</f>
        <v>0</v>
      </c>
      <c r="AB32" s="68" t="n">
        <f aca="false">AA32</f>
        <v>0</v>
      </c>
      <c r="AC32" s="68" t="n">
        <f aca="false">AB32</f>
        <v>0</v>
      </c>
      <c r="AD32" s="68" t="n">
        <f aca="false">AC32</f>
        <v>0</v>
      </c>
      <c r="AE32" s="68" t="n">
        <f aca="false">AD32</f>
        <v>0</v>
      </c>
      <c r="AF32" s="68" t="n">
        <f aca="false">AE32</f>
        <v>0</v>
      </c>
      <c r="AG32" s="68" t="n">
        <f aca="false">AF32</f>
        <v>0</v>
      </c>
      <c r="AH32" s="68" t="n">
        <f aca="false">AG32</f>
        <v>0</v>
      </c>
      <c r="AI32" s="68" t="n">
        <f aca="false">AH32</f>
        <v>0</v>
      </c>
      <c r="AJ32" s="68" t="n">
        <f aca="false">AI32</f>
        <v>0</v>
      </c>
      <c r="AK32" s="68" t="n">
        <f aca="false">AJ32</f>
        <v>0</v>
      </c>
      <c r="AL32" s="68" t="n">
        <f aca="false">AK32</f>
        <v>0</v>
      </c>
      <c r="AM32" s="68" t="n">
        <f aca="false">AL32</f>
        <v>0</v>
      </c>
      <c r="AO32" s="68" t="n">
        <f aca="false">SUM(I32:AN32)</f>
        <v>0</v>
      </c>
      <c r="AP32" s="68" t="n">
        <f aca="false">SUM(I32:AM32)*E32+SUM(I32:AM32)*F32+SUM(I32:AM32)*G32</f>
        <v>0</v>
      </c>
    </row>
    <row r="33" customFormat="false" ht="11.25" hidden="false" customHeight="false" outlineLevel="0" collapsed="false">
      <c r="I33" s="69" t="n">
        <f aca="false">SUM(I20:I32)</f>
        <v>25000</v>
      </c>
      <c r="J33" s="69" t="n">
        <f aca="false">SUM(J20:J32)</f>
        <v>25000</v>
      </c>
      <c r="K33" s="69" t="n">
        <f aca="false">SUM(K20:K32)</f>
        <v>25000</v>
      </c>
      <c r="L33" s="69" t="n">
        <f aca="false">SUM(L20:L32)</f>
        <v>25000</v>
      </c>
      <c r="M33" s="69" t="n">
        <f aca="false">SUM(M20:M32)</f>
        <v>25000</v>
      </c>
      <c r="N33" s="69" t="n">
        <f aca="false">SUM(N20:N32)</f>
        <v>25000</v>
      </c>
      <c r="O33" s="69" t="n">
        <f aca="false">SUM(O20:O32)</f>
        <v>25000</v>
      </c>
      <c r="P33" s="69" t="n">
        <f aca="false">SUM(P20:P32)</f>
        <v>25000</v>
      </c>
      <c r="Q33" s="69" t="n">
        <f aca="false">SUM(Q20:Q32)</f>
        <v>25000</v>
      </c>
      <c r="R33" s="69" t="n">
        <f aca="false">SUM(R20:R32)</f>
        <v>25000</v>
      </c>
      <c r="S33" s="69" t="n">
        <f aca="false">SUM(S20:S32)</f>
        <v>25000</v>
      </c>
      <c r="T33" s="69" t="n">
        <f aca="false">SUM(T20:T32)</f>
        <v>25000</v>
      </c>
      <c r="U33" s="69" t="n">
        <f aca="false">SUM(U20:U32)</f>
        <v>25000</v>
      </c>
      <c r="V33" s="69" t="n">
        <f aca="false">SUM(V20:V32)</f>
        <v>25000</v>
      </c>
      <c r="W33" s="69" t="n">
        <f aca="false">SUM(W20:W32)</f>
        <v>25000</v>
      </c>
      <c r="X33" s="69" t="n">
        <f aca="false">SUM(X20:X32)</f>
        <v>25000</v>
      </c>
      <c r="Y33" s="69" t="n">
        <f aca="false">SUM(Y20:Y32)</f>
        <v>25000</v>
      </c>
      <c r="Z33" s="69" t="n">
        <f aca="false">SUM(Z20:Z32)</f>
        <v>25000</v>
      </c>
      <c r="AA33" s="69" t="n">
        <f aca="false">SUM(AA20:AA32)</f>
        <v>25000</v>
      </c>
      <c r="AB33" s="69" t="n">
        <f aca="false">SUM(AB20:AB32)</f>
        <v>25000</v>
      </c>
      <c r="AC33" s="69" t="n">
        <f aca="false">SUM(AC20:AC32)</f>
        <v>25000</v>
      </c>
      <c r="AD33" s="69" t="n">
        <f aca="false">SUM(AD20:AD32)</f>
        <v>25000</v>
      </c>
      <c r="AE33" s="69" t="n">
        <f aca="false">SUM(AE20:AE32)</f>
        <v>25000</v>
      </c>
      <c r="AF33" s="69" t="n">
        <f aca="false">SUM(AF20:AF32)</f>
        <v>25000</v>
      </c>
      <c r="AG33" s="69" t="n">
        <f aca="false">SUM(AG20:AG32)</f>
        <v>25000</v>
      </c>
      <c r="AH33" s="69" t="n">
        <f aca="false">SUM(AH20:AH32)</f>
        <v>25000</v>
      </c>
      <c r="AI33" s="69" t="n">
        <f aca="false">SUM(AI20:AI32)</f>
        <v>30000</v>
      </c>
      <c r="AJ33" s="69" t="n">
        <f aca="false">SUM(AJ20:AJ32)</f>
        <v>30000</v>
      </c>
      <c r="AK33" s="69" t="n">
        <f aca="false">SUM(AK20:AK32)</f>
        <v>30000</v>
      </c>
      <c r="AL33" s="69" t="n">
        <f aca="false">SUM(AL20:AL32)</f>
        <v>30000</v>
      </c>
      <c r="AM33" s="69" t="n">
        <f aca="false">SUM(AM20:AM32)</f>
        <v>0</v>
      </c>
      <c r="AO33" s="34" t="n">
        <f aca="false">SUM(AO20:AO32)</f>
        <v>770000</v>
      </c>
      <c r="AP33" s="34" t="n">
        <f aca="false">SUM(AP20:AP32)</f>
        <v>2212595</v>
      </c>
    </row>
    <row r="34" customFormat="false" ht="11.25" hidden="true" customHeight="false" outlineLevel="0" collapsed="false"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97"/>
      <c r="AL34" s="97"/>
      <c r="AM34" s="97"/>
    </row>
    <row r="35" customFormat="false" ht="11.25" hidden="true" customHeight="false" outlineLevel="0" collapsed="false">
      <c r="B35" s="71" t="s">
        <v>91</v>
      </c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C36" s="1" t="s">
        <v>92</v>
      </c>
      <c r="D36" s="1" t="s">
        <v>93</v>
      </c>
      <c r="I36" s="24" t="n">
        <v>0</v>
      </c>
      <c r="J36" s="24" t="n">
        <v>0</v>
      </c>
      <c r="K36" s="24" t="n">
        <v>0</v>
      </c>
      <c r="L36" s="24" t="n">
        <v>0</v>
      </c>
      <c r="M36" s="24" t="n">
        <v>0</v>
      </c>
      <c r="N36" s="24" t="n">
        <v>0</v>
      </c>
      <c r="O36" s="24" t="n">
        <v>0</v>
      </c>
      <c r="P36" s="24" t="n">
        <v>0</v>
      </c>
      <c r="Q36" s="24" t="n">
        <v>0</v>
      </c>
      <c r="R36" s="24" t="n">
        <v>0</v>
      </c>
      <c r="S36" s="24" t="n">
        <v>0</v>
      </c>
      <c r="T36" s="24" t="n">
        <v>0</v>
      </c>
      <c r="U36" s="24" t="n">
        <v>0</v>
      </c>
      <c r="V36" s="24" t="n">
        <v>0</v>
      </c>
      <c r="W36" s="24" t="n">
        <v>0</v>
      </c>
      <c r="X36" s="24" t="n">
        <v>0</v>
      </c>
      <c r="Y36" s="24" t="n">
        <v>0</v>
      </c>
      <c r="Z36" s="24" t="n">
        <v>0</v>
      </c>
      <c r="AA36" s="24" t="n">
        <v>0</v>
      </c>
      <c r="AB36" s="24" t="n">
        <v>0</v>
      </c>
      <c r="AC36" s="24" t="n">
        <v>0</v>
      </c>
      <c r="AD36" s="24" t="n">
        <v>0</v>
      </c>
      <c r="AE36" s="24" t="n">
        <v>0</v>
      </c>
      <c r="AF36" s="24" t="n">
        <v>0</v>
      </c>
      <c r="AG36" s="24" t="n">
        <v>0</v>
      </c>
      <c r="AH36" s="24" t="n">
        <v>0</v>
      </c>
      <c r="AI36" s="24" t="n">
        <v>0</v>
      </c>
      <c r="AJ36" s="24" t="n">
        <v>0</v>
      </c>
      <c r="AK36" s="98" t="n">
        <v>0</v>
      </c>
      <c r="AL36" s="98" t="n">
        <v>0</v>
      </c>
      <c r="AM36" s="98" t="n">
        <v>0</v>
      </c>
      <c r="AO36" s="28" t="n">
        <f aca="false">SUM(I36:AN36)</f>
        <v>0</v>
      </c>
      <c r="AP36" s="28" t="n">
        <f aca="false">SUM(I36:AM36)*E36</f>
        <v>0</v>
      </c>
    </row>
    <row r="37" customFormat="false" ht="11.25" hidden="true" customHeight="false" outlineLevel="0" collapsed="false"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98"/>
      <c r="AL37" s="98"/>
      <c r="AM37" s="98"/>
    </row>
    <row r="38" customFormat="false" ht="11.25" hidden="true" customHeight="false" outlineLevel="0" collapsed="false">
      <c r="B38" s="71" t="s">
        <v>91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C39" s="1" t="s">
        <v>92</v>
      </c>
      <c r="D39" s="1" t="s">
        <v>93</v>
      </c>
      <c r="I39" s="24" t="n">
        <v>0</v>
      </c>
      <c r="J39" s="24" t="n">
        <v>0</v>
      </c>
      <c r="K39" s="24" t="n">
        <v>0</v>
      </c>
      <c r="L39" s="24" t="n">
        <v>0</v>
      </c>
      <c r="M39" s="24" t="n">
        <v>0</v>
      </c>
      <c r="N39" s="24" t="n">
        <v>0</v>
      </c>
      <c r="O39" s="24" t="n">
        <v>0</v>
      </c>
      <c r="P39" s="24" t="n">
        <v>0</v>
      </c>
      <c r="Q39" s="24" t="n">
        <v>0</v>
      </c>
      <c r="R39" s="24" t="n">
        <v>0</v>
      </c>
      <c r="S39" s="24" t="n">
        <v>0</v>
      </c>
      <c r="T39" s="24" t="n">
        <v>0</v>
      </c>
      <c r="U39" s="24" t="n">
        <v>0</v>
      </c>
      <c r="V39" s="24" t="n">
        <v>0</v>
      </c>
      <c r="W39" s="24" t="n">
        <v>0</v>
      </c>
      <c r="X39" s="24" t="n">
        <v>0</v>
      </c>
      <c r="Y39" s="24" t="n">
        <v>0</v>
      </c>
      <c r="Z39" s="24" t="n">
        <v>0</v>
      </c>
      <c r="AA39" s="24" t="n">
        <v>0</v>
      </c>
      <c r="AB39" s="24" t="n">
        <v>0</v>
      </c>
      <c r="AC39" s="24" t="n">
        <v>0</v>
      </c>
      <c r="AD39" s="24" t="n">
        <v>0</v>
      </c>
      <c r="AE39" s="24" t="n">
        <v>0</v>
      </c>
      <c r="AF39" s="24" t="n">
        <v>0</v>
      </c>
      <c r="AG39" s="24" t="n">
        <v>0</v>
      </c>
      <c r="AH39" s="24" t="n">
        <v>0</v>
      </c>
      <c r="AI39" s="24" t="n">
        <v>0</v>
      </c>
      <c r="AJ39" s="24" t="n">
        <v>0</v>
      </c>
      <c r="AK39" s="98" t="n">
        <v>0</v>
      </c>
      <c r="AL39" s="98" t="n">
        <v>0</v>
      </c>
      <c r="AM39" s="98" t="n">
        <v>0</v>
      </c>
      <c r="AO39" s="28" t="n">
        <f aca="false">SUM(I39:AN39)</f>
        <v>0</v>
      </c>
      <c r="AP39" s="28" t="n">
        <f aca="false">SUM(I39:AM39)*E39</f>
        <v>0</v>
      </c>
    </row>
    <row r="40" customFormat="false" ht="11.25" hidden="false" customHeight="false" outlineLevel="0" collapsed="false"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</row>
    <row r="41" customFormat="false" ht="11.25" hidden="false" customHeight="false" outlineLevel="0" collapsed="false">
      <c r="I41" s="24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</row>
    <row r="42" customFormat="false" ht="11.25" hidden="false" customHeight="false" outlineLevel="0" collapsed="false">
      <c r="I42" s="24"/>
    </row>
    <row r="43" customFormat="false" ht="11.25" hidden="false" customHeight="false" outlineLevel="0" collapsed="false">
      <c r="A43" s="62" t="s">
        <v>113</v>
      </c>
      <c r="B43" s="63"/>
      <c r="C43" s="63"/>
      <c r="D43" s="63"/>
      <c r="E43" s="64" t="s">
        <v>80</v>
      </c>
      <c r="F43" s="64" t="s">
        <v>95</v>
      </c>
      <c r="G43" s="63"/>
      <c r="H43" s="63"/>
      <c r="I43" s="72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73" t="s">
        <v>118</v>
      </c>
      <c r="AP43" s="73" t="s">
        <v>84</v>
      </c>
      <c r="AQ43" s="73" t="s">
        <v>61</v>
      </c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  <c r="EO43" s="63"/>
      <c r="EP43" s="63"/>
      <c r="EQ43" s="63"/>
      <c r="ER43" s="63"/>
      <c r="ES43" s="63"/>
      <c r="ET43" s="63"/>
      <c r="EU43" s="63"/>
      <c r="EV43" s="63"/>
      <c r="EW43" s="63"/>
      <c r="EX43" s="63"/>
      <c r="EY43" s="63"/>
      <c r="EZ43" s="63"/>
      <c r="FA43" s="63"/>
      <c r="FB43" s="63"/>
      <c r="FC43" s="63"/>
      <c r="FD43" s="63"/>
      <c r="FE43" s="63"/>
      <c r="FF43" s="63"/>
      <c r="FG43" s="63"/>
      <c r="FH43" s="63"/>
      <c r="FI43" s="63"/>
      <c r="FJ43" s="63"/>
      <c r="FK43" s="63"/>
      <c r="FL43" s="63"/>
      <c r="FM43" s="63"/>
      <c r="FN43" s="63"/>
      <c r="FO43" s="63"/>
      <c r="FP43" s="63"/>
      <c r="FQ43" s="63"/>
      <c r="FR43" s="63"/>
      <c r="FS43" s="63"/>
      <c r="FT43" s="63"/>
      <c r="FU43" s="63"/>
      <c r="FV43" s="63"/>
      <c r="FW43" s="63"/>
      <c r="FX43" s="63"/>
      <c r="FY43" s="63"/>
      <c r="FZ43" s="63"/>
      <c r="GA43" s="63"/>
      <c r="GB43" s="63"/>
      <c r="GC43" s="63"/>
      <c r="GD43" s="63"/>
      <c r="GE43" s="63"/>
      <c r="GF43" s="63"/>
      <c r="GG43" s="63"/>
      <c r="GH43" s="63"/>
      <c r="GI43" s="63"/>
      <c r="GJ43" s="63"/>
      <c r="GK43" s="63"/>
      <c r="GL43" s="63"/>
      <c r="GM43" s="63"/>
      <c r="GN43" s="63"/>
      <c r="GO43" s="63"/>
      <c r="GP43" s="63"/>
      <c r="GQ43" s="63"/>
      <c r="GR43" s="63"/>
      <c r="GS43" s="63"/>
      <c r="GT43" s="63"/>
      <c r="GU43" s="63"/>
      <c r="GV43" s="63"/>
      <c r="GW43" s="63"/>
      <c r="GX43" s="63"/>
      <c r="GY43" s="63"/>
      <c r="GZ43" s="63"/>
      <c r="HA43" s="63"/>
      <c r="HB43" s="63"/>
      <c r="HC43" s="63"/>
      <c r="HD43" s="63"/>
      <c r="HE43" s="63"/>
      <c r="HF43" s="63"/>
      <c r="HG43" s="63"/>
      <c r="HH43" s="63"/>
      <c r="HI43" s="63"/>
      <c r="HJ43" s="63"/>
      <c r="HK43" s="63"/>
      <c r="HL43" s="63"/>
      <c r="HM43" s="63"/>
      <c r="HN43" s="63"/>
      <c r="HO43" s="63"/>
      <c r="HP43" s="63"/>
      <c r="HQ43" s="63"/>
      <c r="HR43" s="63"/>
      <c r="HS43" s="63"/>
      <c r="HT43" s="63"/>
      <c r="HU43" s="63"/>
      <c r="HV43" s="63"/>
      <c r="HW43" s="63"/>
      <c r="HX43" s="63"/>
      <c r="HY43" s="63"/>
      <c r="HZ43" s="63"/>
      <c r="IA43" s="63"/>
      <c r="IB43" s="63"/>
      <c r="IC43" s="63"/>
      <c r="ID43" s="63"/>
      <c r="IE43" s="63"/>
      <c r="IF43" s="63"/>
      <c r="IG43" s="63"/>
      <c r="IH43" s="63"/>
      <c r="II43" s="63"/>
      <c r="IJ43" s="63"/>
      <c r="IK43" s="63"/>
      <c r="IL43" s="63"/>
      <c r="IM43" s="63"/>
      <c r="IN43" s="63"/>
      <c r="IO43" s="63"/>
      <c r="IP43" s="63"/>
      <c r="IQ43" s="63"/>
      <c r="IR43" s="63"/>
      <c r="IS43" s="63"/>
      <c r="IT43" s="63"/>
      <c r="IU43" s="63"/>
      <c r="IV43" s="63"/>
      <c r="IW43" s="63"/>
    </row>
    <row r="44" customFormat="false" ht="11.25" hidden="false" customHeight="false" outlineLevel="0" collapsed="false">
      <c r="A44" s="8"/>
      <c r="B44" s="93" t="s">
        <v>114</v>
      </c>
      <c r="I44" s="24"/>
    </row>
    <row r="45" customFormat="false" ht="11.25" hidden="false" customHeight="false" outlineLevel="0" collapsed="false">
      <c r="C45" s="1" t="s">
        <v>15</v>
      </c>
      <c r="D45" s="1" t="s">
        <v>32</v>
      </c>
      <c r="E45" s="70" t="n">
        <v>0.1</v>
      </c>
      <c r="F45" s="74" t="n">
        <v>0.01</v>
      </c>
      <c r="I45" s="24" t="n">
        <f aca="false">I20-I76</f>
        <v>0</v>
      </c>
      <c r="J45" s="24" t="n">
        <f aca="false">J20-J76</f>
        <v>0</v>
      </c>
      <c r="K45" s="24" t="n">
        <f aca="false">K20-K76</f>
        <v>0</v>
      </c>
      <c r="L45" s="24" t="n">
        <f aca="false">L20-L76</f>
        <v>0</v>
      </c>
      <c r="M45" s="24" t="n">
        <f aca="false">M20-M76</f>
        <v>0</v>
      </c>
      <c r="N45" s="24" t="n">
        <f aca="false">N20-N76</f>
        <v>0</v>
      </c>
      <c r="O45" s="24" t="n">
        <f aca="false">O20-O76</f>
        <v>0</v>
      </c>
      <c r="P45" s="24" t="n">
        <f aca="false">P20-P76</f>
        <v>0</v>
      </c>
      <c r="Q45" s="24" t="n">
        <f aca="false">Q20-Q76</f>
        <v>0</v>
      </c>
      <c r="R45" s="24" t="n">
        <f aca="false">R20-R76</f>
        <v>0</v>
      </c>
      <c r="S45" s="24" t="n">
        <f aca="false">S20-S76</f>
        <v>0</v>
      </c>
      <c r="T45" s="24" t="n">
        <f aca="false">T20-T76</f>
        <v>0</v>
      </c>
      <c r="U45" s="24" t="n">
        <f aca="false">U20-U76</f>
        <v>0</v>
      </c>
      <c r="V45" s="24" t="n">
        <f aca="false">V20-V76</f>
        <v>0</v>
      </c>
      <c r="W45" s="24" t="n">
        <f aca="false">W20-W76</f>
        <v>0</v>
      </c>
      <c r="X45" s="24" t="n">
        <f aca="false">X20-X76</f>
        <v>0</v>
      </c>
      <c r="Y45" s="24" t="n">
        <f aca="false">Y20-Y76</f>
        <v>0</v>
      </c>
      <c r="Z45" s="24" t="n">
        <f aca="false">Z20-Z76</f>
        <v>0</v>
      </c>
      <c r="AA45" s="24" t="n">
        <f aca="false">AA20-AA76</f>
        <v>0</v>
      </c>
      <c r="AB45" s="24" t="n">
        <f aca="false">AB20-AB76</f>
        <v>0</v>
      </c>
      <c r="AC45" s="24" t="n">
        <f aca="false">AC20-AC76</f>
        <v>0</v>
      </c>
      <c r="AD45" s="24" t="n">
        <f aca="false">AD20-AD76</f>
        <v>0</v>
      </c>
      <c r="AE45" s="24" t="n">
        <f aca="false">AE20-AE76</f>
        <v>0</v>
      </c>
      <c r="AF45" s="24" t="n">
        <f aca="false">AF20-AF76</f>
        <v>0</v>
      </c>
      <c r="AG45" s="24" t="n">
        <f aca="false">AG20-AG76</f>
        <v>0</v>
      </c>
      <c r="AH45" s="24" t="n">
        <f aca="false">AH20-AH76</f>
        <v>0</v>
      </c>
      <c r="AI45" s="24" t="n">
        <f aca="false">AI20-AI76</f>
        <v>0</v>
      </c>
      <c r="AJ45" s="24" t="n">
        <f aca="false">AJ20-AJ76</f>
        <v>0</v>
      </c>
      <c r="AK45" s="24" t="n">
        <v>0</v>
      </c>
      <c r="AL45" s="24" t="n">
        <v>0</v>
      </c>
      <c r="AM45" s="24" t="n">
        <v>0</v>
      </c>
      <c r="AO45" s="28" t="n">
        <f aca="false">SUM(I45:AN45)-AQ45</f>
        <v>0</v>
      </c>
      <c r="AP45" s="29" t="n">
        <f aca="false">AO45*E45</f>
        <v>0</v>
      </c>
      <c r="AQ45" s="28" t="n">
        <f aca="false">SUM(I45:AM45)*F45</f>
        <v>0</v>
      </c>
    </row>
    <row r="46" customFormat="false" ht="11.25" hidden="false" customHeight="false" outlineLevel="0" collapsed="false">
      <c r="C46" s="1" t="s">
        <v>16</v>
      </c>
      <c r="D46" s="1" t="s">
        <v>33</v>
      </c>
      <c r="E46" s="70" t="n">
        <v>0.1</v>
      </c>
      <c r="F46" s="74" t="n">
        <v>0.01</v>
      </c>
      <c r="I46" s="24" t="n">
        <f aca="false">I21-I77</f>
        <v>0</v>
      </c>
      <c r="J46" s="24" t="n">
        <f aca="false">J21-J77</f>
        <v>0</v>
      </c>
      <c r="K46" s="24" t="n">
        <f aca="false">K21-K77</f>
        <v>0</v>
      </c>
      <c r="L46" s="24" t="n">
        <f aca="false">L21-L77</f>
        <v>0</v>
      </c>
      <c r="M46" s="24" t="n">
        <f aca="false">M21-M77</f>
        <v>0</v>
      </c>
      <c r="N46" s="24" t="n">
        <f aca="false">N21-N77</f>
        <v>0</v>
      </c>
      <c r="O46" s="24" t="n">
        <f aca="false">O21-O77</f>
        <v>0</v>
      </c>
      <c r="P46" s="24" t="n">
        <f aca="false">P21-P77</f>
        <v>0</v>
      </c>
      <c r="Q46" s="24" t="n">
        <f aca="false">Q21-Q77</f>
        <v>0</v>
      </c>
      <c r="R46" s="24" t="n">
        <f aca="false">R21-R77</f>
        <v>0</v>
      </c>
      <c r="S46" s="24" t="n">
        <f aca="false">S21-S77</f>
        <v>0</v>
      </c>
      <c r="T46" s="24" t="n">
        <f aca="false">T21-T77</f>
        <v>0</v>
      </c>
      <c r="U46" s="24" t="n">
        <f aca="false">U21-U77</f>
        <v>0</v>
      </c>
      <c r="V46" s="24" t="n">
        <f aca="false">V21-V77</f>
        <v>0</v>
      </c>
      <c r="W46" s="24" t="n">
        <f aca="false">W21-W77</f>
        <v>0</v>
      </c>
      <c r="X46" s="24" t="n">
        <f aca="false">X21-X77</f>
        <v>0</v>
      </c>
      <c r="Y46" s="24" t="n">
        <f aca="false">Y21-Y77</f>
        <v>0</v>
      </c>
      <c r="Z46" s="24" t="n">
        <f aca="false">Z21-Z77</f>
        <v>0</v>
      </c>
      <c r="AA46" s="24" t="n">
        <f aca="false">AA21-AA77</f>
        <v>0</v>
      </c>
      <c r="AB46" s="24" t="n">
        <f aca="false">AB21-AB77</f>
        <v>0</v>
      </c>
      <c r="AC46" s="24" t="n">
        <f aca="false">AC21-AC77</f>
        <v>0</v>
      </c>
      <c r="AD46" s="24" t="n">
        <f aca="false">AD21-AD77</f>
        <v>0</v>
      </c>
      <c r="AE46" s="24" t="n">
        <f aca="false">AE21-AE77</f>
        <v>0</v>
      </c>
      <c r="AF46" s="24" t="n">
        <f aca="false">AF21-AF77</f>
        <v>0</v>
      </c>
      <c r="AG46" s="24" t="n">
        <f aca="false">AG21-AG77</f>
        <v>0</v>
      </c>
      <c r="AH46" s="24" t="n">
        <f aca="false">AH21-AH77</f>
        <v>0</v>
      </c>
      <c r="AI46" s="24" t="n">
        <f aca="false">AI21-AI77</f>
        <v>0</v>
      </c>
      <c r="AJ46" s="24" t="n">
        <f aca="false">AJ21-AJ77</f>
        <v>0</v>
      </c>
      <c r="AK46" s="24" t="n">
        <v>0</v>
      </c>
      <c r="AL46" s="24" t="n">
        <v>0</v>
      </c>
      <c r="AM46" s="24" t="n">
        <v>0</v>
      </c>
      <c r="AO46" s="28" t="n">
        <f aca="false">SUM(I46:AN46)-AQ46</f>
        <v>0</v>
      </c>
      <c r="AP46" s="29" t="n">
        <f aca="false">AO46*E46</f>
        <v>0</v>
      </c>
      <c r="AQ46" s="28" t="n">
        <f aca="false">SUM(I46:AM46)*F46</f>
        <v>0</v>
      </c>
    </row>
    <row r="47" customFormat="false" ht="11.25" hidden="false" customHeight="false" outlineLevel="0" collapsed="false">
      <c r="C47" s="1" t="s">
        <v>17</v>
      </c>
      <c r="D47" s="1" t="s">
        <v>34</v>
      </c>
      <c r="E47" s="70" t="n">
        <v>0.1</v>
      </c>
      <c r="F47" s="74" t="n">
        <v>0.01</v>
      </c>
      <c r="I47" s="24" t="n">
        <f aca="false">I22-I78</f>
        <v>0</v>
      </c>
      <c r="J47" s="24" t="n">
        <f aca="false">J22-J78</f>
        <v>0</v>
      </c>
      <c r="K47" s="24" t="n">
        <f aca="false">K22-K78</f>
        <v>0</v>
      </c>
      <c r="L47" s="24" t="n">
        <f aca="false">L22-L78</f>
        <v>0</v>
      </c>
      <c r="M47" s="24" t="n">
        <f aca="false">M22-M78</f>
        <v>0</v>
      </c>
      <c r="N47" s="24" t="n">
        <f aca="false">N22-N78</f>
        <v>0</v>
      </c>
      <c r="O47" s="24" t="n">
        <f aca="false">O22-O78</f>
        <v>0</v>
      </c>
      <c r="P47" s="24" t="n">
        <f aca="false">P22-P78</f>
        <v>0</v>
      </c>
      <c r="Q47" s="24" t="n">
        <f aca="false">Q22-Q78</f>
        <v>0</v>
      </c>
      <c r="R47" s="24" t="n">
        <f aca="false">R22-R78</f>
        <v>0</v>
      </c>
      <c r="S47" s="24" t="n">
        <f aca="false">S22-S78</f>
        <v>0</v>
      </c>
      <c r="T47" s="24" t="n">
        <f aca="false">T22-T78</f>
        <v>0</v>
      </c>
      <c r="U47" s="24" t="n">
        <f aca="false">U22-U78</f>
        <v>0</v>
      </c>
      <c r="V47" s="24" t="n">
        <f aca="false">V22-V78</f>
        <v>0</v>
      </c>
      <c r="W47" s="24" t="n">
        <f aca="false">W22-W78</f>
        <v>0</v>
      </c>
      <c r="X47" s="24" t="n">
        <f aca="false">X22-X78</f>
        <v>0</v>
      </c>
      <c r="Y47" s="24" t="n">
        <f aca="false">Y22-Y78</f>
        <v>0</v>
      </c>
      <c r="Z47" s="24" t="n">
        <f aca="false">Z22-Z78</f>
        <v>0</v>
      </c>
      <c r="AA47" s="24" t="n">
        <f aca="false">AA22-AA78</f>
        <v>0</v>
      </c>
      <c r="AB47" s="24" t="n">
        <f aca="false">AB22-AB78</f>
        <v>0</v>
      </c>
      <c r="AC47" s="24" t="n">
        <f aca="false">AC22-AC78</f>
        <v>0</v>
      </c>
      <c r="AD47" s="24" t="n">
        <f aca="false">AD22-AD78</f>
        <v>0</v>
      </c>
      <c r="AE47" s="24" t="n">
        <f aca="false">AE22-AE78</f>
        <v>0</v>
      </c>
      <c r="AF47" s="24" t="n">
        <f aca="false">AF22-AF78</f>
        <v>0</v>
      </c>
      <c r="AG47" s="24" t="n">
        <f aca="false">AG22-AG78</f>
        <v>0</v>
      </c>
      <c r="AH47" s="24" t="n">
        <f aca="false">AH22-AH78</f>
        <v>0</v>
      </c>
      <c r="AI47" s="24" t="n">
        <f aca="false">AI22-AI78</f>
        <v>0</v>
      </c>
      <c r="AJ47" s="24" t="n">
        <f aca="false">AJ22-AJ78</f>
        <v>0</v>
      </c>
      <c r="AK47" s="24" t="n">
        <v>0</v>
      </c>
      <c r="AL47" s="24" t="n">
        <v>0</v>
      </c>
      <c r="AM47" s="24" t="n">
        <v>0</v>
      </c>
      <c r="AO47" s="28" t="n">
        <f aca="false">SUM(I47:AN47)-AQ47</f>
        <v>0</v>
      </c>
      <c r="AP47" s="29" t="n">
        <f aca="false">AO47*E47</f>
        <v>0</v>
      </c>
      <c r="AQ47" s="28" t="n">
        <f aca="false">SUM(I47:AM47)*F47</f>
        <v>0</v>
      </c>
    </row>
    <row r="48" customFormat="false" ht="11.25" hidden="false" customHeight="false" outlineLevel="0" collapsed="false">
      <c r="C48" s="1" t="s">
        <v>18</v>
      </c>
      <c r="D48" s="1" t="s">
        <v>35</v>
      </c>
      <c r="E48" s="70" t="n">
        <v>0.1</v>
      </c>
      <c r="F48" s="74" t="n">
        <v>0.01</v>
      </c>
      <c r="I48" s="24" t="n">
        <f aca="false">I23-I79</f>
        <v>15000</v>
      </c>
      <c r="J48" s="24" t="n">
        <f aca="false">J23-J79</f>
        <v>15000</v>
      </c>
      <c r="K48" s="24" t="n">
        <f aca="false">K23-K79</f>
        <v>15000</v>
      </c>
      <c r="L48" s="24" t="n">
        <f aca="false">L23-L79</f>
        <v>15000</v>
      </c>
      <c r="M48" s="24" t="n">
        <f aca="false">M23-M79</f>
        <v>15000</v>
      </c>
      <c r="N48" s="24" t="n">
        <f aca="false">N23-N79</f>
        <v>15000</v>
      </c>
      <c r="O48" s="24" t="n">
        <f aca="false">O23-O79</f>
        <v>15000</v>
      </c>
      <c r="P48" s="24" t="n">
        <f aca="false">P23-P79</f>
        <v>15000</v>
      </c>
      <c r="Q48" s="24" t="n">
        <f aca="false">Q23-Q79</f>
        <v>15000</v>
      </c>
      <c r="R48" s="24" t="n">
        <f aca="false">R23-R79</f>
        <v>15000</v>
      </c>
      <c r="S48" s="24" t="n">
        <f aca="false">S23-S79</f>
        <v>15000</v>
      </c>
      <c r="T48" s="24" t="n">
        <f aca="false">T23-T79</f>
        <v>15000</v>
      </c>
      <c r="U48" s="24" t="n">
        <f aca="false">U23-U79</f>
        <v>15000</v>
      </c>
      <c r="V48" s="24" t="n">
        <f aca="false">V23-V79</f>
        <v>15000</v>
      </c>
      <c r="W48" s="24" t="n">
        <f aca="false">W23-W79</f>
        <v>15000</v>
      </c>
      <c r="X48" s="24" t="n">
        <f aca="false">X23-X79</f>
        <v>15000</v>
      </c>
      <c r="Y48" s="24" t="n">
        <f aca="false">Y23-Y79</f>
        <v>15000</v>
      </c>
      <c r="Z48" s="24" t="n">
        <f aca="false">Z23-Z79</f>
        <v>15000</v>
      </c>
      <c r="AA48" s="24" t="n">
        <f aca="false">AA23-AA79</f>
        <v>15000</v>
      </c>
      <c r="AB48" s="24" t="n">
        <f aca="false">AB23-AB79</f>
        <v>15000</v>
      </c>
      <c r="AC48" s="24" t="n">
        <f aca="false">AC23-AC79</f>
        <v>15000</v>
      </c>
      <c r="AD48" s="24" t="n">
        <f aca="false">AD23-AD79</f>
        <v>15000</v>
      </c>
      <c r="AE48" s="24" t="n">
        <f aca="false">AE23-AE79</f>
        <v>15000</v>
      </c>
      <c r="AF48" s="24" t="n">
        <f aca="false">AF23-AF79</f>
        <v>15000</v>
      </c>
      <c r="AG48" s="24" t="n">
        <f aca="false">AG23-AG79</f>
        <v>15000</v>
      </c>
      <c r="AH48" s="24" t="n">
        <f aca="false">AH23-AH79</f>
        <v>15000</v>
      </c>
      <c r="AI48" s="24" t="n">
        <f aca="false">AI23-AI79</f>
        <v>15000</v>
      </c>
      <c r="AJ48" s="24" t="n">
        <f aca="false">AJ23-AJ79</f>
        <v>15000</v>
      </c>
      <c r="AK48" s="24" t="n">
        <f aca="false">AK23-AK79</f>
        <v>15000</v>
      </c>
      <c r="AL48" s="24" t="n">
        <f aca="false">AL23-AL79</f>
        <v>15000</v>
      </c>
      <c r="AM48" s="24" t="n">
        <v>0</v>
      </c>
      <c r="AO48" s="28" t="n">
        <f aca="false">SUM(I48:AN48)-AQ48</f>
        <v>445500</v>
      </c>
      <c r="AP48" s="29" t="n">
        <f aca="false">AO48*E48</f>
        <v>44550</v>
      </c>
      <c r="AQ48" s="28" t="n">
        <f aca="false">SUM(I48:AM48)*F48</f>
        <v>4500</v>
      </c>
    </row>
    <row r="49" customFormat="false" ht="11.25" hidden="false" customHeight="false" outlineLevel="0" collapsed="false">
      <c r="C49" s="1" t="s">
        <v>9</v>
      </c>
      <c r="D49" s="1" t="s">
        <v>26</v>
      </c>
      <c r="E49" s="70" t="n">
        <v>0.08</v>
      </c>
      <c r="F49" s="75" t="n">
        <v>0.005</v>
      </c>
      <c r="I49" s="24" t="n">
        <f aca="false">I10-I80</f>
        <v>0</v>
      </c>
      <c r="J49" s="24" t="n">
        <f aca="false">J10-J80</f>
        <v>0</v>
      </c>
      <c r="K49" s="24" t="n">
        <f aca="false">K10-K80</f>
        <v>0</v>
      </c>
      <c r="L49" s="24" t="n">
        <f aca="false">L10-L80</f>
        <v>0</v>
      </c>
      <c r="M49" s="24" t="n">
        <f aca="false">M10-M80</f>
        <v>0</v>
      </c>
      <c r="N49" s="24" t="n">
        <f aca="false">N10-N80</f>
        <v>0</v>
      </c>
      <c r="O49" s="24" t="n">
        <f aca="false">O10-O80</f>
        <v>0</v>
      </c>
      <c r="P49" s="24" t="n">
        <f aca="false">P10-P80</f>
        <v>0</v>
      </c>
      <c r="Q49" s="24" t="n">
        <f aca="false">Q10-Q80</f>
        <v>0</v>
      </c>
      <c r="R49" s="24" t="n">
        <f aca="false">R10-R80</f>
        <v>0</v>
      </c>
      <c r="S49" s="24" t="n">
        <f aca="false">S10-S80</f>
        <v>0</v>
      </c>
      <c r="T49" s="24" t="n">
        <f aca="false">T10-T80</f>
        <v>0</v>
      </c>
      <c r="U49" s="24" t="n">
        <f aca="false">U10-U80</f>
        <v>0</v>
      </c>
      <c r="V49" s="24" t="n">
        <f aca="false">V10-V80</f>
        <v>0</v>
      </c>
      <c r="W49" s="24" t="n">
        <f aca="false">W10-W80</f>
        <v>0</v>
      </c>
      <c r="X49" s="24" t="n">
        <f aca="false">X10-X80</f>
        <v>0</v>
      </c>
      <c r="Y49" s="24" t="n">
        <f aca="false">Y10-Y80</f>
        <v>0</v>
      </c>
      <c r="Z49" s="24" t="n">
        <f aca="false">Z10-Z80</f>
        <v>0</v>
      </c>
      <c r="AA49" s="24" t="n">
        <f aca="false">AA10-AA80</f>
        <v>0</v>
      </c>
      <c r="AB49" s="24" t="n">
        <f aca="false">AB10-AB80</f>
        <v>0</v>
      </c>
      <c r="AC49" s="24" t="n">
        <f aca="false">AC10-AC80</f>
        <v>0</v>
      </c>
      <c r="AD49" s="24" t="n">
        <f aca="false">AD10-AD80</f>
        <v>0</v>
      </c>
      <c r="AE49" s="24" t="n">
        <f aca="false">AE10-AE80</f>
        <v>0</v>
      </c>
      <c r="AF49" s="24" t="n">
        <f aca="false">AF10-AF80</f>
        <v>0</v>
      </c>
      <c r="AG49" s="24" t="n">
        <f aca="false">AG10-AG80</f>
        <v>0</v>
      </c>
      <c r="AH49" s="24" t="n">
        <f aca="false">AH10-AH80</f>
        <v>0</v>
      </c>
      <c r="AI49" s="24" t="n">
        <f aca="false">AI10-AI80</f>
        <v>0</v>
      </c>
      <c r="AJ49" s="24" t="n">
        <f aca="false">AJ10-AJ80</f>
        <v>0</v>
      </c>
      <c r="AK49" s="24" t="n">
        <f aca="false">AK10-AK80</f>
        <v>0</v>
      </c>
      <c r="AL49" s="24" t="n">
        <f aca="false">AL10-AL80</f>
        <v>0</v>
      </c>
      <c r="AM49" s="24" t="n">
        <f aca="false">AM10-AM80</f>
        <v>0</v>
      </c>
      <c r="AO49" s="28" t="n">
        <f aca="false">SUM(I49:AN49)-AQ49</f>
        <v>0</v>
      </c>
      <c r="AP49" s="29" t="n">
        <f aca="false">AO49*E49</f>
        <v>0</v>
      </c>
      <c r="AQ49" s="28" t="n">
        <f aca="false">SUM(I49:AM49)*F49</f>
        <v>0</v>
      </c>
    </row>
    <row r="50" customFormat="false" ht="11.25" hidden="false" customHeight="false" outlineLevel="0" collapsed="false">
      <c r="C50" s="1" t="s">
        <v>111</v>
      </c>
      <c r="D50" s="1" t="s">
        <v>112</v>
      </c>
      <c r="E50" s="70" t="n">
        <v>0.08</v>
      </c>
      <c r="F50" s="75" t="n">
        <v>0.005</v>
      </c>
      <c r="I50" s="24" t="n">
        <f aca="false">I11-I81</f>
        <v>0</v>
      </c>
      <c r="J50" s="24" t="n">
        <f aca="false">J11-J81</f>
        <v>0</v>
      </c>
      <c r="K50" s="24" t="n">
        <f aca="false">K11-K81</f>
        <v>0</v>
      </c>
      <c r="L50" s="24" t="n">
        <f aca="false">L11-L81</f>
        <v>0</v>
      </c>
      <c r="M50" s="24" t="n">
        <f aca="false">M11-M81</f>
        <v>0</v>
      </c>
      <c r="N50" s="24" t="n">
        <f aca="false">N11-N81</f>
        <v>0</v>
      </c>
      <c r="O50" s="24" t="n">
        <f aca="false">O11-O81</f>
        <v>0</v>
      </c>
      <c r="P50" s="24" t="n">
        <f aca="false">P11-P81</f>
        <v>0</v>
      </c>
      <c r="Q50" s="24" t="n">
        <f aca="false">Q11-Q81</f>
        <v>0</v>
      </c>
      <c r="R50" s="24" t="n">
        <f aca="false">R11-R81</f>
        <v>0</v>
      </c>
      <c r="S50" s="24" t="n">
        <f aca="false">S11-S81</f>
        <v>0</v>
      </c>
      <c r="T50" s="24" t="n">
        <f aca="false">T11-T81</f>
        <v>0</v>
      </c>
      <c r="U50" s="24" t="n">
        <f aca="false">U11-U81</f>
        <v>0</v>
      </c>
      <c r="V50" s="24" t="n">
        <f aca="false">V11-V81</f>
        <v>0</v>
      </c>
      <c r="W50" s="24" t="n">
        <f aca="false">W11-W81</f>
        <v>0</v>
      </c>
      <c r="X50" s="24" t="n">
        <f aca="false">X11-X81</f>
        <v>0</v>
      </c>
      <c r="Y50" s="24" t="n">
        <f aca="false">Y11-Y81</f>
        <v>0</v>
      </c>
      <c r="Z50" s="24" t="n">
        <f aca="false">Z11-Z81</f>
        <v>0</v>
      </c>
      <c r="AA50" s="24" t="n">
        <f aca="false">AA11-AA81</f>
        <v>0</v>
      </c>
      <c r="AB50" s="24" t="n">
        <f aca="false">AB11-AB81</f>
        <v>0</v>
      </c>
      <c r="AC50" s="24" t="n">
        <f aca="false">AC11-AC81</f>
        <v>0</v>
      </c>
      <c r="AD50" s="24" t="n">
        <f aca="false">AD11-AD81</f>
        <v>0</v>
      </c>
      <c r="AE50" s="24" t="n">
        <f aca="false">AE11-AE81</f>
        <v>0</v>
      </c>
      <c r="AF50" s="24" t="n">
        <f aca="false">AF11-AF81</f>
        <v>0</v>
      </c>
      <c r="AG50" s="24" t="n">
        <f aca="false">AG11-AG81</f>
        <v>0</v>
      </c>
      <c r="AH50" s="24" t="n">
        <f aca="false">AH11-AH81</f>
        <v>0</v>
      </c>
      <c r="AI50" s="24" t="n">
        <f aca="false">AI11-AI81</f>
        <v>0</v>
      </c>
      <c r="AJ50" s="24" t="n">
        <f aca="false">AJ11-AJ81</f>
        <v>0</v>
      </c>
      <c r="AK50" s="24" t="n">
        <f aca="false">AK11-AK81</f>
        <v>0</v>
      </c>
      <c r="AL50" s="24" t="n">
        <f aca="false">AL11-AL81</f>
        <v>0</v>
      </c>
      <c r="AM50" s="24" t="n">
        <f aca="false">AM11-AM81</f>
        <v>0</v>
      </c>
      <c r="AO50" s="28" t="n">
        <f aca="false">SUM(I50:AN50)-AQ50</f>
        <v>0</v>
      </c>
      <c r="AP50" s="29" t="n">
        <f aca="false">AO50*E50</f>
        <v>0</v>
      </c>
      <c r="AQ50" s="28" t="n">
        <f aca="false">SUM(I50:AM50)*F50</f>
        <v>0</v>
      </c>
    </row>
    <row r="51" customFormat="false" ht="11.25" hidden="false" customHeight="false" outlineLevel="0" collapsed="false">
      <c r="C51" s="1" t="s">
        <v>10</v>
      </c>
      <c r="D51" s="1" t="s">
        <v>27</v>
      </c>
      <c r="E51" s="70" t="n">
        <v>0.1</v>
      </c>
      <c r="F51" s="74" t="n">
        <v>0.01</v>
      </c>
      <c r="I51" s="24" t="n">
        <f aca="false">I12+I24-I82</f>
        <v>0</v>
      </c>
      <c r="J51" s="24" t="n">
        <f aca="false">J12+J24-J82</f>
        <v>0</v>
      </c>
      <c r="K51" s="24" t="n">
        <f aca="false">K12+K24-K82</f>
        <v>0</v>
      </c>
      <c r="L51" s="24" t="n">
        <f aca="false">L12+L24-L82</f>
        <v>0</v>
      </c>
      <c r="M51" s="24" t="n">
        <f aca="false">M12+M24-M82</f>
        <v>0</v>
      </c>
      <c r="N51" s="24" t="n">
        <f aca="false">N12+N24-N82</f>
        <v>0</v>
      </c>
      <c r="O51" s="24" t="n">
        <f aca="false">O12+O24-O82</f>
        <v>0</v>
      </c>
      <c r="P51" s="24" t="n">
        <f aca="false">P12+P24-P82</f>
        <v>0</v>
      </c>
      <c r="Q51" s="24" t="n">
        <f aca="false">Q12+Q24-Q82</f>
        <v>0</v>
      </c>
      <c r="R51" s="24" t="n">
        <f aca="false">R12+R24-R82</f>
        <v>0</v>
      </c>
      <c r="S51" s="24" t="n">
        <f aca="false">S12+S24-S82</f>
        <v>0</v>
      </c>
      <c r="T51" s="24" t="n">
        <f aca="false">T12+T24-T82</f>
        <v>0</v>
      </c>
      <c r="U51" s="24" t="n">
        <f aca="false">U12+U24-U82</f>
        <v>0</v>
      </c>
      <c r="V51" s="24" t="n">
        <f aca="false">V12+V24-V82</f>
        <v>0</v>
      </c>
      <c r="W51" s="24" t="n">
        <f aca="false">W12+W24-W82</f>
        <v>0</v>
      </c>
      <c r="X51" s="24" t="n">
        <f aca="false">X12+X24-X82</f>
        <v>0</v>
      </c>
      <c r="Y51" s="24" t="n">
        <f aca="false">Y12+Y24-Y82</f>
        <v>0</v>
      </c>
      <c r="Z51" s="24" t="n">
        <f aca="false">Z12+Z24-Z82</f>
        <v>0</v>
      </c>
      <c r="AA51" s="24" t="n">
        <f aca="false">AA12+AA24-AA82</f>
        <v>0</v>
      </c>
      <c r="AB51" s="24" t="n">
        <f aca="false">AB12+AB24-AB82</f>
        <v>0</v>
      </c>
      <c r="AC51" s="24" t="n">
        <f aca="false">AC12+AC24-AC82</f>
        <v>0</v>
      </c>
      <c r="AD51" s="24" t="n">
        <f aca="false">AD12+AD24-AD82</f>
        <v>0</v>
      </c>
      <c r="AE51" s="24" t="n">
        <f aca="false">AE12+AE24-AE82</f>
        <v>0</v>
      </c>
      <c r="AF51" s="24" t="n">
        <f aca="false">AF12+AF24-AF82</f>
        <v>0</v>
      </c>
      <c r="AG51" s="24" t="n">
        <f aca="false">AG12+AG24-AG82</f>
        <v>0</v>
      </c>
      <c r="AH51" s="24" t="n">
        <f aca="false">AH12+AH24-AH82</f>
        <v>0</v>
      </c>
      <c r="AI51" s="24" t="n">
        <f aca="false">AI12+AI24-AI82</f>
        <v>0</v>
      </c>
      <c r="AJ51" s="24" t="n">
        <f aca="false">AJ12+AJ24-AJ82</f>
        <v>0</v>
      </c>
      <c r="AK51" s="24" t="n">
        <f aca="false">AK12+AK24-AK82</f>
        <v>0</v>
      </c>
      <c r="AL51" s="24" t="n">
        <f aca="false">AL12+AL24-AL82</f>
        <v>0</v>
      </c>
      <c r="AM51" s="24" t="n">
        <f aca="false">AM12+AM24-AM82</f>
        <v>0</v>
      </c>
      <c r="AO51" s="28" t="n">
        <f aca="false">SUM(I51:AN51)-AQ51</f>
        <v>0</v>
      </c>
      <c r="AP51" s="29" t="n">
        <f aca="false">AO51*E51</f>
        <v>0</v>
      </c>
      <c r="AQ51" s="28" t="n">
        <f aca="false">SUM(I51:AM51)*F51</f>
        <v>0</v>
      </c>
    </row>
    <row r="52" customFormat="false" ht="11.25" hidden="false" customHeight="false" outlineLevel="0" collapsed="false">
      <c r="C52" s="1" t="s">
        <v>89</v>
      </c>
      <c r="D52" s="1" t="s">
        <v>28</v>
      </c>
      <c r="E52" s="70" t="n">
        <v>0.1</v>
      </c>
      <c r="F52" s="74" t="n">
        <v>0.01</v>
      </c>
      <c r="I52" s="24" t="n">
        <f aca="false">I13+I25-I83</f>
        <v>15800</v>
      </c>
      <c r="J52" s="24" t="n">
        <f aca="false">J13+J25-J83</f>
        <v>15800</v>
      </c>
      <c r="K52" s="24" t="n">
        <f aca="false">K13+K25-K83</f>
        <v>15800</v>
      </c>
      <c r="L52" s="24" t="n">
        <f aca="false">L13+L25-L83</f>
        <v>15800</v>
      </c>
      <c r="M52" s="24" t="n">
        <f aca="false">M13+M25-M83</f>
        <v>2002</v>
      </c>
      <c r="N52" s="24" t="n">
        <f aca="false">N13+N25-N83</f>
        <v>2002</v>
      </c>
      <c r="O52" s="24" t="n">
        <f aca="false">O13+O25-O83</f>
        <v>3257</v>
      </c>
      <c r="P52" s="24" t="n">
        <f aca="false">P13+P25-P83</f>
        <v>5790</v>
      </c>
      <c r="Q52" s="24" t="n">
        <f aca="false">Q13+Q25-Q83</f>
        <v>5205</v>
      </c>
      <c r="R52" s="24" t="n">
        <f aca="false">R13+R25-R83</f>
        <v>5205</v>
      </c>
      <c r="S52" s="24" t="n">
        <f aca="false">S13+S25-S83</f>
        <v>5844</v>
      </c>
      <c r="T52" s="24" t="n">
        <f aca="false">T13+T25-T83</f>
        <v>5844</v>
      </c>
      <c r="U52" s="24" t="n">
        <f aca="false">U13+U25-U83</f>
        <v>5182</v>
      </c>
      <c r="V52" s="24" t="n">
        <f aca="false">V13+V25-V83</f>
        <v>4874</v>
      </c>
      <c r="W52" s="24" t="n">
        <f aca="false">W13+W25-W83</f>
        <v>6329</v>
      </c>
      <c r="X52" s="24" t="n">
        <f aca="false">X13+X25-X83</f>
        <v>5875</v>
      </c>
      <c r="Y52" s="24" t="n">
        <f aca="false">Y13+Y25-Y83</f>
        <v>15800</v>
      </c>
      <c r="Z52" s="24" t="n">
        <f aca="false">Z13+Z25-Z83</f>
        <v>8862</v>
      </c>
      <c r="AA52" s="24" t="n">
        <f aca="false">AA13+AA25-AA83</f>
        <v>8223</v>
      </c>
      <c r="AB52" s="24" t="n">
        <f aca="false">AB13+AB25-AB83</f>
        <v>7684</v>
      </c>
      <c r="AC52" s="24" t="n">
        <f aca="false">AC13+AC25-AC83</f>
        <v>8839</v>
      </c>
      <c r="AD52" s="24" t="n">
        <f aca="false">AD13+AD25-AD83</f>
        <v>7030</v>
      </c>
      <c r="AE52" s="24" t="n">
        <f aca="false">AE13+AE25-AE83</f>
        <v>7453</v>
      </c>
      <c r="AF52" s="24" t="n">
        <f aca="false">AF13+AF25-AF83</f>
        <v>7453</v>
      </c>
      <c r="AG52" s="24" t="n">
        <f aca="false">AG13+AG25-AG83</f>
        <v>7276</v>
      </c>
      <c r="AH52" s="24" t="n">
        <f aca="false">AH13+AH25-AH83</f>
        <v>7276</v>
      </c>
      <c r="AI52" s="24" t="n">
        <f aca="false">AI13+AI25-AI83</f>
        <v>7130</v>
      </c>
      <c r="AJ52" s="24" t="n">
        <f aca="false">AJ13+AJ25-AJ83</f>
        <v>5443</v>
      </c>
      <c r="AK52" s="24" t="n">
        <f aca="false">AK13+AK25-AK83</f>
        <v>7199</v>
      </c>
      <c r="AL52" s="24" t="n">
        <f aca="false">AL13+AL25-AL83</f>
        <v>10741</v>
      </c>
      <c r="AM52" s="24" t="n">
        <f aca="false">AM13+AM25-AM83</f>
        <v>0</v>
      </c>
      <c r="AO52" s="28" t="n">
        <f aca="false">SUM(I52:AN52)-AQ52</f>
        <v>234647.82</v>
      </c>
      <c r="AP52" s="29" t="n">
        <f aca="false">AO52*E52</f>
        <v>23464.782</v>
      </c>
      <c r="AQ52" s="28" t="n">
        <f aca="false">SUM(I52:AM52)*F52</f>
        <v>2370.18</v>
      </c>
    </row>
    <row r="53" customFormat="false" ht="11.25" hidden="false" customHeight="false" outlineLevel="0" collapsed="false">
      <c r="C53" s="1" t="s">
        <v>87</v>
      </c>
      <c r="D53" s="1" t="s">
        <v>29</v>
      </c>
      <c r="E53" s="70" t="n">
        <v>0.1</v>
      </c>
      <c r="F53" s="74" t="n">
        <v>0.01</v>
      </c>
      <c r="I53" s="24" t="n">
        <f aca="false">I14+I26-I84</f>
        <v>0</v>
      </c>
      <c r="J53" s="24" t="n">
        <f aca="false">J14+J26-J84</f>
        <v>0</v>
      </c>
      <c r="K53" s="24" t="n">
        <f aca="false">K14+K26-K84</f>
        <v>0</v>
      </c>
      <c r="L53" s="24" t="n">
        <f aca="false">L14+L26-L84</f>
        <v>0</v>
      </c>
      <c r="M53" s="24" t="n">
        <f aca="false">M14+M26-M84</f>
        <v>0</v>
      </c>
      <c r="N53" s="24" t="n">
        <f aca="false">N14+N26-N84</f>
        <v>0</v>
      </c>
      <c r="O53" s="24" t="n">
        <f aca="false">O14+O26-O84</f>
        <v>0</v>
      </c>
      <c r="P53" s="24" t="n">
        <f aca="false">P14+P26-P84</f>
        <v>0</v>
      </c>
      <c r="Q53" s="24" t="n">
        <f aca="false">Q14+Q26-Q84</f>
        <v>0</v>
      </c>
      <c r="R53" s="24" t="n">
        <f aca="false">R14+R26-R84</f>
        <v>0</v>
      </c>
      <c r="S53" s="24" t="n">
        <f aca="false">S14+S26-S84</f>
        <v>0</v>
      </c>
      <c r="T53" s="24" t="n">
        <f aca="false">T14+T26-T84</f>
        <v>0</v>
      </c>
      <c r="U53" s="24" t="n">
        <f aca="false">U14+U26-U84</f>
        <v>0</v>
      </c>
      <c r="V53" s="24" t="n">
        <f aca="false">V14+V26-V84</f>
        <v>0</v>
      </c>
      <c r="W53" s="24" t="n">
        <f aca="false">W14+W26-W84</f>
        <v>0</v>
      </c>
      <c r="X53" s="24" t="n">
        <f aca="false">X14+X26-X84</f>
        <v>0</v>
      </c>
      <c r="Y53" s="24" t="n">
        <f aca="false">Y14+Y26-Y84</f>
        <v>0</v>
      </c>
      <c r="Z53" s="24" t="n">
        <f aca="false">Z14+Z26-Z84</f>
        <v>0</v>
      </c>
      <c r="AA53" s="24" t="n">
        <f aca="false">AA14+AA26-AA84</f>
        <v>0</v>
      </c>
      <c r="AB53" s="24" t="n">
        <f aca="false">AB14+AB26-AB84</f>
        <v>0</v>
      </c>
      <c r="AC53" s="24" t="n">
        <f aca="false">AC14+AC26-AC84</f>
        <v>0</v>
      </c>
      <c r="AD53" s="24" t="n">
        <f aca="false">AD14+AD26-AD84</f>
        <v>0</v>
      </c>
      <c r="AE53" s="24" t="n">
        <f aca="false">AE14+AE26-AE84</f>
        <v>0</v>
      </c>
      <c r="AF53" s="24" t="n">
        <f aca="false">AF14+AF26-AF84</f>
        <v>0</v>
      </c>
      <c r="AG53" s="24" t="n">
        <f aca="false">AG14+AG26-AG84</f>
        <v>0</v>
      </c>
      <c r="AH53" s="24" t="n">
        <f aca="false">AH14+AH26-AH84</f>
        <v>0</v>
      </c>
      <c r="AI53" s="24" t="n">
        <f aca="false">AI14+AI26-AI84</f>
        <v>0</v>
      </c>
      <c r="AJ53" s="24" t="n">
        <f aca="false">AJ14+AJ26-AJ84</f>
        <v>0</v>
      </c>
      <c r="AK53" s="24" t="n">
        <f aca="false">AK14+AK26-AK84</f>
        <v>0</v>
      </c>
      <c r="AL53" s="24" t="n">
        <f aca="false">AL14+AL26-AL84</f>
        <v>0</v>
      </c>
      <c r="AM53" s="24" t="n">
        <f aca="false">AM14+AM26-AM84</f>
        <v>0</v>
      </c>
      <c r="AO53" s="28" t="n">
        <f aca="false">SUM(I53:AN53)-AQ53</f>
        <v>0</v>
      </c>
      <c r="AP53" s="29" t="n">
        <f aca="false">AO53*E53</f>
        <v>0</v>
      </c>
      <c r="AQ53" s="28" t="n">
        <f aca="false">SUM(I53:AM53)*F53</f>
        <v>0</v>
      </c>
    </row>
    <row r="54" customFormat="false" ht="11.25" hidden="false" customHeight="false" outlineLevel="0" collapsed="false">
      <c r="C54" s="1" t="s">
        <v>19</v>
      </c>
      <c r="D54" s="1" t="s">
        <v>36</v>
      </c>
      <c r="E54" s="70" t="n">
        <v>0.1</v>
      </c>
      <c r="F54" s="74" t="n">
        <v>0.01</v>
      </c>
      <c r="I54" s="24" t="n">
        <f aca="false">I27-I85</f>
        <v>0</v>
      </c>
      <c r="J54" s="24" t="n">
        <f aca="false">J27-J85</f>
        <v>0</v>
      </c>
      <c r="K54" s="24" t="n">
        <f aca="false">K27-K85</f>
        <v>0</v>
      </c>
      <c r="L54" s="24" t="n">
        <f aca="false">L27-L85</f>
        <v>0</v>
      </c>
      <c r="M54" s="24" t="n">
        <f aca="false">M27-M85</f>
        <v>0</v>
      </c>
      <c r="N54" s="24" t="n">
        <f aca="false">N27-N85</f>
        <v>0</v>
      </c>
      <c r="O54" s="24" t="n">
        <f aca="false">O27-O85</f>
        <v>0</v>
      </c>
      <c r="P54" s="24" t="n">
        <f aca="false">P27-P85</f>
        <v>0</v>
      </c>
      <c r="Q54" s="24" t="n">
        <f aca="false">Q27-Q85</f>
        <v>0</v>
      </c>
      <c r="R54" s="24" t="n">
        <f aca="false">R27-R85</f>
        <v>0</v>
      </c>
      <c r="S54" s="24" t="n">
        <f aca="false">S27-S85</f>
        <v>0</v>
      </c>
      <c r="T54" s="24" t="n">
        <f aca="false">T27-T85</f>
        <v>0</v>
      </c>
      <c r="U54" s="24" t="n">
        <f aca="false">U27-U85</f>
        <v>0</v>
      </c>
      <c r="V54" s="24" t="n">
        <f aca="false">V27-V85</f>
        <v>0</v>
      </c>
      <c r="W54" s="24" t="n">
        <f aca="false">W27-W85</f>
        <v>0</v>
      </c>
      <c r="X54" s="24" t="n">
        <f aca="false">X27-X85</f>
        <v>0</v>
      </c>
      <c r="Y54" s="24" t="n">
        <f aca="false">Y27-Y85</f>
        <v>0</v>
      </c>
      <c r="Z54" s="24" t="n">
        <f aca="false">Z27-Z85</f>
        <v>0</v>
      </c>
      <c r="AA54" s="24" t="n">
        <f aca="false">AA27-AA85</f>
        <v>0</v>
      </c>
      <c r="AB54" s="24" t="n">
        <f aca="false">AB27-AB85</f>
        <v>0</v>
      </c>
      <c r="AC54" s="24" t="n">
        <f aca="false">AC27-AC85</f>
        <v>0</v>
      </c>
      <c r="AD54" s="24" t="n">
        <f aca="false">AD27-AD85</f>
        <v>0</v>
      </c>
      <c r="AE54" s="24" t="n">
        <f aca="false">AE27-AE85</f>
        <v>0</v>
      </c>
      <c r="AF54" s="24" t="n">
        <f aca="false">AF27-AF85</f>
        <v>0</v>
      </c>
      <c r="AG54" s="24" t="n">
        <f aca="false">AG27-AG85</f>
        <v>0</v>
      </c>
      <c r="AH54" s="24" t="n">
        <f aca="false">AH27-AH85</f>
        <v>0</v>
      </c>
      <c r="AI54" s="24" t="n">
        <f aca="false">AI27-AI85</f>
        <v>0</v>
      </c>
      <c r="AJ54" s="24" t="n">
        <f aca="false">AJ27-AJ85</f>
        <v>0</v>
      </c>
      <c r="AK54" s="24" t="n">
        <f aca="false">AK27-AK85</f>
        <v>0</v>
      </c>
      <c r="AL54" s="24" t="n">
        <f aca="false">AL27-AL85</f>
        <v>0</v>
      </c>
      <c r="AM54" s="24" t="n">
        <f aca="false">AM27-AM85</f>
        <v>0</v>
      </c>
      <c r="AO54" s="28" t="n">
        <f aca="false">SUM(I54:AN54)-AQ54</f>
        <v>0</v>
      </c>
      <c r="AP54" s="29" t="n">
        <f aca="false">AO54*E54</f>
        <v>0</v>
      </c>
      <c r="AQ54" s="28" t="n">
        <f aca="false">SUM(I54:AM54)*F54</f>
        <v>0</v>
      </c>
    </row>
    <row r="55" customFormat="false" ht="11.25" hidden="false" customHeight="false" outlineLevel="0" collapsed="false">
      <c r="C55" s="1" t="s">
        <v>90</v>
      </c>
      <c r="D55" s="1" t="s">
        <v>37</v>
      </c>
      <c r="E55" s="70" t="n">
        <v>0.1</v>
      </c>
      <c r="F55" s="74" t="n">
        <v>0.01</v>
      </c>
      <c r="I55" s="24" t="n">
        <f aca="false">I28-I86</f>
        <v>0</v>
      </c>
      <c r="J55" s="24" t="n">
        <f aca="false">J28-J86</f>
        <v>0</v>
      </c>
      <c r="K55" s="24" t="n">
        <f aca="false">K28-K86</f>
        <v>0</v>
      </c>
      <c r="L55" s="24" t="n">
        <f aca="false">L28-L86</f>
        <v>0</v>
      </c>
      <c r="M55" s="24" t="n">
        <f aca="false">M28-M86</f>
        <v>0</v>
      </c>
      <c r="N55" s="24" t="n">
        <f aca="false">N28-N86</f>
        <v>0</v>
      </c>
      <c r="O55" s="24" t="n">
        <f aca="false">O28-O86</f>
        <v>0</v>
      </c>
      <c r="P55" s="24" t="n">
        <f aca="false">P28-P86</f>
        <v>0</v>
      </c>
      <c r="Q55" s="24" t="n">
        <f aca="false">Q28-Q86</f>
        <v>0</v>
      </c>
      <c r="R55" s="24" t="n">
        <f aca="false">R28-R86</f>
        <v>0</v>
      </c>
      <c r="S55" s="24" t="n">
        <f aca="false">S28-S86</f>
        <v>0</v>
      </c>
      <c r="T55" s="24" t="n">
        <f aca="false">T28-T86</f>
        <v>0</v>
      </c>
      <c r="U55" s="24" t="n">
        <f aca="false">U28-U86</f>
        <v>0</v>
      </c>
      <c r="V55" s="24" t="n">
        <f aca="false">V28-V86</f>
        <v>0</v>
      </c>
      <c r="W55" s="24" t="n">
        <f aca="false">W28-W86</f>
        <v>0</v>
      </c>
      <c r="X55" s="24" t="n">
        <f aca="false">X28-X86</f>
        <v>0</v>
      </c>
      <c r="Y55" s="24" t="n">
        <f aca="false">Y28-Y86</f>
        <v>0</v>
      </c>
      <c r="Z55" s="24" t="n">
        <f aca="false">Z28-Z86</f>
        <v>0</v>
      </c>
      <c r="AA55" s="24" t="n">
        <f aca="false">AA28-AA86</f>
        <v>0</v>
      </c>
      <c r="AB55" s="24" t="n">
        <f aca="false">AB28-AB86</f>
        <v>0</v>
      </c>
      <c r="AC55" s="24" t="n">
        <f aca="false">AC28-AC86</f>
        <v>0</v>
      </c>
      <c r="AD55" s="24" t="n">
        <f aca="false">AD28-AD86</f>
        <v>0</v>
      </c>
      <c r="AE55" s="24" t="n">
        <f aca="false">AE28-AE86</f>
        <v>0</v>
      </c>
      <c r="AF55" s="24" t="n">
        <f aca="false">AF28-AF86</f>
        <v>0</v>
      </c>
      <c r="AG55" s="24" t="n">
        <f aca="false">AG28-AG86</f>
        <v>0</v>
      </c>
      <c r="AH55" s="24" t="n">
        <f aca="false">AH28-AH86</f>
        <v>0</v>
      </c>
      <c r="AI55" s="24" t="n">
        <f aca="false">AI28-AI86</f>
        <v>5000</v>
      </c>
      <c r="AJ55" s="24" t="n">
        <f aca="false">AJ28-AJ86</f>
        <v>5000</v>
      </c>
      <c r="AK55" s="24" t="n">
        <f aca="false">AK28-AK86</f>
        <v>5000</v>
      </c>
      <c r="AL55" s="24" t="n">
        <f aca="false">AL28-AL86</f>
        <v>5000</v>
      </c>
      <c r="AM55" s="24" t="n">
        <f aca="false">AM28-AM86</f>
        <v>0</v>
      </c>
      <c r="AO55" s="28" t="n">
        <f aca="false">SUM(I55:AN55)-AQ55</f>
        <v>19800</v>
      </c>
      <c r="AP55" s="29" t="n">
        <f aca="false">AO55*E55</f>
        <v>1980</v>
      </c>
      <c r="AQ55" s="28" t="n">
        <f aca="false">SUM(I55:AM55)*F55</f>
        <v>200</v>
      </c>
    </row>
    <row r="56" customFormat="false" ht="11.25" hidden="false" customHeight="false" outlineLevel="0" collapsed="false">
      <c r="C56" s="1" t="s">
        <v>21</v>
      </c>
      <c r="D56" s="1" t="s">
        <v>38</v>
      </c>
      <c r="E56" s="70" t="n">
        <v>0.1</v>
      </c>
      <c r="F56" s="74" t="n">
        <v>0.01</v>
      </c>
      <c r="I56" s="24" t="n">
        <f aca="false">I29-I87</f>
        <v>0</v>
      </c>
      <c r="J56" s="24" t="n">
        <f aca="false">J29-J87</f>
        <v>0</v>
      </c>
      <c r="K56" s="24" t="n">
        <f aca="false">K29-K87</f>
        <v>0</v>
      </c>
      <c r="L56" s="24" t="n">
        <f aca="false">L29-L87</f>
        <v>0</v>
      </c>
      <c r="M56" s="24" t="n">
        <f aca="false">M29-M87</f>
        <v>0</v>
      </c>
      <c r="N56" s="24" t="n">
        <f aca="false">N29-N87</f>
        <v>0</v>
      </c>
      <c r="O56" s="24" t="n">
        <f aca="false">O29-O87</f>
        <v>0</v>
      </c>
      <c r="P56" s="24" t="n">
        <f aca="false">P29-P87</f>
        <v>0</v>
      </c>
      <c r="Q56" s="24" t="n">
        <f aca="false">Q29-Q87</f>
        <v>0</v>
      </c>
      <c r="R56" s="24" t="n">
        <f aca="false">R29-R87</f>
        <v>0</v>
      </c>
      <c r="S56" s="24" t="n">
        <f aca="false">S29-S87</f>
        <v>0</v>
      </c>
      <c r="T56" s="24" t="n">
        <f aca="false">T29-T87</f>
        <v>0</v>
      </c>
      <c r="U56" s="24" t="n">
        <f aca="false">U29-U87</f>
        <v>0</v>
      </c>
      <c r="V56" s="24" t="n">
        <f aca="false">V29-V87</f>
        <v>0</v>
      </c>
      <c r="W56" s="24" t="n">
        <f aca="false">W29-W87</f>
        <v>0</v>
      </c>
      <c r="X56" s="24" t="n">
        <f aca="false">X29-X87</f>
        <v>0</v>
      </c>
      <c r="Y56" s="24" t="n">
        <f aca="false">Y29-Y87</f>
        <v>0</v>
      </c>
      <c r="Z56" s="24" t="n">
        <f aca="false">Z29-Z87</f>
        <v>0</v>
      </c>
      <c r="AA56" s="24" t="n">
        <f aca="false">AA29-AA87</f>
        <v>0</v>
      </c>
      <c r="AB56" s="24" t="n">
        <f aca="false">AB29-AB87</f>
        <v>0</v>
      </c>
      <c r="AC56" s="24" t="n">
        <f aca="false">AC29-AC87</f>
        <v>0</v>
      </c>
      <c r="AD56" s="24" t="n">
        <f aca="false">AD29-AD87</f>
        <v>0</v>
      </c>
      <c r="AE56" s="24" t="n">
        <f aca="false">AE29-AE87</f>
        <v>0</v>
      </c>
      <c r="AF56" s="24" t="n">
        <f aca="false">AF29-AF87</f>
        <v>0</v>
      </c>
      <c r="AG56" s="24" t="n">
        <f aca="false">AG29-AG87</f>
        <v>0</v>
      </c>
      <c r="AH56" s="24" t="n">
        <f aca="false">AH29-AH87</f>
        <v>0</v>
      </c>
      <c r="AI56" s="24" t="n">
        <f aca="false">AI29-AI87</f>
        <v>0</v>
      </c>
      <c r="AJ56" s="24" t="n">
        <f aca="false">AJ29-AJ87</f>
        <v>0</v>
      </c>
      <c r="AK56" s="24" t="n">
        <f aca="false">AK29-AK87</f>
        <v>0</v>
      </c>
      <c r="AL56" s="24" t="n">
        <f aca="false">AL29-AL87</f>
        <v>0</v>
      </c>
      <c r="AM56" s="24" t="n">
        <f aca="false">AM29-AM87</f>
        <v>0</v>
      </c>
      <c r="AO56" s="28" t="n">
        <f aca="false">SUM(I56:AN56)-AQ56</f>
        <v>0</v>
      </c>
      <c r="AP56" s="29" t="n">
        <f aca="false">AO56*E56</f>
        <v>0</v>
      </c>
      <c r="AQ56" s="28" t="n">
        <f aca="false">SUM(I56:AM56)*F56</f>
        <v>0</v>
      </c>
    </row>
    <row r="57" customFormat="false" ht="11.25" hidden="false" customHeight="false" outlineLevel="0" collapsed="false">
      <c r="C57" s="1" t="s">
        <v>13</v>
      </c>
      <c r="D57" s="1" t="s">
        <v>30</v>
      </c>
      <c r="E57" s="70" t="n">
        <v>0.1</v>
      </c>
      <c r="F57" s="74" t="n">
        <v>0.01</v>
      </c>
      <c r="I57" s="24" t="n">
        <f aca="false">I15+I30-I88</f>
        <v>5000</v>
      </c>
      <c r="J57" s="24" t="n">
        <f aca="false">J15+J30-J88</f>
        <v>5000</v>
      </c>
      <c r="K57" s="24" t="n">
        <f aca="false">K15+K30-K88</f>
        <v>5000</v>
      </c>
      <c r="L57" s="24" t="n">
        <f aca="false">L15+L30-L88</f>
        <v>488</v>
      </c>
      <c r="M57" s="24" t="n">
        <f aca="false">M15+M30-M88</f>
        <v>5000</v>
      </c>
      <c r="N57" s="24" t="n">
        <f aca="false">N15+N30-N88</f>
        <v>5000</v>
      </c>
      <c r="O57" s="24" t="n">
        <f aca="false">O15+O30-O88</f>
        <v>5000</v>
      </c>
      <c r="P57" s="24" t="n">
        <f aca="false">P15+P30-P88</f>
        <v>5000</v>
      </c>
      <c r="Q57" s="24" t="n">
        <f aca="false">Q15+Q30-Q88</f>
        <v>5000</v>
      </c>
      <c r="R57" s="24" t="n">
        <f aca="false">R15+R30-R88</f>
        <v>5000</v>
      </c>
      <c r="S57" s="24" t="n">
        <f aca="false">S15+S30-S88</f>
        <v>5000</v>
      </c>
      <c r="T57" s="24" t="n">
        <f aca="false">T15+T30-T88</f>
        <v>5000</v>
      </c>
      <c r="U57" s="24" t="n">
        <f aca="false">U15+U30-U88</f>
        <v>5000</v>
      </c>
      <c r="V57" s="24" t="n">
        <f aca="false">V15+V30-V88</f>
        <v>5000</v>
      </c>
      <c r="W57" s="24" t="n">
        <f aca="false">W15+W30-W88</f>
        <v>5000</v>
      </c>
      <c r="X57" s="24" t="n">
        <f aca="false">X15+X30-X88</f>
        <v>5000</v>
      </c>
      <c r="Y57" s="24" t="n">
        <f aca="false">Y15+Y30-Y88</f>
        <v>5000</v>
      </c>
      <c r="Z57" s="24" t="n">
        <f aca="false">Z15+Z30-Z88</f>
        <v>5000</v>
      </c>
      <c r="AA57" s="24" t="n">
        <f aca="false">AA15+AA30-AA88</f>
        <v>5000</v>
      </c>
      <c r="AB57" s="24" t="n">
        <f aca="false">AB15+AB30-AB88</f>
        <v>5000</v>
      </c>
      <c r="AC57" s="24" t="n">
        <f aca="false">AC15+AC30-AC88</f>
        <v>5000</v>
      </c>
      <c r="AD57" s="24" t="n">
        <f aca="false">AD15+AD30-AD88</f>
        <v>5000</v>
      </c>
      <c r="AE57" s="24" t="n">
        <f aca="false">AE15+AE30-AE88</f>
        <v>5000</v>
      </c>
      <c r="AF57" s="24" t="n">
        <f aca="false">AF15+AF30-AF88</f>
        <v>5000</v>
      </c>
      <c r="AG57" s="24" t="n">
        <f aca="false">AG15+AG30-AG88</f>
        <v>5000</v>
      </c>
      <c r="AH57" s="24" t="n">
        <f aca="false">AH15+AH30-AH88</f>
        <v>5000</v>
      </c>
      <c r="AI57" s="24" t="n">
        <f aca="false">AI15+AI30-AI88</f>
        <v>5000</v>
      </c>
      <c r="AJ57" s="24" t="n">
        <f aca="false">AJ15+AJ30-AJ88</f>
        <v>5000</v>
      </c>
      <c r="AK57" s="24" t="n">
        <f aca="false">AK15+AK30-AK88</f>
        <v>5000</v>
      </c>
      <c r="AL57" s="24" t="n">
        <f aca="false">AL15+AL30-AL88</f>
        <v>5000</v>
      </c>
      <c r="AM57" s="24" t="n">
        <f aca="false">AM15+AM30-AM88</f>
        <v>0</v>
      </c>
      <c r="AO57" s="28" t="n">
        <f aca="false">SUM(I57:AN57)-AQ57</f>
        <v>144033.12</v>
      </c>
      <c r="AP57" s="29" t="n">
        <f aca="false">AO57*E57</f>
        <v>14403.312</v>
      </c>
      <c r="AQ57" s="28" t="n">
        <f aca="false">SUM(I57:AM57)*F57</f>
        <v>1454.88</v>
      </c>
    </row>
    <row r="58" customFormat="false" ht="11.25" hidden="false" customHeight="false" outlineLevel="0" collapsed="false">
      <c r="C58" s="1" t="s">
        <v>14</v>
      </c>
      <c r="D58" s="1" t="s">
        <v>31</v>
      </c>
      <c r="E58" s="70" t="n">
        <v>0.1</v>
      </c>
      <c r="F58" s="74" t="n">
        <v>0.01</v>
      </c>
      <c r="I58" s="24" t="n">
        <f aca="false">I16+I31-I89</f>
        <v>5365</v>
      </c>
      <c r="J58" s="24" t="n">
        <f aca="false">J16+J31-J89</f>
        <v>5365</v>
      </c>
      <c r="K58" s="24" t="n">
        <f aca="false">K16+K31-K89</f>
        <v>5365</v>
      </c>
      <c r="L58" s="24" t="n">
        <f aca="false">L16+L31-L89</f>
        <v>5365</v>
      </c>
      <c r="M58" s="24" t="n">
        <f aca="false">M16+M31-M89</f>
        <v>9200</v>
      </c>
      <c r="N58" s="24" t="n">
        <f aca="false">N16+N31-N89</f>
        <v>9200</v>
      </c>
      <c r="O58" s="24" t="n">
        <f aca="false">O16+O31-O89</f>
        <v>9200</v>
      </c>
      <c r="P58" s="24" t="n">
        <f aca="false">P16+P31-P89</f>
        <v>9200</v>
      </c>
      <c r="Q58" s="24" t="n">
        <f aca="false">Q16+Q31-Q89</f>
        <v>9200</v>
      </c>
      <c r="R58" s="24" t="n">
        <f aca="false">R16+R31-R89</f>
        <v>9200</v>
      </c>
      <c r="S58" s="24" t="n">
        <f aca="false">S16+S31-S89</f>
        <v>9200</v>
      </c>
      <c r="T58" s="24" t="n">
        <f aca="false">T16+T31-T89</f>
        <v>9200</v>
      </c>
      <c r="U58" s="24" t="n">
        <f aca="false">U16+U31-U89</f>
        <v>9200</v>
      </c>
      <c r="V58" s="24" t="n">
        <f aca="false">V16+V31-V89</f>
        <v>9200</v>
      </c>
      <c r="W58" s="24" t="n">
        <f aca="false">W16+W31-W89</f>
        <v>9200</v>
      </c>
      <c r="X58" s="24" t="n">
        <f aca="false">X16+X31-X89</f>
        <v>9200</v>
      </c>
      <c r="Y58" s="24" t="n">
        <f aca="false">Y16+Y31-Y89</f>
        <v>9200</v>
      </c>
      <c r="Z58" s="24" t="n">
        <f aca="false">Z16+Z31-Z89</f>
        <v>9200</v>
      </c>
      <c r="AA58" s="24" t="n">
        <f aca="false">AA16+AA31-AA89</f>
        <v>9200</v>
      </c>
      <c r="AB58" s="24" t="n">
        <f aca="false">AB16+AB31-AB89</f>
        <v>9200</v>
      </c>
      <c r="AC58" s="24" t="n">
        <f aca="false">AC16+AC31-AC89</f>
        <v>9200</v>
      </c>
      <c r="AD58" s="24" t="n">
        <f aca="false">AD16+AD31-AD89</f>
        <v>9200</v>
      </c>
      <c r="AE58" s="24" t="n">
        <f aca="false">AE16+AE31-AE89</f>
        <v>9200</v>
      </c>
      <c r="AF58" s="24" t="n">
        <f aca="false">AF16+AF31-AF89</f>
        <v>9200</v>
      </c>
      <c r="AG58" s="24" t="n">
        <f aca="false">AG16+AG31-AG89</f>
        <v>9200</v>
      </c>
      <c r="AH58" s="24" t="n">
        <f aca="false">AH16+AH31-AH89</f>
        <v>9200</v>
      </c>
      <c r="AI58" s="24" t="n">
        <f aca="false">AI16+AI31-AI89</f>
        <v>9200</v>
      </c>
      <c r="AJ58" s="24" t="n">
        <f aca="false">AJ16+AJ31-AJ89</f>
        <v>9200</v>
      </c>
      <c r="AK58" s="24" t="n">
        <f aca="false">AK16+AK31-AK89</f>
        <v>9200</v>
      </c>
      <c r="AL58" s="24" t="n">
        <f aca="false">AL16+AL31-AL89</f>
        <v>9200</v>
      </c>
      <c r="AM58" s="24" t="n">
        <f aca="false">AM16+AM31-AM89</f>
        <v>0</v>
      </c>
      <c r="AO58" s="28" t="n">
        <f aca="false">SUM(I58:AN58)-AQ58</f>
        <v>258053.4</v>
      </c>
      <c r="AP58" s="29" t="n">
        <f aca="false">AO58*E58</f>
        <v>25805.34</v>
      </c>
      <c r="AQ58" s="28" t="n">
        <f aca="false">SUM(I58:AM58)*F58</f>
        <v>2606.6</v>
      </c>
    </row>
    <row r="59" customFormat="false" ht="11.25" hidden="false" customHeight="false" outlineLevel="0" collapsed="false">
      <c r="C59" s="1" t="s">
        <v>22</v>
      </c>
      <c r="D59" s="1" t="s">
        <v>39</v>
      </c>
      <c r="E59" s="70" t="n">
        <v>0.1</v>
      </c>
      <c r="F59" s="74" t="n">
        <v>0.01</v>
      </c>
      <c r="I59" s="76" t="n">
        <f aca="false">I32-I90</f>
        <v>0</v>
      </c>
      <c r="J59" s="76" t="n">
        <f aca="false">J32-J90</f>
        <v>0</v>
      </c>
      <c r="K59" s="76" t="n">
        <f aca="false">K32-K90</f>
        <v>0</v>
      </c>
      <c r="L59" s="76" t="n">
        <f aca="false">L32-L90</f>
        <v>0</v>
      </c>
      <c r="M59" s="76" t="n">
        <f aca="false">M32-M90</f>
        <v>0</v>
      </c>
      <c r="N59" s="76" t="n">
        <f aca="false">N32-N90</f>
        <v>0</v>
      </c>
      <c r="O59" s="76" t="n">
        <f aca="false">O32-O90</f>
        <v>0</v>
      </c>
      <c r="P59" s="76" t="n">
        <f aca="false">P32-P90</f>
        <v>0</v>
      </c>
      <c r="Q59" s="76" t="n">
        <f aca="false">Q32-Q90</f>
        <v>0</v>
      </c>
      <c r="R59" s="76" t="n">
        <f aca="false">R32-R90</f>
        <v>0</v>
      </c>
      <c r="S59" s="76" t="n">
        <f aca="false">S32-S90</f>
        <v>0</v>
      </c>
      <c r="T59" s="76" t="n">
        <f aca="false">T32-T90</f>
        <v>0</v>
      </c>
      <c r="U59" s="76" t="n">
        <f aca="false">U32-U90</f>
        <v>0</v>
      </c>
      <c r="V59" s="76" t="n">
        <f aca="false">V32-V90</f>
        <v>0</v>
      </c>
      <c r="W59" s="76" t="n">
        <f aca="false">W32-W90</f>
        <v>0</v>
      </c>
      <c r="X59" s="76" t="n">
        <f aca="false">X32-X90</f>
        <v>0</v>
      </c>
      <c r="Y59" s="76" t="n">
        <f aca="false">Y32-Y90</f>
        <v>0</v>
      </c>
      <c r="Z59" s="76" t="n">
        <f aca="false">Z32-Z90</f>
        <v>0</v>
      </c>
      <c r="AA59" s="76" t="n">
        <f aca="false">AA32-AA90</f>
        <v>0</v>
      </c>
      <c r="AB59" s="76" t="n">
        <f aca="false">AB32-AB90</f>
        <v>0</v>
      </c>
      <c r="AC59" s="76" t="n">
        <f aca="false">AC32-AC90</f>
        <v>0</v>
      </c>
      <c r="AD59" s="76" t="n">
        <f aca="false">AD32-AD90</f>
        <v>0</v>
      </c>
      <c r="AE59" s="76" t="n">
        <f aca="false">AE32-AE90</f>
        <v>0</v>
      </c>
      <c r="AF59" s="76" t="n">
        <f aca="false">AF32-AF90</f>
        <v>0</v>
      </c>
      <c r="AG59" s="76" t="n">
        <f aca="false">AG32-AG90</f>
        <v>0</v>
      </c>
      <c r="AH59" s="76" t="n">
        <f aca="false">AH32-AH90</f>
        <v>0</v>
      </c>
      <c r="AI59" s="76" t="n">
        <f aca="false">AI32-AI90</f>
        <v>0</v>
      </c>
      <c r="AJ59" s="76" t="n">
        <f aca="false">AJ32-AJ90</f>
        <v>0</v>
      </c>
      <c r="AK59" s="76" t="n">
        <f aca="false">AK32-AK90</f>
        <v>0</v>
      </c>
      <c r="AL59" s="76" t="n">
        <f aca="false">AL32-AL90</f>
        <v>0</v>
      </c>
      <c r="AM59" s="76" t="n">
        <f aca="false">AM32-AM90</f>
        <v>0</v>
      </c>
      <c r="AO59" s="28" t="n">
        <f aca="false">SUM(I59:AN59)-AQ59</f>
        <v>0</v>
      </c>
      <c r="AP59" s="29" t="n">
        <f aca="false">AO59*E59</f>
        <v>0</v>
      </c>
      <c r="AQ59" s="28" t="n">
        <f aca="false">SUM(I59:AM59)*F59</f>
        <v>0</v>
      </c>
    </row>
    <row r="60" customFormat="false" ht="11.25" hidden="false" customHeight="false" outlineLevel="0" collapsed="false">
      <c r="C60" s="1" t="s">
        <v>97</v>
      </c>
      <c r="D60" s="1" t="s">
        <v>98</v>
      </c>
      <c r="E60" s="70"/>
      <c r="F60" s="74" t="n">
        <v>0.01</v>
      </c>
      <c r="I60" s="68" t="n">
        <v>0</v>
      </c>
      <c r="J60" s="68" t="n">
        <v>0</v>
      </c>
      <c r="K60" s="68" t="n">
        <v>0</v>
      </c>
      <c r="L60" s="68" t="n">
        <v>0</v>
      </c>
      <c r="M60" s="68" t="n">
        <v>0</v>
      </c>
      <c r="N60" s="68" t="n">
        <v>0</v>
      </c>
      <c r="O60" s="68" t="n">
        <v>0</v>
      </c>
      <c r="P60" s="68" t="n">
        <v>0</v>
      </c>
      <c r="Q60" s="68" t="n">
        <v>0</v>
      </c>
      <c r="R60" s="68" t="n">
        <v>0</v>
      </c>
      <c r="S60" s="68" t="n">
        <v>0</v>
      </c>
      <c r="T60" s="68" t="n">
        <v>0</v>
      </c>
      <c r="U60" s="68" t="n">
        <v>0</v>
      </c>
      <c r="V60" s="68" t="n">
        <v>0</v>
      </c>
      <c r="W60" s="68" t="n">
        <v>0</v>
      </c>
      <c r="X60" s="68" t="n">
        <v>0</v>
      </c>
      <c r="Y60" s="68" t="n">
        <v>0</v>
      </c>
      <c r="Z60" s="68" t="n">
        <v>0</v>
      </c>
      <c r="AA60" s="68" t="n">
        <v>0</v>
      </c>
      <c r="AB60" s="68" t="n">
        <v>0</v>
      </c>
      <c r="AC60" s="68" t="n">
        <v>0</v>
      </c>
      <c r="AD60" s="68" t="n">
        <v>0</v>
      </c>
      <c r="AE60" s="68" t="n">
        <v>0</v>
      </c>
      <c r="AF60" s="68" t="n">
        <v>0</v>
      </c>
      <c r="AG60" s="68" t="n">
        <v>0</v>
      </c>
      <c r="AH60" s="68" t="n">
        <v>0</v>
      </c>
      <c r="AI60" s="68" t="n">
        <v>0</v>
      </c>
      <c r="AJ60" s="68" t="n">
        <v>0</v>
      </c>
      <c r="AK60" s="68" t="n">
        <v>0</v>
      </c>
      <c r="AL60" s="68" t="n">
        <v>0</v>
      </c>
      <c r="AM60" s="68" t="n">
        <v>0</v>
      </c>
      <c r="AO60" s="68" t="n">
        <f aca="false">SUM(I60:AN60)-AQ60</f>
        <v>0</v>
      </c>
      <c r="AP60" s="77" t="n">
        <f aca="false">AO60*E60</f>
        <v>0</v>
      </c>
      <c r="AQ60" s="68" t="n">
        <f aca="false">SUM(I60:AM60)*F60</f>
        <v>0</v>
      </c>
    </row>
    <row r="61" customFormat="false" ht="11.25" hidden="false" customHeight="false" outlineLevel="0" collapsed="false">
      <c r="I61" s="34" t="n">
        <f aca="false">SUM(I45:I60)</f>
        <v>41165</v>
      </c>
      <c r="J61" s="34" t="n">
        <f aca="false">SUM(J45:J60)</f>
        <v>41165</v>
      </c>
      <c r="K61" s="34" t="n">
        <f aca="false">SUM(K45:K60)</f>
        <v>41165</v>
      </c>
      <c r="L61" s="34" t="n">
        <f aca="false">SUM(L45:L60)</f>
        <v>36653</v>
      </c>
      <c r="M61" s="34" t="n">
        <f aca="false">SUM(M45:M60)</f>
        <v>31202</v>
      </c>
      <c r="N61" s="34" t="n">
        <f aca="false">SUM(N45:N60)</f>
        <v>31202</v>
      </c>
      <c r="O61" s="34" t="n">
        <f aca="false">SUM(O45:O60)</f>
        <v>32457</v>
      </c>
      <c r="P61" s="34" t="n">
        <f aca="false">SUM(P45:P60)</f>
        <v>34990</v>
      </c>
      <c r="Q61" s="34" t="n">
        <f aca="false">SUM(Q45:Q60)</f>
        <v>34405</v>
      </c>
      <c r="R61" s="34" t="n">
        <f aca="false">SUM(R45:R60)</f>
        <v>34405</v>
      </c>
      <c r="S61" s="34" t="n">
        <f aca="false">SUM(S45:S60)</f>
        <v>35044</v>
      </c>
      <c r="T61" s="34" t="n">
        <f aca="false">SUM(T45:T60)</f>
        <v>35044</v>
      </c>
      <c r="U61" s="34" t="n">
        <f aca="false">SUM(U45:U60)</f>
        <v>34382</v>
      </c>
      <c r="V61" s="34" t="n">
        <f aca="false">SUM(V45:V60)</f>
        <v>34074</v>
      </c>
      <c r="W61" s="34" t="n">
        <f aca="false">SUM(W45:W60)</f>
        <v>35529</v>
      </c>
      <c r="X61" s="34" t="n">
        <f aca="false">SUM(X45:X60)</f>
        <v>35075</v>
      </c>
      <c r="Y61" s="34" t="n">
        <f aca="false">SUM(Y45:Y60)</f>
        <v>45000</v>
      </c>
      <c r="Z61" s="34" t="n">
        <f aca="false">SUM(Z45:Z60)</f>
        <v>38062</v>
      </c>
      <c r="AA61" s="34" t="n">
        <f aca="false">SUM(AA45:AA60)</f>
        <v>37423</v>
      </c>
      <c r="AB61" s="34" t="n">
        <f aca="false">SUM(AB45:AB60)</f>
        <v>36884</v>
      </c>
      <c r="AC61" s="34" t="n">
        <f aca="false">SUM(AC45:AC60)</f>
        <v>38039</v>
      </c>
      <c r="AD61" s="34" t="n">
        <f aca="false">SUM(AD45:AD60)</f>
        <v>36230</v>
      </c>
      <c r="AE61" s="34" t="n">
        <f aca="false">SUM(AE45:AE60)</f>
        <v>36653</v>
      </c>
      <c r="AF61" s="34" t="n">
        <f aca="false">SUM(AF45:AF60)</f>
        <v>36653</v>
      </c>
      <c r="AG61" s="34" t="n">
        <f aca="false">SUM(AG45:AG60)</f>
        <v>36476</v>
      </c>
      <c r="AH61" s="34" t="n">
        <f aca="false">SUM(AH45:AH60)</f>
        <v>36476</v>
      </c>
      <c r="AI61" s="34" t="n">
        <f aca="false">SUM(AI45:AI60)</f>
        <v>41330</v>
      </c>
      <c r="AJ61" s="34" t="n">
        <f aca="false">SUM(AJ45:AJ60)</f>
        <v>39643</v>
      </c>
      <c r="AK61" s="34" t="n">
        <f aca="false">SUM(AK45:AK60)</f>
        <v>41399</v>
      </c>
      <c r="AL61" s="34" t="n">
        <f aca="false">SUM(AL45:AL60)</f>
        <v>44941</v>
      </c>
      <c r="AM61" s="34" t="n">
        <f aca="false">SUM(AM45:AM60)</f>
        <v>0</v>
      </c>
      <c r="AO61" s="34" t="n">
        <f aca="false">SUM(AO45:AO60)</f>
        <v>1102034.34</v>
      </c>
      <c r="AP61" s="36" t="n">
        <f aca="false">SUM(AP45:AP60)</f>
        <v>110203.434</v>
      </c>
      <c r="AQ61" s="34" t="n">
        <f aca="false">SUM(AQ45:AQ60)</f>
        <v>11131.66</v>
      </c>
    </row>
    <row r="62" customFormat="false" ht="11.25" hidden="false" customHeight="false" outlineLevel="0" collapsed="false"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</row>
    <row r="63" customFormat="false" ht="11.25" hidden="true" customHeight="false" outlineLevel="0" collapsed="false">
      <c r="B63" s="71" t="s">
        <v>99</v>
      </c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</row>
    <row r="64" customFormat="false" ht="11.25" hidden="true" customHeight="false" outlineLevel="0" collapsed="false">
      <c r="C64" s="1" t="s">
        <v>92</v>
      </c>
      <c r="D64" s="1" t="s">
        <v>93</v>
      </c>
      <c r="I64" s="28" t="n">
        <v>0</v>
      </c>
      <c r="J64" s="28" t="n">
        <v>0</v>
      </c>
      <c r="K64" s="28" t="n">
        <v>0</v>
      </c>
      <c r="L64" s="28" t="n">
        <v>0</v>
      </c>
      <c r="M64" s="28" t="n">
        <v>0</v>
      </c>
      <c r="N64" s="28" t="n">
        <v>0</v>
      </c>
      <c r="O64" s="28" t="n">
        <v>0</v>
      </c>
      <c r="P64" s="28" t="n">
        <v>0</v>
      </c>
      <c r="Q64" s="28" t="n">
        <v>0</v>
      </c>
      <c r="R64" s="28" t="n">
        <v>0</v>
      </c>
      <c r="S64" s="28" t="n">
        <v>0</v>
      </c>
      <c r="T64" s="28" t="n">
        <v>0</v>
      </c>
      <c r="U64" s="28" t="n">
        <v>0</v>
      </c>
      <c r="V64" s="28" t="n">
        <v>0</v>
      </c>
      <c r="W64" s="28" t="n">
        <v>0</v>
      </c>
      <c r="X64" s="28" t="n">
        <v>0</v>
      </c>
      <c r="Y64" s="28" t="n">
        <v>0</v>
      </c>
      <c r="Z64" s="28" t="n">
        <v>0</v>
      </c>
      <c r="AA64" s="28" t="n">
        <v>0</v>
      </c>
      <c r="AB64" s="28" t="n">
        <v>0</v>
      </c>
      <c r="AC64" s="28" t="n">
        <v>0</v>
      </c>
      <c r="AD64" s="28" t="n">
        <v>0</v>
      </c>
      <c r="AE64" s="28" t="n">
        <v>0</v>
      </c>
      <c r="AF64" s="28" t="n">
        <v>0</v>
      </c>
      <c r="AG64" s="28" t="n">
        <v>0</v>
      </c>
      <c r="AH64" s="28" t="n">
        <v>0</v>
      </c>
      <c r="AI64" s="28" t="n">
        <v>0</v>
      </c>
      <c r="AJ64" s="28" t="n">
        <v>0</v>
      </c>
      <c r="AK64" s="28" t="n">
        <v>0</v>
      </c>
      <c r="AL64" s="28" t="n">
        <v>0</v>
      </c>
      <c r="AM64" s="28" t="n">
        <v>0</v>
      </c>
      <c r="AO64" s="28" t="n">
        <f aca="false">SUM(I64:AN64)</f>
        <v>0</v>
      </c>
      <c r="AP64" s="29" t="n">
        <f aca="false">SUM(I64:AM64)*E64</f>
        <v>0</v>
      </c>
    </row>
    <row r="65" customFormat="false" ht="11.25" hidden="true" customHeight="false" outlineLevel="0" collapsed="false"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</row>
    <row r="66" customFormat="false" ht="11.25" hidden="true" customHeight="false" outlineLevel="0" collapsed="false">
      <c r="B66" s="71" t="s">
        <v>99</v>
      </c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</row>
    <row r="67" customFormat="false" ht="11.25" hidden="true" customHeight="false" outlineLevel="0" collapsed="false">
      <c r="C67" s="1" t="s">
        <v>92</v>
      </c>
      <c r="D67" s="1" t="s">
        <v>93</v>
      </c>
      <c r="I67" s="28" t="n">
        <v>0</v>
      </c>
      <c r="J67" s="28" t="n">
        <v>0</v>
      </c>
      <c r="K67" s="28" t="n">
        <v>0</v>
      </c>
      <c r="L67" s="28" t="n">
        <v>0</v>
      </c>
      <c r="M67" s="28" t="n">
        <v>0</v>
      </c>
      <c r="N67" s="28" t="n">
        <v>0</v>
      </c>
      <c r="O67" s="28" t="n">
        <v>0</v>
      </c>
      <c r="P67" s="28" t="n">
        <v>0</v>
      </c>
      <c r="Q67" s="28" t="n">
        <v>0</v>
      </c>
      <c r="R67" s="28" t="n">
        <v>0</v>
      </c>
      <c r="S67" s="28" t="n">
        <v>0</v>
      </c>
      <c r="T67" s="28" t="n">
        <v>0</v>
      </c>
      <c r="U67" s="28" t="n">
        <v>0</v>
      </c>
      <c r="V67" s="28" t="n">
        <v>0</v>
      </c>
      <c r="W67" s="28" t="n">
        <v>0</v>
      </c>
      <c r="X67" s="28" t="n">
        <v>0</v>
      </c>
      <c r="Y67" s="28" t="n">
        <v>0</v>
      </c>
      <c r="Z67" s="28" t="n">
        <v>0</v>
      </c>
      <c r="AA67" s="28" t="n">
        <v>0</v>
      </c>
      <c r="AB67" s="28" t="n">
        <v>0</v>
      </c>
      <c r="AC67" s="28" t="n">
        <v>0</v>
      </c>
      <c r="AD67" s="28" t="n">
        <v>0</v>
      </c>
      <c r="AE67" s="28" t="n">
        <v>0</v>
      </c>
      <c r="AF67" s="28" t="n">
        <v>0</v>
      </c>
      <c r="AG67" s="28" t="n">
        <v>0</v>
      </c>
      <c r="AH67" s="28" t="n">
        <v>0</v>
      </c>
      <c r="AI67" s="28" t="n">
        <v>0</v>
      </c>
      <c r="AJ67" s="28" t="n">
        <v>0</v>
      </c>
      <c r="AK67" s="28" t="n">
        <v>0</v>
      </c>
      <c r="AL67" s="28" t="n">
        <v>0</v>
      </c>
      <c r="AM67" s="28" t="n">
        <v>0</v>
      </c>
      <c r="AO67" s="28" t="n">
        <f aca="false">SUM(I67:AN67)</f>
        <v>0</v>
      </c>
      <c r="AP67" s="29" t="n">
        <f aca="false">SUM(I67:AM67)*E67</f>
        <v>0</v>
      </c>
    </row>
    <row r="68" customFormat="false" ht="11.25" hidden="false" customHeight="false" outlineLevel="0" collapsed="false">
      <c r="I68" s="28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</row>
    <row r="69" customFormat="false" ht="11.25" hidden="false" customHeight="false" outlineLevel="0" collapsed="false">
      <c r="I69" s="28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</row>
    <row r="71" customFormat="false" ht="11.25" hidden="false" customHeight="false" outlineLevel="0" collapsed="false">
      <c r="A71" s="62" t="s">
        <v>63</v>
      </c>
      <c r="B71" s="62"/>
      <c r="C71" s="63"/>
      <c r="D71" s="63"/>
      <c r="E71" s="63" t="s">
        <v>80</v>
      </c>
      <c r="F71" s="63"/>
      <c r="G71" s="63" t="s">
        <v>100</v>
      </c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73" t="s">
        <v>83</v>
      </c>
      <c r="AP71" s="73" t="s">
        <v>84</v>
      </c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  <c r="EE71" s="63"/>
      <c r="EF71" s="63"/>
      <c r="EG71" s="63"/>
      <c r="EH71" s="63"/>
      <c r="EI71" s="63"/>
      <c r="EJ71" s="63"/>
      <c r="EK71" s="63"/>
      <c r="EL71" s="63"/>
      <c r="EM71" s="63"/>
      <c r="EN71" s="63"/>
      <c r="EO71" s="63"/>
      <c r="EP71" s="63"/>
      <c r="EQ71" s="63"/>
      <c r="ER71" s="63"/>
      <c r="ES71" s="63"/>
      <c r="ET71" s="63"/>
      <c r="EU71" s="63"/>
      <c r="EV71" s="63"/>
      <c r="EW71" s="63"/>
      <c r="EX71" s="63"/>
      <c r="EY71" s="63"/>
      <c r="EZ71" s="63"/>
      <c r="FA71" s="63"/>
      <c r="FB71" s="63"/>
      <c r="FC71" s="63"/>
      <c r="FD71" s="63"/>
      <c r="FE71" s="63"/>
      <c r="FF71" s="63"/>
      <c r="FG71" s="63"/>
      <c r="FH71" s="63"/>
      <c r="FI71" s="63"/>
      <c r="FJ71" s="63"/>
      <c r="FK71" s="63"/>
      <c r="FL71" s="63"/>
      <c r="FM71" s="63"/>
      <c r="FN71" s="63"/>
      <c r="FO71" s="63"/>
      <c r="FP71" s="63"/>
      <c r="FQ71" s="63"/>
      <c r="FR71" s="63"/>
      <c r="FS71" s="63"/>
      <c r="FT71" s="63"/>
      <c r="FU71" s="63"/>
      <c r="FV71" s="63"/>
      <c r="FW71" s="63"/>
      <c r="FX71" s="63"/>
      <c r="FY71" s="63"/>
      <c r="FZ71" s="63"/>
      <c r="GA71" s="63"/>
      <c r="GB71" s="63"/>
      <c r="GC71" s="63"/>
      <c r="GD71" s="63"/>
      <c r="GE71" s="63"/>
      <c r="GF71" s="63"/>
      <c r="GG71" s="63"/>
      <c r="GH71" s="63"/>
      <c r="GI71" s="63"/>
      <c r="GJ71" s="63"/>
      <c r="GK71" s="63"/>
      <c r="GL71" s="63"/>
      <c r="GM71" s="63"/>
      <c r="GN71" s="63"/>
      <c r="GO71" s="63"/>
      <c r="GP71" s="63"/>
      <c r="GQ71" s="63"/>
      <c r="GR71" s="63"/>
      <c r="GS71" s="63"/>
      <c r="GT71" s="63"/>
      <c r="GU71" s="63"/>
      <c r="GV71" s="63"/>
      <c r="GW71" s="63"/>
      <c r="GX71" s="63"/>
      <c r="GY71" s="63"/>
      <c r="GZ71" s="63"/>
      <c r="HA71" s="63"/>
      <c r="HB71" s="63"/>
      <c r="HC71" s="63"/>
      <c r="HD71" s="63"/>
      <c r="HE71" s="63"/>
      <c r="HF71" s="63"/>
      <c r="HG71" s="63"/>
      <c r="HH71" s="63"/>
      <c r="HI71" s="63"/>
      <c r="HJ71" s="63"/>
      <c r="HK71" s="63"/>
      <c r="HL71" s="63"/>
      <c r="HM71" s="63"/>
      <c r="HN71" s="63"/>
      <c r="HO71" s="63"/>
      <c r="HP71" s="63"/>
      <c r="HQ71" s="63"/>
      <c r="HR71" s="63"/>
      <c r="HS71" s="63"/>
      <c r="HT71" s="63"/>
      <c r="HU71" s="63"/>
      <c r="HV71" s="63"/>
      <c r="HW71" s="63"/>
      <c r="HX71" s="63"/>
      <c r="HY71" s="63"/>
      <c r="HZ71" s="63"/>
      <c r="IA71" s="63"/>
      <c r="IB71" s="63"/>
      <c r="IC71" s="63"/>
      <c r="ID71" s="63"/>
      <c r="IE71" s="63"/>
      <c r="IF71" s="63"/>
      <c r="IG71" s="63"/>
      <c r="IH71" s="63"/>
      <c r="II71" s="63"/>
      <c r="IJ71" s="63"/>
      <c r="IK71" s="63"/>
      <c r="IL71" s="63"/>
      <c r="IM71" s="63"/>
      <c r="IN71" s="63"/>
      <c r="IO71" s="63"/>
      <c r="IP71" s="63"/>
      <c r="IQ71" s="63"/>
      <c r="IR71" s="63"/>
      <c r="IS71" s="63"/>
      <c r="IT71" s="63"/>
      <c r="IU71" s="63"/>
      <c r="IV71" s="63"/>
      <c r="IW71" s="63"/>
    </row>
    <row r="72" customFormat="false" ht="11.25" hidden="false" customHeight="false" outlineLevel="0" collapsed="false">
      <c r="A72" s="8"/>
      <c r="B72" s="93" t="s">
        <v>115</v>
      </c>
    </row>
    <row r="73" customFormat="false" ht="11.25" hidden="false" customHeight="false" outlineLevel="0" collapsed="false">
      <c r="C73" s="1" t="s">
        <v>102</v>
      </c>
      <c r="D73" s="1" t="s">
        <v>103</v>
      </c>
      <c r="G73" s="1" t="n">
        <v>0.04</v>
      </c>
      <c r="I73" s="28" t="n">
        <f aca="false">I61-(I45*$F45+I46*$F46+I47*$F47+I48*$F48+I49*$F49+I51*$F51+I52*$F52+I53*$F53+I54*$F54+I55*$F55+I56*$F56+I57*$F57+I58*$F58+I59*$F59+I50*$F50)-I60*$F60-I91-I94-I97-I100-I103+I91</f>
        <v>40753.35</v>
      </c>
      <c r="J73" s="28" t="n">
        <f aca="false">J61-(J45*$F45+J46*$F46+J47*$F47+J48*$F48+J49*$F49+J51*$F51+J52*$F52+J53*$F53+J54*$F54+J55*$F55+J56*$F56+J57*$F57+J58*$F58+J59*$F59+J50*$F50)-J60*$F60-J91-J94-J97-J100-J103+J91</f>
        <v>40753.35</v>
      </c>
      <c r="K73" s="28" t="n">
        <f aca="false">K61-(K45*$F45+K46*$F46+K47*$F47+K48*$F48+K49*$F49+K51*$F51+K52*$F52+K53*$F53+K54*$F54+K55*$F55+K56*$F56+K57*$F57+K58*$F58+K59*$F59+K50*$F50)-K60*$F60-K91-K94-K97-K100-K103+K91</f>
        <v>40753.35</v>
      </c>
      <c r="L73" s="28" t="n">
        <f aca="false">L61-(L45*$F45+L46*$F46+L47*$F47+L48*$F48+L49*$F49+L51*$F51+L52*$F52+L53*$F53+L54*$F54+L55*$F55+L56*$F56+L57*$F57+L58*$F58+L59*$F59+L50*$F50)-L60*$F60-L91-L94-L97-L100-L103+L91</f>
        <v>36286.47</v>
      </c>
      <c r="M73" s="28" t="n">
        <f aca="false">M61-(M45*$F45+M46*$F46+M47*$F47+M48*$F48+M49*$F49+M51*$F51+M52*$F52+M53*$F53+M54*$F54+M55*$F55+M56*$F56+M57*$F57+M58*$F58+M59*$F59+M50*$F50)-M60*$F60-M91-M94-M97-M100-M103+M91</f>
        <v>30889.98</v>
      </c>
      <c r="N73" s="28" t="n">
        <f aca="false">N61-(N45*$F45+N46*$F46+N47*$F47+N48*$F48+N49*$F49+N51*$F51+N52*$F52+N53*$F53+N54*$F54+N55*$F55+N56*$F56+N57*$F57+N58*$F58+N59*$F59+N50*$F50)-N60*$F60-N91-N94-N97-N100-N103+N91</f>
        <v>30889.98</v>
      </c>
      <c r="O73" s="28" t="n">
        <f aca="false">O61-(O45*$F45+O46*$F46+O47*$F47+O48*$F48+O49*$F49+O51*$F51+O52*$F52+O53*$F53+O54*$F54+O55*$F55+O56*$F56+O57*$F57+O58*$F58+O59*$F59+O50*$F50)-O60*$F60-O91-O94-O97-O100-O103+O91</f>
        <v>32132.43</v>
      </c>
      <c r="P73" s="28" t="n">
        <f aca="false">P61-(P45*$F45+P46*$F46+P47*$F47+P48*$F48+P49*$F49+P51*$F51+P52*$F52+P53*$F53+P54*$F54+P55*$F55+P56*$F56+P57*$F57+P58*$F58+P59*$F59+P50*$F50)-P60*$F60-P91-P94-P97-P100-P103+P91</f>
        <v>34640.1</v>
      </c>
      <c r="Q73" s="28" t="n">
        <f aca="false">Q61-(Q45*$F45+Q46*$F46+Q47*$F47+Q48*$F48+Q49*$F49+Q51*$F51+Q52*$F52+Q53*$F53+Q54*$F54+Q55*$F55+Q56*$F56+Q57*$F57+Q58*$F58+Q59*$F59+Q50*$F50)-Q60*$F60-Q91-Q94-Q97-Q100-Q103+Q91</f>
        <v>34060.95</v>
      </c>
      <c r="R73" s="28" t="n">
        <f aca="false">R61-(R45*$F45+R46*$F46+R47*$F47+R48*$F48+R49*$F49+R51*$F51+R52*$F52+R53*$F53+R54*$F54+R55*$F55+R56*$F56+R57*$F57+R58*$F58+R59*$F59+R50*$F50)-R60*$F60-R91-R94-R97-R100-R103+R91</f>
        <v>34060.95</v>
      </c>
      <c r="S73" s="28" t="n">
        <f aca="false">S61-(S45*$F45+S46*$F46+S47*$F47+S48*$F48+S49*$F49+S51*$F51+S52*$F52+S53*$F53+S54*$F54+S55*$F55+S56*$F56+S57*$F57+S58*$F58+S59*$F59+S50*$F50)-S60*$F60-S91-S94-S97-S100-S103+S91</f>
        <v>34693.56</v>
      </c>
      <c r="T73" s="28" t="n">
        <f aca="false">T61-(T45*$F45+T46*$F46+T47*$F47+T48*$F48+T49*$F49+T51*$F51+T52*$F52+T53*$F53+T54*$F54+T55*$F55+T56*$F56+T57*$F57+T58*$F58+T59*$F59+T50*$F50)-T60*$F60-T91-T94-T97-T100-T103+T91</f>
        <v>34693.56</v>
      </c>
      <c r="U73" s="28" t="n">
        <f aca="false">U61-(U45*$F45+U46*$F46+U47*$F47+U48*$F48+U49*$F49+U51*$F51+U52*$F52+U53*$F53+U54*$F54+U55*$F55+U56*$F56+U57*$F57+U58*$F58+U59*$F59+U50*$F50)-U60*$F60-U91-U94-U97-U100-U103+U91</f>
        <v>34038.18</v>
      </c>
      <c r="V73" s="28" t="n">
        <f aca="false">V61-(V45*$F45+V46*$F46+V47*$F47+V48*$F48+V49*$F49+V51*$F51+V52*$F52+V53*$F53+V54*$F54+V55*$F55+V56*$F56+V57*$F57+V58*$F58+V59*$F59+V50*$F50)-V60*$F60-V91-V94-V97-V100-V103+V91</f>
        <v>33733.26</v>
      </c>
      <c r="W73" s="28" t="n">
        <f aca="false">W61-(W45*$F45+W46*$F46+W47*$F47+W48*$F48+W49*$F49+W51*$F51+W52*$F52+W53*$F53+W54*$F54+W55*$F55+W56*$F56+W57*$F57+W58*$F58+W59*$F59+W50*$F50)-W60*$F60-W91-W94-W97-W100-W103+W91</f>
        <v>35173.71</v>
      </c>
      <c r="X73" s="28" t="n">
        <f aca="false">X61-(X45*$F45+X46*$F46+X47*$F47+X48*$F48+X49*$F49+X51*$F51+X52*$F52+X53*$F53+X54*$F54+X55*$F55+X56*$F56+X57*$F57+X58*$F58+X59*$F59+X50*$F50)-X60*$F60-X91-X94-X97-X100-X103+X91</f>
        <v>34724.25</v>
      </c>
      <c r="Y73" s="28" t="n">
        <f aca="false">Y61-(Y45*$F45+Y46*$F46+Y47*$F47+Y48*$F48+Y49*$F49+Y51*$F51+Y52*$F52+Y53*$F53+Y54*$F54+Y55*$F55+Y56*$F56+Y57*$F57+Y58*$F58+Y59*$F59+Y50*$F50)-Y60*$F60-Y91-Y94-Y97-Y100-Y103+Y91</f>
        <v>44550</v>
      </c>
      <c r="Z73" s="28" t="n">
        <f aca="false">Z61-(Z45*$F45+Z46*$F46+Z47*$F47+Z48*$F48+Z49*$F49+Z51*$F51+Z52*$F52+Z53*$F53+Z54*$F54+Z55*$F55+Z56*$F56+Z57*$F57+Z58*$F58+Z59*$F59+Z50*$F50)-Z60*$F60-Z91-Z94-Z97-Z100-Z103+Z91</f>
        <v>37681.38</v>
      </c>
      <c r="AA73" s="28" t="n">
        <f aca="false">AA61-(AA45*$F45+AA46*$F46+AA47*$F47+AA48*$F48+AA49*$F49+AA51*$F51+AA52*$F52+AA53*$F53+AA54*$F54+AA55*$F55+AA56*$F56+AA57*$F57+AA58*$F58+AA59*$F59+AA50*$F50)-AA60*$F60-AA91-AA94-AA97-AA100-AA103+AA91</f>
        <v>37048.77</v>
      </c>
      <c r="AB73" s="28" t="n">
        <f aca="false">AB61-(AB45*$F45+AB46*$F46+AB47*$F47+AB48*$F48+AB49*$F49+AB51*$F51+AB52*$F52+AB53*$F53+AB54*$F54+AB55*$F55+AB56*$F56+AB57*$F57+AB58*$F58+AB59*$F59+AB50*$F50)-AB60*$F60-AB91-AB94-AB97-AB100-AB103+AB91</f>
        <v>36515.16</v>
      </c>
      <c r="AC73" s="28" t="n">
        <f aca="false">AC61-(AC45*$F45+AC46*$F46+AC47*$F47+AC48*$F48+AC49*$F49+AC51*$F51+AC52*$F52+AC53*$F53+AC54*$F54+AC55*$F55+AC56*$F56+AC57*$F57+AC58*$F58+AC59*$F59+AC50*$F50)-AC60*$F60-AC91-AC94-AC97-AC100-AC103+AC91</f>
        <v>37658.61</v>
      </c>
      <c r="AD73" s="28" t="n">
        <f aca="false">AD61-(AD45*$F45+AD46*$F46+AD47*$F47+AD48*$F48+AD49*$F49+AD51*$F51+AD52*$F52+AD53*$F53+AD54*$F54+AD55*$F55+AD56*$F56+AD57*$F57+AD58*$F58+AD59*$F59+AD50*$F50)-AD60*$F60-AD91-AD94-AD97-AD100-AD103+AD91</f>
        <v>35867.7</v>
      </c>
      <c r="AE73" s="28" t="n">
        <f aca="false">AE61-(AE45*$F45+AE46*$F46+AE47*$F47+AE48*$F48+AE49*$F49+AE51*$F51+AE52*$F52+AE53*$F53+AE54*$F54+AE55*$F55+AE56*$F56+AE57*$F57+AE58*$F58+AE59*$F59+AE50*$F50)-AE60*$F60-AE91-AE94-AE97-AE100-AE103+AE91</f>
        <v>36286.47</v>
      </c>
      <c r="AF73" s="28" t="n">
        <f aca="false">AF61-(AF45*$F45+AF46*$F46+AF47*$F47+AF48*$F48+AF49*$F49+AF51*$F51+AF52*$F52+AF53*$F53+AF54*$F54+AF55*$F55+AF56*$F56+AF57*$F57+AF58*$F58+AF59*$F59+AF50*$F50)-AF60*$F60-AF91-AF94-AF97-AF100-AF103+AF91</f>
        <v>36286.47</v>
      </c>
      <c r="AG73" s="28" t="n">
        <f aca="false">AG61-(AG45*$F45+AG46*$F46+AG47*$F47+AG48*$F48+AG49*$F49+AG51*$F51+AG52*$F52+AG53*$F53+AG54*$F54+AG55*$F55+AG56*$F56+AG57*$F57+AG58*$F58+AG59*$F59+AG50*$F50)-AG60*$F60-AG91-AG94-AG97-AG100-AG103+AG91</f>
        <v>36111.24</v>
      </c>
      <c r="AH73" s="28" t="n">
        <f aca="false">AH61-(AH45*$F45+AH46*$F46+AH47*$F47+AH48*$F48+AH49*$F49+AH51*$F51+AH52*$F52+AH53*$F53+AH54*$F54+AH55*$F55+AH56*$F56+AH57*$F57+AH58*$F58+AH59*$F59+AH50*$F50)-AH60*$F60-AH91-AH94-AH97-AH100-AH103+AH91</f>
        <v>36111.24</v>
      </c>
      <c r="AI73" s="28" t="n">
        <f aca="false">AI61-(AI45*$F45+AI46*$F46+AI47*$F47+AI48*$F48+AI49*$F49+AI51*$F51+AI52*$F52+AI53*$F53+AI54*$F54+AI55*$F55+AI56*$F56+AI57*$F57+AI58*$F58+AI59*$F59+AI50*$F50)-AI60*$F60-AI91-AI94-AI97-AI100-AI103+AI91</f>
        <v>40916.7</v>
      </c>
      <c r="AJ73" s="28" t="n">
        <f aca="false">AJ61-(AJ45*$F45+AJ46*$F46+AJ47*$F47+AJ48*$F48+AJ49*$F49+AJ51*$F51+AJ52*$F52+AJ53*$F53+AJ54*$F54+AJ55*$F55+AJ56*$F56+AJ57*$F57+AJ58*$F58+AJ59*$F59+AJ50*$F50)-AJ60*$F60-AJ91-AJ94-AJ97-AJ100-AJ103+AJ91</f>
        <v>39246.57</v>
      </c>
      <c r="AK73" s="28" t="n">
        <f aca="false">AK61-(AK45*$F45+AK46*$F46+AK47*$F47+AK48*$F48+AK49*$F49+AK51*$F51+AK52*$F52+AK53*$F53+AK54*$F54+AK55*$F55+AK56*$F56+AK57*$F57+AK58*$F58+AK59*$F59+AK50*$F50)-AK60*$F60-AK91-AK94-AK97-AK100-AK103+AK91</f>
        <v>40985.01</v>
      </c>
      <c r="AL73" s="28" t="n">
        <f aca="false">AL61-(AL45*$F45+AL46*$F46+AL47*$F47+AL48*$F48+AL49*$F49+AL51*$F51+AL52*$F52+AL53*$F53+AL54*$F54+AL55*$F55+AL56*$F56+AL57*$F57+AL58*$F58+AL59*$F59+AL50*$F50)-AL60*$F60-AL91-AL94-AL97-AL100-AL103+AL91</f>
        <v>44491.59</v>
      </c>
      <c r="AM73" s="28"/>
      <c r="AO73" s="28" t="n">
        <f aca="false">SUM(I73:AN73)</f>
        <v>1102034.34</v>
      </c>
      <c r="AP73" s="29" t="n">
        <f aca="false">AP17+AP33+AP36+AP39+AP61+AP64+AP67-AP91-AP94-AP97-AP100-AP103</f>
        <v>2982879.908</v>
      </c>
    </row>
    <row r="74" customFormat="false" ht="11.25" hidden="false" customHeight="false" outlineLevel="0" collapsed="false">
      <c r="K74" s="28"/>
      <c r="AP74" s="29"/>
    </row>
    <row r="75" customFormat="false" ht="11.25" hidden="false" customHeight="false" outlineLevel="0" collapsed="false">
      <c r="B75" s="93" t="s">
        <v>116</v>
      </c>
      <c r="K75" s="28"/>
      <c r="AR75" s="29"/>
    </row>
    <row r="76" customFormat="false" ht="11.25" hidden="false" customHeight="false" outlineLevel="0" collapsed="false">
      <c r="B76" s="66"/>
      <c r="C76" s="1" t="s">
        <v>15</v>
      </c>
      <c r="D76" s="1" t="s">
        <v>32</v>
      </c>
      <c r="E76" s="1" t="n">
        <v>3.039</v>
      </c>
      <c r="I76" s="24" t="n">
        <v>0</v>
      </c>
      <c r="J76" s="24" t="n">
        <f aca="false">I76</f>
        <v>0</v>
      </c>
      <c r="K76" s="24" t="n">
        <f aca="false">J76</f>
        <v>0</v>
      </c>
      <c r="L76" s="24" t="n">
        <f aca="false">K76</f>
        <v>0</v>
      </c>
      <c r="M76" s="24" t="n">
        <f aca="false">L76</f>
        <v>0</v>
      </c>
      <c r="N76" s="24" t="n">
        <f aca="false">M76</f>
        <v>0</v>
      </c>
      <c r="O76" s="24" t="n">
        <f aca="false">N76</f>
        <v>0</v>
      </c>
      <c r="P76" s="24" t="n">
        <f aca="false">O76</f>
        <v>0</v>
      </c>
      <c r="Q76" s="24" t="n">
        <f aca="false">P76</f>
        <v>0</v>
      </c>
      <c r="R76" s="24" t="n">
        <f aca="false">Q76</f>
        <v>0</v>
      </c>
      <c r="S76" s="24" t="n">
        <f aca="false">R76</f>
        <v>0</v>
      </c>
      <c r="T76" s="24" t="n">
        <f aca="false">S76</f>
        <v>0</v>
      </c>
      <c r="U76" s="24" t="n">
        <f aca="false">T76</f>
        <v>0</v>
      </c>
      <c r="V76" s="24" t="n">
        <f aca="false">U76</f>
        <v>0</v>
      </c>
      <c r="W76" s="24" t="n">
        <f aca="false">V76</f>
        <v>0</v>
      </c>
      <c r="X76" s="24" t="n">
        <f aca="false">W76</f>
        <v>0</v>
      </c>
      <c r="Y76" s="24" t="n">
        <f aca="false">X76</f>
        <v>0</v>
      </c>
      <c r="Z76" s="24" t="n">
        <f aca="false">Y76</f>
        <v>0</v>
      </c>
      <c r="AA76" s="24" t="n">
        <f aca="false">Z76</f>
        <v>0</v>
      </c>
      <c r="AB76" s="24" t="n">
        <f aca="false">AA76</f>
        <v>0</v>
      </c>
      <c r="AC76" s="24" t="n">
        <f aca="false">AB76</f>
        <v>0</v>
      </c>
      <c r="AD76" s="24" t="n">
        <f aca="false">AC76</f>
        <v>0</v>
      </c>
      <c r="AE76" s="24" t="n">
        <f aca="false">AD76</f>
        <v>0</v>
      </c>
      <c r="AF76" s="24" t="n">
        <f aca="false">AE76</f>
        <v>0</v>
      </c>
      <c r="AG76" s="24" t="n">
        <f aca="false">AF76</f>
        <v>0</v>
      </c>
      <c r="AH76" s="24" t="n">
        <f aca="false">AG76</f>
        <v>0</v>
      </c>
      <c r="AI76" s="24" t="n">
        <f aca="false">AH76</f>
        <v>0</v>
      </c>
      <c r="AJ76" s="24" t="n">
        <f aca="false">AI76</f>
        <v>0</v>
      </c>
      <c r="AK76" s="24" t="n">
        <f aca="false">AJ76</f>
        <v>0</v>
      </c>
      <c r="AL76" s="24" t="n">
        <f aca="false">AK76</f>
        <v>0</v>
      </c>
      <c r="AM76" s="24" t="n">
        <f aca="false">AL76</f>
        <v>0</v>
      </c>
      <c r="AO76" s="28" t="n">
        <f aca="false">SUM(I76:AN76)</f>
        <v>0</v>
      </c>
      <c r="AP76" s="28" t="n">
        <f aca="false">SUM(I76:AM76)*E76</f>
        <v>0</v>
      </c>
      <c r="AR76" s="29"/>
    </row>
    <row r="77" customFormat="false" ht="11.25" hidden="false" customHeight="false" outlineLevel="0" collapsed="false">
      <c r="B77" s="66"/>
      <c r="C77" s="1" t="s">
        <v>16</v>
      </c>
      <c r="D77" s="1" t="s">
        <v>33</v>
      </c>
      <c r="E77" s="1" t="n">
        <v>3.039</v>
      </c>
      <c r="I77" s="24" t="n">
        <v>0</v>
      </c>
      <c r="J77" s="24" t="n">
        <f aca="false">I77</f>
        <v>0</v>
      </c>
      <c r="K77" s="24" t="n">
        <f aca="false">J77</f>
        <v>0</v>
      </c>
      <c r="L77" s="24" t="n">
        <f aca="false">K77</f>
        <v>0</v>
      </c>
      <c r="M77" s="24" t="n">
        <f aca="false">L77</f>
        <v>0</v>
      </c>
      <c r="N77" s="24" t="n">
        <f aca="false">M77</f>
        <v>0</v>
      </c>
      <c r="O77" s="24" t="n">
        <f aca="false">N77</f>
        <v>0</v>
      </c>
      <c r="P77" s="24" t="n">
        <f aca="false">O77</f>
        <v>0</v>
      </c>
      <c r="Q77" s="24" t="n">
        <f aca="false">P77</f>
        <v>0</v>
      </c>
      <c r="R77" s="24" t="n">
        <f aca="false">Q77</f>
        <v>0</v>
      </c>
      <c r="S77" s="24" t="n">
        <f aca="false">R77</f>
        <v>0</v>
      </c>
      <c r="T77" s="24" t="n">
        <f aca="false">S77</f>
        <v>0</v>
      </c>
      <c r="U77" s="24" t="n">
        <f aca="false">T77</f>
        <v>0</v>
      </c>
      <c r="V77" s="24" t="n">
        <f aca="false">U77</f>
        <v>0</v>
      </c>
      <c r="W77" s="24" t="n">
        <f aca="false">V77</f>
        <v>0</v>
      </c>
      <c r="X77" s="24" t="n">
        <f aca="false">W77</f>
        <v>0</v>
      </c>
      <c r="Y77" s="24" t="n">
        <f aca="false">X77</f>
        <v>0</v>
      </c>
      <c r="Z77" s="24" t="n">
        <f aca="false">Y77</f>
        <v>0</v>
      </c>
      <c r="AA77" s="24" t="n">
        <f aca="false">Z77</f>
        <v>0</v>
      </c>
      <c r="AB77" s="24" t="n">
        <f aca="false">AA77</f>
        <v>0</v>
      </c>
      <c r="AC77" s="24" t="n">
        <f aca="false">AB77</f>
        <v>0</v>
      </c>
      <c r="AD77" s="24" t="n">
        <f aca="false">AC77</f>
        <v>0</v>
      </c>
      <c r="AE77" s="24" t="n">
        <f aca="false">AD77</f>
        <v>0</v>
      </c>
      <c r="AF77" s="24" t="n">
        <f aca="false">AE77</f>
        <v>0</v>
      </c>
      <c r="AG77" s="24" t="n">
        <f aca="false">AF77</f>
        <v>0</v>
      </c>
      <c r="AH77" s="24" t="n">
        <f aca="false">AG77</f>
        <v>0</v>
      </c>
      <c r="AI77" s="24" t="n">
        <f aca="false">AH77</f>
        <v>0</v>
      </c>
      <c r="AJ77" s="24" t="n">
        <f aca="false">AI77</f>
        <v>0</v>
      </c>
      <c r="AK77" s="24" t="n">
        <f aca="false">AJ77</f>
        <v>0</v>
      </c>
      <c r="AL77" s="24" t="n">
        <f aca="false">AK77</f>
        <v>0</v>
      </c>
      <c r="AM77" s="24" t="n">
        <f aca="false">AL77</f>
        <v>0</v>
      </c>
      <c r="AO77" s="28" t="n">
        <f aca="false">SUM(I77:AN77)</f>
        <v>0</v>
      </c>
      <c r="AP77" s="28" t="n">
        <f aca="false">SUM(I77:AM77)*E77</f>
        <v>0</v>
      </c>
      <c r="AR77" s="29"/>
    </row>
    <row r="78" customFormat="false" ht="11.25" hidden="false" customHeight="false" outlineLevel="0" collapsed="false">
      <c r="B78" s="66"/>
      <c r="C78" s="1" t="s">
        <v>17</v>
      </c>
      <c r="D78" s="1" t="s">
        <v>34</v>
      </c>
      <c r="E78" s="1" t="n">
        <v>3.039</v>
      </c>
      <c r="I78" s="24" t="n">
        <v>0</v>
      </c>
      <c r="J78" s="24" t="n">
        <f aca="false">I78</f>
        <v>0</v>
      </c>
      <c r="K78" s="24" t="n">
        <f aca="false">J78</f>
        <v>0</v>
      </c>
      <c r="L78" s="24" t="n">
        <f aca="false">K78</f>
        <v>0</v>
      </c>
      <c r="M78" s="24" t="n">
        <f aca="false">L78</f>
        <v>0</v>
      </c>
      <c r="N78" s="24" t="n">
        <f aca="false">M78</f>
        <v>0</v>
      </c>
      <c r="O78" s="24" t="n">
        <f aca="false">N78</f>
        <v>0</v>
      </c>
      <c r="P78" s="24" t="n">
        <f aca="false">O78</f>
        <v>0</v>
      </c>
      <c r="Q78" s="24" t="n">
        <f aca="false">P78</f>
        <v>0</v>
      </c>
      <c r="R78" s="24" t="n">
        <f aca="false">Q78</f>
        <v>0</v>
      </c>
      <c r="S78" s="24" t="n">
        <f aca="false">R78</f>
        <v>0</v>
      </c>
      <c r="T78" s="24" t="n">
        <f aca="false">S78</f>
        <v>0</v>
      </c>
      <c r="U78" s="24" t="n">
        <f aca="false">T78</f>
        <v>0</v>
      </c>
      <c r="V78" s="24" t="n">
        <f aca="false">U78</f>
        <v>0</v>
      </c>
      <c r="W78" s="24" t="n">
        <f aca="false">V78</f>
        <v>0</v>
      </c>
      <c r="X78" s="24" t="n">
        <f aca="false">W78</f>
        <v>0</v>
      </c>
      <c r="Y78" s="24" t="n">
        <f aca="false">X78</f>
        <v>0</v>
      </c>
      <c r="Z78" s="24" t="n">
        <f aca="false">Y78</f>
        <v>0</v>
      </c>
      <c r="AA78" s="24" t="n">
        <f aca="false">Z78</f>
        <v>0</v>
      </c>
      <c r="AB78" s="24" t="n">
        <f aca="false">AA78</f>
        <v>0</v>
      </c>
      <c r="AC78" s="24" t="n">
        <f aca="false">AB78</f>
        <v>0</v>
      </c>
      <c r="AD78" s="24" t="n">
        <f aca="false">AC78</f>
        <v>0</v>
      </c>
      <c r="AE78" s="24" t="n">
        <f aca="false">AD78</f>
        <v>0</v>
      </c>
      <c r="AF78" s="24" t="n">
        <f aca="false">AE78</f>
        <v>0</v>
      </c>
      <c r="AG78" s="24" t="n">
        <f aca="false">AF78</f>
        <v>0</v>
      </c>
      <c r="AH78" s="24" t="n">
        <f aca="false">AG78</f>
        <v>0</v>
      </c>
      <c r="AI78" s="24" t="n">
        <f aca="false">AH78</f>
        <v>0</v>
      </c>
      <c r="AJ78" s="24" t="n">
        <f aca="false">AI78</f>
        <v>0</v>
      </c>
      <c r="AK78" s="24" t="n">
        <f aca="false">AJ78</f>
        <v>0</v>
      </c>
      <c r="AL78" s="24" t="n">
        <f aca="false">AK78</f>
        <v>0</v>
      </c>
      <c r="AM78" s="24" t="n">
        <f aca="false">AL78</f>
        <v>0</v>
      </c>
      <c r="AO78" s="28" t="n">
        <f aca="false">SUM(I78:AN78)</f>
        <v>0</v>
      </c>
      <c r="AP78" s="28" t="n">
        <f aca="false">SUM(I78:AM78)*E78</f>
        <v>0</v>
      </c>
      <c r="AR78" s="29"/>
    </row>
    <row r="79" customFormat="false" ht="11.25" hidden="false" customHeight="false" outlineLevel="0" collapsed="false">
      <c r="B79" s="66"/>
      <c r="C79" s="1" t="s">
        <v>18</v>
      </c>
      <c r="D79" s="1" t="s">
        <v>35</v>
      </c>
      <c r="E79" s="1" t="n">
        <v>3.039</v>
      </c>
      <c r="I79" s="24" t="n">
        <v>0</v>
      </c>
      <c r="J79" s="24" t="n">
        <f aca="false">I79</f>
        <v>0</v>
      </c>
      <c r="K79" s="24" t="n">
        <f aca="false">J79</f>
        <v>0</v>
      </c>
      <c r="L79" s="24" t="n">
        <f aca="false">K79</f>
        <v>0</v>
      </c>
      <c r="M79" s="24" t="n">
        <f aca="false">L79</f>
        <v>0</v>
      </c>
      <c r="N79" s="24" t="n">
        <f aca="false">M79</f>
        <v>0</v>
      </c>
      <c r="O79" s="24" t="n">
        <f aca="false">N79</f>
        <v>0</v>
      </c>
      <c r="P79" s="24" t="n">
        <f aca="false">O79</f>
        <v>0</v>
      </c>
      <c r="Q79" s="24" t="n">
        <f aca="false">P79</f>
        <v>0</v>
      </c>
      <c r="R79" s="24" t="n">
        <f aca="false">Q79</f>
        <v>0</v>
      </c>
      <c r="S79" s="24" t="n">
        <f aca="false">R79</f>
        <v>0</v>
      </c>
      <c r="T79" s="24" t="n">
        <f aca="false">S79</f>
        <v>0</v>
      </c>
      <c r="U79" s="24" t="n">
        <f aca="false">T79</f>
        <v>0</v>
      </c>
      <c r="V79" s="24" t="n">
        <f aca="false">U79</f>
        <v>0</v>
      </c>
      <c r="W79" s="24" t="n">
        <f aca="false">V79</f>
        <v>0</v>
      </c>
      <c r="X79" s="24" t="n">
        <f aca="false">W79</f>
        <v>0</v>
      </c>
      <c r="Y79" s="24" t="n">
        <f aca="false">X79</f>
        <v>0</v>
      </c>
      <c r="Z79" s="24" t="n">
        <f aca="false">Y79</f>
        <v>0</v>
      </c>
      <c r="AA79" s="24" t="n">
        <f aca="false">Z79</f>
        <v>0</v>
      </c>
      <c r="AB79" s="24" t="n">
        <f aca="false">AA79</f>
        <v>0</v>
      </c>
      <c r="AC79" s="24" t="n">
        <f aca="false">AB79</f>
        <v>0</v>
      </c>
      <c r="AD79" s="24" t="n">
        <f aca="false">AC79</f>
        <v>0</v>
      </c>
      <c r="AE79" s="24" t="n">
        <f aca="false">AD79</f>
        <v>0</v>
      </c>
      <c r="AF79" s="24" t="n">
        <f aca="false">AE79</f>
        <v>0</v>
      </c>
      <c r="AG79" s="24" t="n">
        <f aca="false">AF79</f>
        <v>0</v>
      </c>
      <c r="AH79" s="24" t="n">
        <f aca="false">AG79</f>
        <v>0</v>
      </c>
      <c r="AI79" s="24" t="n">
        <f aca="false">AH79</f>
        <v>0</v>
      </c>
      <c r="AJ79" s="24" t="n">
        <f aca="false">AI79</f>
        <v>0</v>
      </c>
      <c r="AK79" s="24" t="n">
        <f aca="false">AJ79</f>
        <v>0</v>
      </c>
      <c r="AL79" s="24" t="n">
        <f aca="false">AK79</f>
        <v>0</v>
      </c>
      <c r="AM79" s="24" t="n">
        <f aca="false">AL79</f>
        <v>0</v>
      </c>
      <c r="AO79" s="28" t="n">
        <f aca="false">SUM(I79:AN79)</f>
        <v>0</v>
      </c>
      <c r="AP79" s="28" t="n">
        <f aca="false">SUM(I79:AM79)*E79</f>
        <v>0</v>
      </c>
      <c r="AR79" s="29"/>
    </row>
    <row r="80" customFormat="false" ht="11.25" hidden="false" customHeight="false" outlineLevel="0" collapsed="false">
      <c r="B80" s="66"/>
      <c r="C80" s="1" t="s">
        <v>9</v>
      </c>
      <c r="D80" s="1" t="s">
        <v>26</v>
      </c>
      <c r="E80" s="1" t="n">
        <v>3.039</v>
      </c>
      <c r="I80" s="24" t="n">
        <v>0</v>
      </c>
      <c r="J80" s="24" t="n">
        <f aca="false">I80</f>
        <v>0</v>
      </c>
      <c r="K80" s="24" t="n">
        <v>0</v>
      </c>
      <c r="L80" s="24" t="n">
        <v>0</v>
      </c>
      <c r="M80" s="24" t="n">
        <v>0</v>
      </c>
      <c r="N80" s="24" t="n">
        <f aca="false">M80</f>
        <v>0</v>
      </c>
      <c r="O80" s="24" t="n">
        <f aca="false">N80</f>
        <v>0</v>
      </c>
      <c r="P80" s="24" t="n">
        <f aca="false">O80</f>
        <v>0</v>
      </c>
      <c r="Q80" s="24" t="n">
        <f aca="false">P80</f>
        <v>0</v>
      </c>
      <c r="R80" s="24" t="n">
        <f aca="false">Q80</f>
        <v>0</v>
      </c>
      <c r="S80" s="24" t="n">
        <f aca="false">R80</f>
        <v>0</v>
      </c>
      <c r="T80" s="24" t="n">
        <f aca="false">S80</f>
        <v>0</v>
      </c>
      <c r="U80" s="24" t="n">
        <f aca="false">T80</f>
        <v>0</v>
      </c>
      <c r="V80" s="24" t="n">
        <f aca="false">U80</f>
        <v>0</v>
      </c>
      <c r="W80" s="24" t="n">
        <f aca="false">V80</f>
        <v>0</v>
      </c>
      <c r="X80" s="24" t="n">
        <f aca="false">W80</f>
        <v>0</v>
      </c>
      <c r="Y80" s="24" t="n">
        <f aca="false">X80</f>
        <v>0</v>
      </c>
      <c r="Z80" s="24" t="n">
        <f aca="false">Y80</f>
        <v>0</v>
      </c>
      <c r="AA80" s="24" t="n">
        <f aca="false">Z80</f>
        <v>0</v>
      </c>
      <c r="AB80" s="24" t="n">
        <f aca="false">AA80</f>
        <v>0</v>
      </c>
      <c r="AC80" s="24" t="n">
        <f aca="false">AB80</f>
        <v>0</v>
      </c>
      <c r="AD80" s="24" t="n">
        <f aca="false">AC80</f>
        <v>0</v>
      </c>
      <c r="AE80" s="24" t="n">
        <f aca="false">AD80</f>
        <v>0</v>
      </c>
      <c r="AF80" s="24" t="n">
        <f aca="false">AE80</f>
        <v>0</v>
      </c>
      <c r="AG80" s="24" t="n">
        <f aca="false">AF80</f>
        <v>0</v>
      </c>
      <c r="AH80" s="24" t="n">
        <f aca="false">AG80</f>
        <v>0</v>
      </c>
      <c r="AI80" s="24" t="n">
        <f aca="false">AH80</f>
        <v>0</v>
      </c>
      <c r="AJ80" s="24" t="n">
        <f aca="false">AI80</f>
        <v>0</v>
      </c>
      <c r="AK80" s="24" t="n">
        <f aca="false">AJ80</f>
        <v>0</v>
      </c>
      <c r="AL80" s="24" t="n">
        <f aca="false">AK80</f>
        <v>0</v>
      </c>
      <c r="AM80" s="24" t="n">
        <f aca="false">AL80</f>
        <v>0</v>
      </c>
      <c r="AO80" s="28" t="n">
        <f aca="false">SUM(I80:AN80)</f>
        <v>0</v>
      </c>
      <c r="AP80" s="28" t="n">
        <f aca="false">SUM(I80:AM80)*E80</f>
        <v>0</v>
      </c>
      <c r="AR80" s="29"/>
    </row>
    <row r="81" customFormat="false" ht="11.25" hidden="false" customHeight="false" outlineLevel="0" collapsed="false">
      <c r="B81" s="66"/>
      <c r="C81" s="1" t="s">
        <v>111</v>
      </c>
      <c r="D81" s="1" t="s">
        <v>112</v>
      </c>
      <c r="E81" s="1" t="n">
        <v>3.039</v>
      </c>
      <c r="I81" s="24" t="n">
        <v>0</v>
      </c>
      <c r="J81" s="24" t="n">
        <v>0</v>
      </c>
      <c r="K81" s="24" t="n">
        <v>0</v>
      </c>
      <c r="L81" s="24" t="n">
        <v>0</v>
      </c>
      <c r="M81" s="24" t="n">
        <v>0</v>
      </c>
      <c r="N81" s="24" t="n">
        <f aca="false">M81</f>
        <v>0</v>
      </c>
      <c r="O81" s="24" t="n">
        <f aca="false">N81</f>
        <v>0</v>
      </c>
      <c r="P81" s="24" t="n">
        <f aca="false">O81</f>
        <v>0</v>
      </c>
      <c r="Q81" s="24" t="n">
        <f aca="false">P81</f>
        <v>0</v>
      </c>
      <c r="R81" s="24" t="n">
        <f aca="false">Q81</f>
        <v>0</v>
      </c>
      <c r="S81" s="24" t="n">
        <f aca="false">R81</f>
        <v>0</v>
      </c>
      <c r="T81" s="24" t="n">
        <f aca="false">S81</f>
        <v>0</v>
      </c>
      <c r="U81" s="24" t="n">
        <f aca="false">T81</f>
        <v>0</v>
      </c>
      <c r="V81" s="24" t="n">
        <f aca="false">U81</f>
        <v>0</v>
      </c>
      <c r="W81" s="24" t="n">
        <f aca="false">V81</f>
        <v>0</v>
      </c>
      <c r="X81" s="24" t="n">
        <f aca="false">W81</f>
        <v>0</v>
      </c>
      <c r="Y81" s="24" t="n">
        <f aca="false">X81</f>
        <v>0</v>
      </c>
      <c r="Z81" s="24" t="n">
        <f aca="false">Y81</f>
        <v>0</v>
      </c>
      <c r="AA81" s="24" t="n">
        <f aca="false">Z81</f>
        <v>0</v>
      </c>
      <c r="AB81" s="24" t="n">
        <f aca="false">AA81</f>
        <v>0</v>
      </c>
      <c r="AC81" s="24" t="n">
        <f aca="false">AB81</f>
        <v>0</v>
      </c>
      <c r="AD81" s="24" t="n">
        <f aca="false">AC81</f>
        <v>0</v>
      </c>
      <c r="AE81" s="24" t="n">
        <f aca="false">AD81</f>
        <v>0</v>
      </c>
      <c r="AF81" s="24" t="n">
        <f aca="false">AE81</f>
        <v>0</v>
      </c>
      <c r="AG81" s="24" t="n">
        <f aca="false">AF81</f>
        <v>0</v>
      </c>
      <c r="AH81" s="24" t="n">
        <f aca="false">AG81</f>
        <v>0</v>
      </c>
      <c r="AI81" s="24" t="n">
        <f aca="false">AH81</f>
        <v>0</v>
      </c>
      <c r="AJ81" s="24" t="n">
        <f aca="false">AI81</f>
        <v>0</v>
      </c>
      <c r="AK81" s="24" t="n">
        <f aca="false">AJ81</f>
        <v>0</v>
      </c>
      <c r="AL81" s="24" t="n">
        <f aca="false">AK81</f>
        <v>0</v>
      </c>
      <c r="AM81" s="24" t="n">
        <f aca="false">AL81</f>
        <v>0</v>
      </c>
      <c r="AO81" s="28" t="n">
        <f aca="false">SUM(I81:AN81)</f>
        <v>0</v>
      </c>
      <c r="AP81" s="28" t="n">
        <f aca="false">SUM(I81:AM81)*E81</f>
        <v>0</v>
      </c>
      <c r="AR81" s="29"/>
    </row>
    <row r="82" customFormat="false" ht="11.25" hidden="false" customHeight="false" outlineLevel="0" collapsed="false">
      <c r="B82" s="66"/>
      <c r="C82" s="1" t="s">
        <v>10</v>
      </c>
      <c r="D82" s="1" t="s">
        <v>27</v>
      </c>
      <c r="E82" s="1" t="n">
        <v>3.039</v>
      </c>
      <c r="I82" s="24" t="n">
        <v>0</v>
      </c>
      <c r="J82" s="24" t="n">
        <f aca="false">I82</f>
        <v>0</v>
      </c>
      <c r="K82" s="24" t="n">
        <f aca="false">J82</f>
        <v>0</v>
      </c>
      <c r="L82" s="24" t="n">
        <f aca="false">K82</f>
        <v>0</v>
      </c>
      <c r="M82" s="24" t="n">
        <f aca="false">L82</f>
        <v>0</v>
      </c>
      <c r="N82" s="24" t="n">
        <f aca="false">M82</f>
        <v>0</v>
      </c>
      <c r="O82" s="24" t="n">
        <f aca="false">N82</f>
        <v>0</v>
      </c>
      <c r="P82" s="24" t="n">
        <f aca="false">O82</f>
        <v>0</v>
      </c>
      <c r="Q82" s="24" t="n">
        <f aca="false">P82</f>
        <v>0</v>
      </c>
      <c r="R82" s="24" t="n">
        <f aca="false">Q82</f>
        <v>0</v>
      </c>
      <c r="S82" s="24" t="n">
        <f aca="false">R82</f>
        <v>0</v>
      </c>
      <c r="T82" s="24" t="n">
        <f aca="false">S82</f>
        <v>0</v>
      </c>
      <c r="U82" s="24" t="n">
        <f aca="false">T82</f>
        <v>0</v>
      </c>
      <c r="V82" s="24" t="n">
        <f aca="false">U82</f>
        <v>0</v>
      </c>
      <c r="W82" s="24" t="n">
        <f aca="false">V82</f>
        <v>0</v>
      </c>
      <c r="X82" s="24" t="n">
        <f aca="false">W82</f>
        <v>0</v>
      </c>
      <c r="Y82" s="24" t="n">
        <f aca="false">X82</f>
        <v>0</v>
      </c>
      <c r="Z82" s="24" t="n">
        <f aca="false">Y82</f>
        <v>0</v>
      </c>
      <c r="AA82" s="24" t="n">
        <f aca="false">Z82</f>
        <v>0</v>
      </c>
      <c r="AB82" s="24" t="n">
        <f aca="false">AA82</f>
        <v>0</v>
      </c>
      <c r="AC82" s="24" t="n">
        <f aca="false">AB82</f>
        <v>0</v>
      </c>
      <c r="AD82" s="24" t="n">
        <f aca="false">AC82</f>
        <v>0</v>
      </c>
      <c r="AE82" s="24" t="n">
        <f aca="false">AD82</f>
        <v>0</v>
      </c>
      <c r="AF82" s="24" t="n">
        <f aca="false">AE82</f>
        <v>0</v>
      </c>
      <c r="AG82" s="24" t="n">
        <f aca="false">AF82</f>
        <v>0</v>
      </c>
      <c r="AH82" s="24" t="n">
        <f aca="false">AG82</f>
        <v>0</v>
      </c>
      <c r="AI82" s="24" t="n">
        <f aca="false">AH82</f>
        <v>0</v>
      </c>
      <c r="AJ82" s="24" t="n">
        <f aca="false">AI82</f>
        <v>0</v>
      </c>
      <c r="AK82" s="24" t="n">
        <f aca="false">AJ82</f>
        <v>0</v>
      </c>
      <c r="AL82" s="24" t="n">
        <f aca="false">AK82</f>
        <v>0</v>
      </c>
      <c r="AM82" s="24" t="n">
        <f aca="false">AL82</f>
        <v>0</v>
      </c>
      <c r="AO82" s="28" t="n">
        <f aca="false">SUM(I82:AN82)</f>
        <v>0</v>
      </c>
      <c r="AP82" s="28" t="n">
        <f aca="false">SUM(I82:AM82)*E82</f>
        <v>0</v>
      </c>
      <c r="AR82" s="29"/>
    </row>
    <row r="83" customFormat="false" ht="11.25" hidden="false" customHeight="false" outlineLevel="0" collapsed="false">
      <c r="B83" s="66"/>
      <c r="C83" s="1" t="s">
        <v>89</v>
      </c>
      <c r="D83" s="1" t="s">
        <v>28</v>
      </c>
      <c r="E83" s="1" t="n">
        <v>3.039</v>
      </c>
      <c r="I83" s="24" t="n">
        <v>0</v>
      </c>
      <c r="J83" s="24" t="n">
        <f aca="false">I83</f>
        <v>0</v>
      </c>
      <c r="K83" s="24" t="n">
        <f aca="false">J83</f>
        <v>0</v>
      </c>
      <c r="L83" s="24" t="n">
        <f aca="false">K83</f>
        <v>0</v>
      </c>
      <c r="M83" s="24" t="n">
        <v>13798</v>
      </c>
      <c r="N83" s="24" t="n">
        <f aca="false">M83</f>
        <v>13798</v>
      </c>
      <c r="O83" s="24" t="n">
        <v>12543</v>
      </c>
      <c r="P83" s="24" t="n">
        <v>10010</v>
      </c>
      <c r="Q83" s="24" t="n">
        <v>10595</v>
      </c>
      <c r="R83" s="24" t="n">
        <f aca="false">Q83</f>
        <v>10595</v>
      </c>
      <c r="S83" s="24" t="n">
        <v>9956</v>
      </c>
      <c r="T83" s="24" t="n">
        <v>9956</v>
      </c>
      <c r="U83" s="24" t="n">
        <v>10618</v>
      </c>
      <c r="V83" s="24" t="n">
        <v>10926</v>
      </c>
      <c r="W83" s="24" t="n">
        <v>9471</v>
      </c>
      <c r="X83" s="24" t="n">
        <v>9925</v>
      </c>
      <c r="Y83" s="24" t="n">
        <v>0</v>
      </c>
      <c r="Z83" s="24" t="n">
        <v>6938</v>
      </c>
      <c r="AA83" s="24" t="n">
        <v>7577</v>
      </c>
      <c r="AB83" s="24" t="n">
        <v>8116</v>
      </c>
      <c r="AC83" s="24" t="n">
        <v>6961</v>
      </c>
      <c r="AD83" s="24" t="n">
        <v>8770</v>
      </c>
      <c r="AE83" s="24" t="n">
        <v>8347</v>
      </c>
      <c r="AF83" s="24" t="n">
        <f aca="false">AE83</f>
        <v>8347</v>
      </c>
      <c r="AG83" s="24" t="n">
        <v>8524</v>
      </c>
      <c r="AH83" s="24" t="n">
        <f aca="false">AG83</f>
        <v>8524</v>
      </c>
      <c r="AI83" s="24" t="n">
        <v>8670</v>
      </c>
      <c r="AJ83" s="24" t="n">
        <v>10357</v>
      </c>
      <c r="AK83" s="24" t="n">
        <v>8601</v>
      </c>
      <c r="AL83" s="24" t="n">
        <v>5059</v>
      </c>
      <c r="AM83" s="24" t="n">
        <v>0</v>
      </c>
      <c r="AO83" s="28" t="n">
        <f aca="false">SUM(I83:AN83)</f>
        <v>236982</v>
      </c>
      <c r="AP83" s="28" t="n">
        <f aca="false">SUM(I83:AM83)*E83</f>
        <v>720188.298</v>
      </c>
      <c r="AR83" s="29"/>
    </row>
    <row r="84" customFormat="false" ht="11.25" hidden="false" customHeight="false" outlineLevel="0" collapsed="false">
      <c r="B84" s="66"/>
      <c r="C84" s="1" t="s">
        <v>87</v>
      </c>
      <c r="D84" s="1" t="s">
        <v>29</v>
      </c>
      <c r="E84" s="1" t="n">
        <v>3.039</v>
      </c>
      <c r="I84" s="24" t="n">
        <v>0</v>
      </c>
      <c r="J84" s="24" t="n">
        <f aca="false">I84</f>
        <v>0</v>
      </c>
      <c r="K84" s="24" t="n">
        <f aca="false">J84</f>
        <v>0</v>
      </c>
      <c r="L84" s="24" t="n">
        <f aca="false">K84</f>
        <v>0</v>
      </c>
      <c r="M84" s="24" t="n">
        <f aca="false">L84</f>
        <v>0</v>
      </c>
      <c r="N84" s="24" t="n">
        <f aca="false">M84</f>
        <v>0</v>
      </c>
      <c r="O84" s="24" t="n">
        <f aca="false">N84</f>
        <v>0</v>
      </c>
      <c r="P84" s="24" t="n">
        <f aca="false">O84</f>
        <v>0</v>
      </c>
      <c r="Q84" s="24" t="n">
        <f aca="false">P84</f>
        <v>0</v>
      </c>
      <c r="R84" s="24" t="n">
        <f aca="false">Q84</f>
        <v>0</v>
      </c>
      <c r="S84" s="24" t="n">
        <f aca="false">R84</f>
        <v>0</v>
      </c>
      <c r="T84" s="24" t="n">
        <f aca="false">S84</f>
        <v>0</v>
      </c>
      <c r="U84" s="24" t="n">
        <f aca="false">T84</f>
        <v>0</v>
      </c>
      <c r="V84" s="24" t="n">
        <f aca="false">U84</f>
        <v>0</v>
      </c>
      <c r="W84" s="24" t="n">
        <f aca="false">V84</f>
        <v>0</v>
      </c>
      <c r="X84" s="24" t="n">
        <f aca="false">W84</f>
        <v>0</v>
      </c>
      <c r="Y84" s="24" t="n">
        <f aca="false">X84</f>
        <v>0</v>
      </c>
      <c r="Z84" s="24" t="n">
        <f aca="false">Y84</f>
        <v>0</v>
      </c>
      <c r="AA84" s="24" t="n">
        <f aca="false">Z84</f>
        <v>0</v>
      </c>
      <c r="AB84" s="24" t="n">
        <f aca="false">AA84</f>
        <v>0</v>
      </c>
      <c r="AC84" s="24" t="n">
        <f aca="false">AB84</f>
        <v>0</v>
      </c>
      <c r="AD84" s="24" t="n">
        <f aca="false">AC84</f>
        <v>0</v>
      </c>
      <c r="AE84" s="24" t="n">
        <f aca="false">AD84</f>
        <v>0</v>
      </c>
      <c r="AF84" s="24" t="n">
        <f aca="false">AE84</f>
        <v>0</v>
      </c>
      <c r="AG84" s="24" t="n">
        <f aca="false">AF84</f>
        <v>0</v>
      </c>
      <c r="AH84" s="24" t="n">
        <f aca="false">AG84</f>
        <v>0</v>
      </c>
      <c r="AI84" s="24" t="n">
        <f aca="false">AH84</f>
        <v>0</v>
      </c>
      <c r="AJ84" s="24" t="n">
        <f aca="false">AI84</f>
        <v>0</v>
      </c>
      <c r="AK84" s="24" t="n">
        <f aca="false">AJ84</f>
        <v>0</v>
      </c>
      <c r="AL84" s="24" t="n">
        <f aca="false">AK84</f>
        <v>0</v>
      </c>
      <c r="AM84" s="24" t="n">
        <f aca="false">AL84</f>
        <v>0</v>
      </c>
      <c r="AO84" s="28" t="n">
        <f aca="false">SUM(I84:AN84)</f>
        <v>0</v>
      </c>
      <c r="AP84" s="28" t="n">
        <f aca="false">SUM(I84:AM84)*E84</f>
        <v>0</v>
      </c>
      <c r="AR84" s="29"/>
    </row>
    <row r="85" customFormat="false" ht="11.25" hidden="false" customHeight="false" outlineLevel="0" collapsed="false">
      <c r="B85" s="66"/>
      <c r="C85" s="1" t="s">
        <v>19</v>
      </c>
      <c r="D85" s="1" t="s">
        <v>36</v>
      </c>
      <c r="E85" s="1" t="n">
        <v>3.039</v>
      </c>
      <c r="I85" s="24" t="n">
        <v>0</v>
      </c>
      <c r="J85" s="24" t="n">
        <f aca="false">I85</f>
        <v>0</v>
      </c>
      <c r="K85" s="24" t="n">
        <f aca="false">J85</f>
        <v>0</v>
      </c>
      <c r="L85" s="24" t="n">
        <f aca="false">K85</f>
        <v>0</v>
      </c>
      <c r="M85" s="24" t="n">
        <f aca="false">L85</f>
        <v>0</v>
      </c>
      <c r="N85" s="24" t="n">
        <f aca="false">M85</f>
        <v>0</v>
      </c>
      <c r="O85" s="24" t="n">
        <f aca="false">N85</f>
        <v>0</v>
      </c>
      <c r="P85" s="24" t="n">
        <f aca="false">O85</f>
        <v>0</v>
      </c>
      <c r="Q85" s="24" t="n">
        <f aca="false">P85</f>
        <v>0</v>
      </c>
      <c r="R85" s="24" t="n">
        <f aca="false">Q85</f>
        <v>0</v>
      </c>
      <c r="S85" s="24" t="n">
        <f aca="false">R85</f>
        <v>0</v>
      </c>
      <c r="T85" s="24" t="n">
        <f aca="false">S85</f>
        <v>0</v>
      </c>
      <c r="U85" s="24" t="n">
        <f aca="false">T85</f>
        <v>0</v>
      </c>
      <c r="V85" s="24" t="n">
        <f aca="false">U85</f>
        <v>0</v>
      </c>
      <c r="W85" s="24" t="n">
        <f aca="false">V85</f>
        <v>0</v>
      </c>
      <c r="X85" s="24" t="n">
        <f aca="false">W85</f>
        <v>0</v>
      </c>
      <c r="Y85" s="24" t="n">
        <f aca="false">X85</f>
        <v>0</v>
      </c>
      <c r="Z85" s="24" t="n">
        <f aca="false">Y85</f>
        <v>0</v>
      </c>
      <c r="AA85" s="24" t="n">
        <f aca="false">Z85</f>
        <v>0</v>
      </c>
      <c r="AB85" s="24" t="n">
        <f aca="false">AA85</f>
        <v>0</v>
      </c>
      <c r="AC85" s="24" t="n">
        <f aca="false">AB85</f>
        <v>0</v>
      </c>
      <c r="AD85" s="24" t="n">
        <f aca="false">AC85</f>
        <v>0</v>
      </c>
      <c r="AE85" s="24" t="n">
        <f aca="false">AD85</f>
        <v>0</v>
      </c>
      <c r="AF85" s="24" t="n">
        <f aca="false">AE85</f>
        <v>0</v>
      </c>
      <c r="AG85" s="24" t="n">
        <f aca="false">AF85</f>
        <v>0</v>
      </c>
      <c r="AH85" s="24" t="n">
        <f aca="false">AG85</f>
        <v>0</v>
      </c>
      <c r="AI85" s="24" t="n">
        <f aca="false">AH85</f>
        <v>0</v>
      </c>
      <c r="AJ85" s="24" t="n">
        <f aca="false">AI85</f>
        <v>0</v>
      </c>
      <c r="AK85" s="24" t="n">
        <f aca="false">AJ85</f>
        <v>0</v>
      </c>
      <c r="AL85" s="24" t="n">
        <f aca="false">AK85</f>
        <v>0</v>
      </c>
      <c r="AM85" s="24" t="n">
        <f aca="false">AL85</f>
        <v>0</v>
      </c>
      <c r="AO85" s="28" t="n">
        <f aca="false">SUM(I85:AN85)</f>
        <v>0</v>
      </c>
      <c r="AP85" s="28" t="n">
        <f aca="false">SUM(I85:AM85)*E85</f>
        <v>0</v>
      </c>
      <c r="AR85" s="29"/>
    </row>
    <row r="86" customFormat="false" ht="11.25" hidden="false" customHeight="false" outlineLevel="0" collapsed="false">
      <c r="B86" s="66"/>
      <c r="C86" s="1" t="s">
        <v>90</v>
      </c>
      <c r="D86" s="1" t="s">
        <v>37</v>
      </c>
      <c r="E86" s="1" t="n">
        <v>3.039</v>
      </c>
      <c r="I86" s="24" t="n">
        <v>0</v>
      </c>
      <c r="J86" s="24" t="n">
        <f aca="false">I86</f>
        <v>0</v>
      </c>
      <c r="K86" s="24" t="n">
        <f aca="false">J86</f>
        <v>0</v>
      </c>
      <c r="L86" s="24" t="n">
        <f aca="false">K86</f>
        <v>0</v>
      </c>
      <c r="M86" s="24" t="n">
        <f aca="false">L86</f>
        <v>0</v>
      </c>
      <c r="N86" s="24" t="n">
        <f aca="false">M86</f>
        <v>0</v>
      </c>
      <c r="O86" s="24" t="n">
        <f aca="false">N86</f>
        <v>0</v>
      </c>
      <c r="P86" s="24" t="n">
        <f aca="false">O86</f>
        <v>0</v>
      </c>
      <c r="Q86" s="24" t="n">
        <f aca="false">P86</f>
        <v>0</v>
      </c>
      <c r="R86" s="24" t="n">
        <f aca="false">Q86</f>
        <v>0</v>
      </c>
      <c r="S86" s="24" t="n">
        <f aca="false">R86</f>
        <v>0</v>
      </c>
      <c r="T86" s="24" t="n">
        <f aca="false">S86</f>
        <v>0</v>
      </c>
      <c r="U86" s="24" t="n">
        <f aca="false">T86</f>
        <v>0</v>
      </c>
      <c r="V86" s="24" t="n">
        <f aca="false">U86</f>
        <v>0</v>
      </c>
      <c r="W86" s="24" t="n">
        <f aca="false">V86</f>
        <v>0</v>
      </c>
      <c r="X86" s="24" t="n">
        <f aca="false">W86</f>
        <v>0</v>
      </c>
      <c r="Y86" s="24" t="n">
        <f aca="false">X86</f>
        <v>0</v>
      </c>
      <c r="Z86" s="24" t="n">
        <f aca="false">Y86</f>
        <v>0</v>
      </c>
      <c r="AA86" s="24" t="n">
        <f aca="false">Z86</f>
        <v>0</v>
      </c>
      <c r="AB86" s="24" t="n">
        <f aca="false">AA86</f>
        <v>0</v>
      </c>
      <c r="AC86" s="24" t="n">
        <f aca="false">AB86</f>
        <v>0</v>
      </c>
      <c r="AD86" s="24" t="n">
        <f aca="false">AC86</f>
        <v>0</v>
      </c>
      <c r="AE86" s="24" t="n">
        <f aca="false">AD86</f>
        <v>0</v>
      </c>
      <c r="AF86" s="24" t="n">
        <f aca="false">AE86</f>
        <v>0</v>
      </c>
      <c r="AG86" s="24" t="n">
        <f aca="false">AF86</f>
        <v>0</v>
      </c>
      <c r="AH86" s="24" t="n">
        <f aca="false">AG86</f>
        <v>0</v>
      </c>
      <c r="AI86" s="24" t="n">
        <f aca="false">AH86</f>
        <v>0</v>
      </c>
      <c r="AJ86" s="24" t="n">
        <f aca="false">AI86</f>
        <v>0</v>
      </c>
      <c r="AK86" s="24" t="n">
        <f aca="false">AJ86</f>
        <v>0</v>
      </c>
      <c r="AL86" s="24" t="n">
        <f aca="false">AK86</f>
        <v>0</v>
      </c>
      <c r="AM86" s="24" t="n">
        <f aca="false">AL86</f>
        <v>0</v>
      </c>
      <c r="AO86" s="28" t="n">
        <f aca="false">SUM(I86:AN86)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" t="s">
        <v>21</v>
      </c>
      <c r="D87" s="1" t="s">
        <v>38</v>
      </c>
      <c r="E87" s="1" t="n">
        <v>3.039</v>
      </c>
      <c r="I87" s="24" t="n">
        <v>0</v>
      </c>
      <c r="J87" s="24" t="n">
        <f aca="false">I87</f>
        <v>0</v>
      </c>
      <c r="K87" s="24" t="n">
        <f aca="false">J87</f>
        <v>0</v>
      </c>
      <c r="L87" s="24" t="n">
        <f aca="false">K87</f>
        <v>0</v>
      </c>
      <c r="M87" s="24" t="n">
        <f aca="false">L87</f>
        <v>0</v>
      </c>
      <c r="N87" s="24" t="n">
        <f aca="false">M87</f>
        <v>0</v>
      </c>
      <c r="O87" s="24" t="n">
        <f aca="false">N87</f>
        <v>0</v>
      </c>
      <c r="P87" s="24" t="n">
        <f aca="false">O87</f>
        <v>0</v>
      </c>
      <c r="Q87" s="24" t="n">
        <f aca="false">P87</f>
        <v>0</v>
      </c>
      <c r="R87" s="24" t="n">
        <f aca="false">Q87</f>
        <v>0</v>
      </c>
      <c r="S87" s="24" t="n">
        <f aca="false">R87</f>
        <v>0</v>
      </c>
      <c r="T87" s="24" t="n">
        <f aca="false">S87</f>
        <v>0</v>
      </c>
      <c r="U87" s="24" t="n">
        <f aca="false">T87</f>
        <v>0</v>
      </c>
      <c r="V87" s="24" t="n">
        <f aca="false">U87</f>
        <v>0</v>
      </c>
      <c r="W87" s="24" t="n">
        <f aca="false">V87</f>
        <v>0</v>
      </c>
      <c r="X87" s="24" t="n">
        <f aca="false">W87</f>
        <v>0</v>
      </c>
      <c r="Y87" s="24" t="n">
        <f aca="false">X87</f>
        <v>0</v>
      </c>
      <c r="Z87" s="24" t="n">
        <f aca="false">Y87</f>
        <v>0</v>
      </c>
      <c r="AA87" s="24" t="n">
        <f aca="false">Z87</f>
        <v>0</v>
      </c>
      <c r="AB87" s="24" t="n">
        <f aca="false">AA87</f>
        <v>0</v>
      </c>
      <c r="AC87" s="24" t="n">
        <f aca="false">AB87</f>
        <v>0</v>
      </c>
      <c r="AD87" s="24" t="n">
        <f aca="false">AC87</f>
        <v>0</v>
      </c>
      <c r="AE87" s="24" t="n">
        <f aca="false">AD87</f>
        <v>0</v>
      </c>
      <c r="AF87" s="24" t="n">
        <f aca="false">AE87</f>
        <v>0</v>
      </c>
      <c r="AG87" s="24" t="n">
        <f aca="false">AF87</f>
        <v>0</v>
      </c>
      <c r="AH87" s="24" t="n">
        <f aca="false">AG87</f>
        <v>0</v>
      </c>
      <c r="AI87" s="24" t="n">
        <f aca="false">AH87</f>
        <v>0</v>
      </c>
      <c r="AJ87" s="24" t="n">
        <f aca="false">AI87</f>
        <v>0</v>
      </c>
      <c r="AK87" s="24" t="n">
        <f aca="false">AJ87</f>
        <v>0</v>
      </c>
      <c r="AL87" s="24" t="n">
        <f aca="false">AK87</f>
        <v>0</v>
      </c>
      <c r="AM87" s="24" t="n">
        <f aca="false">AL87</f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" t="s">
        <v>13</v>
      </c>
      <c r="D88" s="1" t="s">
        <v>30</v>
      </c>
      <c r="E88" s="1" t="n">
        <v>3.039</v>
      </c>
      <c r="I88" s="24" t="n">
        <v>0</v>
      </c>
      <c r="J88" s="24" t="n">
        <f aca="false">I88</f>
        <v>0</v>
      </c>
      <c r="K88" s="24" t="n">
        <v>0</v>
      </c>
      <c r="L88" s="24" t="n">
        <v>4512</v>
      </c>
      <c r="M88" s="24" t="n">
        <v>0</v>
      </c>
      <c r="N88" s="24" t="n">
        <f aca="false">M88</f>
        <v>0</v>
      </c>
      <c r="O88" s="24" t="n">
        <f aca="false">N88</f>
        <v>0</v>
      </c>
      <c r="P88" s="24" t="n">
        <f aca="false">O88</f>
        <v>0</v>
      </c>
      <c r="Q88" s="24" t="n">
        <f aca="false">P88</f>
        <v>0</v>
      </c>
      <c r="R88" s="24" t="n">
        <f aca="false">Q88</f>
        <v>0</v>
      </c>
      <c r="S88" s="24" t="n">
        <f aca="false">R88</f>
        <v>0</v>
      </c>
      <c r="T88" s="24" t="n">
        <f aca="false">S88</f>
        <v>0</v>
      </c>
      <c r="U88" s="24" t="n">
        <f aca="false">T88</f>
        <v>0</v>
      </c>
      <c r="V88" s="24" t="n">
        <f aca="false">U88</f>
        <v>0</v>
      </c>
      <c r="W88" s="24" t="n">
        <f aca="false">V88</f>
        <v>0</v>
      </c>
      <c r="X88" s="24" t="n">
        <f aca="false">W88</f>
        <v>0</v>
      </c>
      <c r="Y88" s="24" t="n">
        <f aca="false">X88</f>
        <v>0</v>
      </c>
      <c r="Z88" s="24" t="n">
        <f aca="false">Y88</f>
        <v>0</v>
      </c>
      <c r="AA88" s="24" t="n">
        <f aca="false">Z88</f>
        <v>0</v>
      </c>
      <c r="AB88" s="24" t="n">
        <f aca="false">AA88</f>
        <v>0</v>
      </c>
      <c r="AC88" s="24" t="n">
        <f aca="false">AB88</f>
        <v>0</v>
      </c>
      <c r="AD88" s="24" t="n">
        <f aca="false">AC88</f>
        <v>0</v>
      </c>
      <c r="AE88" s="24" t="n">
        <f aca="false">AD88</f>
        <v>0</v>
      </c>
      <c r="AF88" s="24" t="n">
        <f aca="false">AE88</f>
        <v>0</v>
      </c>
      <c r="AG88" s="24" t="n">
        <f aca="false">AF88</f>
        <v>0</v>
      </c>
      <c r="AH88" s="24" t="n">
        <f aca="false">AG88</f>
        <v>0</v>
      </c>
      <c r="AI88" s="24" t="n">
        <f aca="false">AH88</f>
        <v>0</v>
      </c>
      <c r="AJ88" s="24" t="n">
        <f aca="false">AI88</f>
        <v>0</v>
      </c>
      <c r="AK88" s="24" t="n">
        <f aca="false">AJ88</f>
        <v>0</v>
      </c>
      <c r="AL88" s="24" t="n">
        <f aca="false">AK88</f>
        <v>0</v>
      </c>
      <c r="AM88" s="24" t="n">
        <f aca="false">AL88</f>
        <v>0</v>
      </c>
      <c r="AO88" s="28" t="n">
        <f aca="false">SUM(I88:AN88)</f>
        <v>4512</v>
      </c>
      <c r="AP88" s="28" t="n">
        <f aca="false">SUM(I88:AM88)*E88</f>
        <v>13711.968</v>
      </c>
      <c r="AR88" s="29"/>
    </row>
    <row r="89" customFormat="false" ht="11.25" hidden="false" customHeight="false" outlineLevel="0" collapsed="false">
      <c r="B89" s="66"/>
      <c r="C89" s="1" t="s">
        <v>14</v>
      </c>
      <c r="D89" s="1" t="s">
        <v>31</v>
      </c>
      <c r="E89" s="1" t="n">
        <v>3.039</v>
      </c>
      <c r="I89" s="24" t="n">
        <v>3835</v>
      </c>
      <c r="J89" s="24" t="n">
        <f aca="false">I89</f>
        <v>3835</v>
      </c>
      <c r="K89" s="24" t="n">
        <f aca="false">J89</f>
        <v>3835</v>
      </c>
      <c r="L89" s="24" t="n">
        <v>3835</v>
      </c>
      <c r="M89" s="24" t="n">
        <v>0</v>
      </c>
      <c r="N89" s="24" t="n">
        <f aca="false">M89</f>
        <v>0</v>
      </c>
      <c r="O89" s="24" t="n">
        <f aca="false">N89</f>
        <v>0</v>
      </c>
      <c r="P89" s="24" t="n">
        <f aca="false">O89</f>
        <v>0</v>
      </c>
      <c r="Q89" s="24" t="n">
        <f aca="false">P89</f>
        <v>0</v>
      </c>
      <c r="R89" s="24" t="n">
        <f aca="false">Q89</f>
        <v>0</v>
      </c>
      <c r="S89" s="24" t="n">
        <f aca="false">R89</f>
        <v>0</v>
      </c>
      <c r="T89" s="24" t="n">
        <f aca="false">S89</f>
        <v>0</v>
      </c>
      <c r="U89" s="24" t="n">
        <f aca="false">T89</f>
        <v>0</v>
      </c>
      <c r="V89" s="24" t="n">
        <f aca="false">U89</f>
        <v>0</v>
      </c>
      <c r="W89" s="24" t="n">
        <f aca="false">V89</f>
        <v>0</v>
      </c>
      <c r="X89" s="24" t="n">
        <f aca="false">W89</f>
        <v>0</v>
      </c>
      <c r="Y89" s="24" t="n">
        <f aca="false">X89</f>
        <v>0</v>
      </c>
      <c r="Z89" s="24" t="n">
        <f aca="false">Y89</f>
        <v>0</v>
      </c>
      <c r="AA89" s="24" t="n">
        <f aca="false">Z89</f>
        <v>0</v>
      </c>
      <c r="AB89" s="24" t="n">
        <f aca="false">AA89</f>
        <v>0</v>
      </c>
      <c r="AC89" s="24" t="n">
        <f aca="false">AB89</f>
        <v>0</v>
      </c>
      <c r="AD89" s="24" t="n">
        <f aca="false">AC89</f>
        <v>0</v>
      </c>
      <c r="AE89" s="24" t="n">
        <f aca="false">AD89</f>
        <v>0</v>
      </c>
      <c r="AF89" s="24" t="n">
        <f aca="false">AE89</f>
        <v>0</v>
      </c>
      <c r="AG89" s="24" t="n">
        <f aca="false">AF89</f>
        <v>0</v>
      </c>
      <c r="AH89" s="24" t="n">
        <f aca="false">AG89</f>
        <v>0</v>
      </c>
      <c r="AI89" s="24" t="n">
        <f aca="false">AH89</f>
        <v>0</v>
      </c>
      <c r="AJ89" s="24" t="n">
        <f aca="false">AI89</f>
        <v>0</v>
      </c>
      <c r="AK89" s="24" t="n">
        <f aca="false">AJ89</f>
        <v>0</v>
      </c>
      <c r="AL89" s="24" t="n">
        <f aca="false">AK89</f>
        <v>0</v>
      </c>
      <c r="AM89" s="24" t="n">
        <f aca="false">AL89</f>
        <v>0</v>
      </c>
      <c r="AO89" s="76" t="n">
        <f aca="false">SUM(I89:AN89)</f>
        <v>15340</v>
      </c>
      <c r="AP89" s="76" t="n">
        <f aca="false">SUM(I89:AM89)*E89</f>
        <v>46618.26</v>
      </c>
      <c r="AR89" s="29"/>
    </row>
    <row r="90" customFormat="false" ht="11.25" hidden="false" customHeight="false" outlineLevel="0" collapsed="false">
      <c r="B90" s="66"/>
      <c r="C90" s="1" t="s">
        <v>22</v>
      </c>
      <c r="D90" s="1" t="s">
        <v>39</v>
      </c>
      <c r="E90" s="1" t="n">
        <v>3.039</v>
      </c>
      <c r="I90" s="67" t="n">
        <v>0</v>
      </c>
      <c r="J90" s="67" t="n">
        <f aca="false">I90</f>
        <v>0</v>
      </c>
      <c r="K90" s="67" t="n">
        <f aca="false">J90</f>
        <v>0</v>
      </c>
      <c r="L90" s="67" t="n">
        <f aca="false">K90</f>
        <v>0</v>
      </c>
      <c r="M90" s="67" t="n">
        <f aca="false">L90</f>
        <v>0</v>
      </c>
      <c r="N90" s="67" t="n">
        <f aca="false">M90</f>
        <v>0</v>
      </c>
      <c r="O90" s="67" t="n">
        <f aca="false">N90</f>
        <v>0</v>
      </c>
      <c r="P90" s="67" t="n">
        <f aca="false">O90</f>
        <v>0</v>
      </c>
      <c r="Q90" s="67" t="n">
        <f aca="false">P90</f>
        <v>0</v>
      </c>
      <c r="R90" s="67" t="n">
        <f aca="false">Q90</f>
        <v>0</v>
      </c>
      <c r="S90" s="67" t="n">
        <f aca="false">R90</f>
        <v>0</v>
      </c>
      <c r="T90" s="67" t="n">
        <f aca="false">S90</f>
        <v>0</v>
      </c>
      <c r="U90" s="67" t="n">
        <f aca="false">T90</f>
        <v>0</v>
      </c>
      <c r="V90" s="67" t="n">
        <f aca="false">U90</f>
        <v>0</v>
      </c>
      <c r="W90" s="67" t="n">
        <f aca="false">V90</f>
        <v>0</v>
      </c>
      <c r="X90" s="67" t="n">
        <f aca="false">W90</f>
        <v>0</v>
      </c>
      <c r="Y90" s="67" t="n">
        <f aca="false">X90</f>
        <v>0</v>
      </c>
      <c r="Z90" s="67" t="n">
        <f aca="false">Y90</f>
        <v>0</v>
      </c>
      <c r="AA90" s="67" t="n">
        <f aca="false">Z90</f>
        <v>0</v>
      </c>
      <c r="AB90" s="67" t="n">
        <f aca="false">AA90</f>
        <v>0</v>
      </c>
      <c r="AC90" s="67" t="n">
        <f aca="false">AB90</f>
        <v>0</v>
      </c>
      <c r="AD90" s="67" t="n">
        <f aca="false">AC90</f>
        <v>0</v>
      </c>
      <c r="AE90" s="67" t="n">
        <f aca="false">AD90</f>
        <v>0</v>
      </c>
      <c r="AF90" s="67" t="n">
        <f aca="false">AE90</f>
        <v>0</v>
      </c>
      <c r="AG90" s="67" t="n">
        <f aca="false">AF90</f>
        <v>0</v>
      </c>
      <c r="AH90" s="67" t="n">
        <f aca="false">AG90</f>
        <v>0</v>
      </c>
      <c r="AI90" s="67" t="n">
        <f aca="false">AH90</f>
        <v>0</v>
      </c>
      <c r="AJ90" s="67" t="n">
        <f aca="false">AI90</f>
        <v>0</v>
      </c>
      <c r="AK90" s="67" t="n">
        <f aca="false">AJ90</f>
        <v>0</v>
      </c>
      <c r="AL90" s="67" t="n">
        <f aca="false">AK90</f>
        <v>0</v>
      </c>
      <c r="AM90" s="67" t="n">
        <f aca="false">AL90</f>
        <v>0</v>
      </c>
      <c r="AO90" s="68" t="n">
        <f aca="false">SUM(I90:AN90)</f>
        <v>0</v>
      </c>
      <c r="AP90" s="68" t="n">
        <f aca="false">SUM(I90:AM90)*E90</f>
        <v>0</v>
      </c>
      <c r="AR90" s="29"/>
    </row>
    <row r="91" customFormat="false" ht="11.25" hidden="false" customHeight="false" outlineLevel="0" collapsed="false">
      <c r="I91" s="69" t="n">
        <f aca="false">SUM(I76:I90)</f>
        <v>3835</v>
      </c>
      <c r="J91" s="69" t="n">
        <f aca="false">SUM(J76:J90)</f>
        <v>3835</v>
      </c>
      <c r="K91" s="69" t="n">
        <f aca="false">SUM(K76:K90)</f>
        <v>3835</v>
      </c>
      <c r="L91" s="69" t="n">
        <f aca="false">SUM(L76:L90)</f>
        <v>8347</v>
      </c>
      <c r="M91" s="69" t="n">
        <f aca="false">SUM(M76:M90)</f>
        <v>13798</v>
      </c>
      <c r="N91" s="69" t="n">
        <f aca="false">SUM(N76:N90)</f>
        <v>13798</v>
      </c>
      <c r="O91" s="69" t="n">
        <f aca="false">SUM(O76:O90)</f>
        <v>12543</v>
      </c>
      <c r="P91" s="69" t="n">
        <f aca="false">SUM(P76:P90)</f>
        <v>10010</v>
      </c>
      <c r="Q91" s="69" t="n">
        <f aca="false">SUM(Q76:Q90)</f>
        <v>10595</v>
      </c>
      <c r="R91" s="69" t="n">
        <f aca="false">SUM(R76:R90)</f>
        <v>10595</v>
      </c>
      <c r="S91" s="69" t="n">
        <f aca="false">SUM(S76:S90)</f>
        <v>9956</v>
      </c>
      <c r="T91" s="69" t="n">
        <f aca="false">SUM(T76:T90)</f>
        <v>9956</v>
      </c>
      <c r="U91" s="69" t="n">
        <f aca="false">SUM(U76:U90)</f>
        <v>10618</v>
      </c>
      <c r="V91" s="69" t="n">
        <f aca="false">SUM(V76:V90)</f>
        <v>10926</v>
      </c>
      <c r="W91" s="69" t="n">
        <f aca="false">SUM(W76:W90)</f>
        <v>9471</v>
      </c>
      <c r="X91" s="69" t="n">
        <f aca="false">SUM(X76:X90)</f>
        <v>9925</v>
      </c>
      <c r="Y91" s="69" t="n">
        <f aca="false">SUM(Y76:Y90)</f>
        <v>0</v>
      </c>
      <c r="Z91" s="69" t="n">
        <f aca="false">SUM(Z76:Z90)</f>
        <v>6938</v>
      </c>
      <c r="AA91" s="69" t="n">
        <f aca="false">SUM(AA76:AA90)</f>
        <v>7577</v>
      </c>
      <c r="AB91" s="69" t="n">
        <f aca="false">SUM(AB76:AB90)</f>
        <v>8116</v>
      </c>
      <c r="AC91" s="69" t="n">
        <f aca="false">SUM(AC76:AC90)</f>
        <v>6961</v>
      </c>
      <c r="AD91" s="69" t="n">
        <f aca="false">SUM(AD76:AD90)</f>
        <v>8770</v>
      </c>
      <c r="AE91" s="69" t="n">
        <f aca="false">SUM(AE76:AE90)</f>
        <v>8347</v>
      </c>
      <c r="AF91" s="69" t="n">
        <f aca="false">SUM(AF76:AF90)</f>
        <v>8347</v>
      </c>
      <c r="AG91" s="69" t="n">
        <f aca="false">SUM(AG76:AG90)</f>
        <v>8524</v>
      </c>
      <c r="AH91" s="69" t="n">
        <f aca="false">SUM(AH76:AH90)</f>
        <v>8524</v>
      </c>
      <c r="AI91" s="69" t="n">
        <f aca="false">SUM(AI76:AI90)</f>
        <v>8670</v>
      </c>
      <c r="AJ91" s="69" t="n">
        <f aca="false">SUM(AJ76:AJ90)</f>
        <v>10357</v>
      </c>
      <c r="AK91" s="69" t="n">
        <f aca="false">SUM(AK76:AK90)</f>
        <v>8601</v>
      </c>
      <c r="AL91" s="69" t="n">
        <f aca="false">SUM(AL76:AL90)</f>
        <v>5059</v>
      </c>
      <c r="AM91" s="69" t="n">
        <f aca="false">SUM(AM76:AM90)</f>
        <v>0</v>
      </c>
      <c r="AO91" s="34" t="n">
        <f aca="false">SUM(AO76:AO90)</f>
        <v>256834</v>
      </c>
      <c r="AP91" s="34" t="n">
        <f aca="false">SUM(AP76:AP90)</f>
        <v>780518.526</v>
      </c>
    </row>
    <row r="92" customFormat="false" ht="11.25" hidden="true" customHeight="false" outlineLevel="0" collapsed="false"/>
    <row r="93" customFormat="false" ht="11.25" hidden="true" customHeight="false" outlineLevel="0" collapsed="false">
      <c r="B93" s="71" t="s">
        <v>104</v>
      </c>
    </row>
    <row r="94" customFormat="false" ht="11.25" hidden="true" customHeight="false" outlineLevel="0" collapsed="false">
      <c r="C94" s="1" t="s">
        <v>92</v>
      </c>
      <c r="D94" s="1" t="s">
        <v>93</v>
      </c>
      <c r="I94" s="28" t="n">
        <v>0</v>
      </c>
      <c r="J94" s="28" t="n">
        <v>0</v>
      </c>
      <c r="K94" s="28" t="n">
        <v>0</v>
      </c>
      <c r="L94" s="28" t="n">
        <v>0</v>
      </c>
      <c r="M94" s="28" t="n">
        <v>0</v>
      </c>
      <c r="N94" s="28" t="n">
        <v>0</v>
      </c>
      <c r="O94" s="28" t="n">
        <v>0</v>
      </c>
      <c r="P94" s="28" t="n">
        <v>0</v>
      </c>
      <c r="Q94" s="28" t="n">
        <v>0</v>
      </c>
      <c r="R94" s="28" t="n">
        <v>0</v>
      </c>
      <c r="S94" s="28" t="n">
        <v>0</v>
      </c>
      <c r="T94" s="28" t="n">
        <v>0</v>
      </c>
      <c r="U94" s="28" t="n">
        <v>0</v>
      </c>
      <c r="V94" s="28" t="n">
        <v>0</v>
      </c>
      <c r="W94" s="28" t="n">
        <v>0</v>
      </c>
      <c r="X94" s="28" t="n">
        <v>0</v>
      </c>
      <c r="Y94" s="28" t="n">
        <v>0</v>
      </c>
      <c r="Z94" s="28" t="n">
        <v>0</v>
      </c>
      <c r="AA94" s="28" t="n">
        <v>0</v>
      </c>
      <c r="AB94" s="28" t="n">
        <v>0</v>
      </c>
      <c r="AC94" s="28" t="n">
        <v>0</v>
      </c>
      <c r="AD94" s="28" t="n">
        <v>0</v>
      </c>
      <c r="AE94" s="28" t="n">
        <v>0</v>
      </c>
      <c r="AF94" s="28" t="n">
        <v>0</v>
      </c>
      <c r="AG94" s="28" t="n">
        <v>0</v>
      </c>
      <c r="AH94" s="28" t="n">
        <v>0</v>
      </c>
      <c r="AI94" s="28" t="n">
        <v>0</v>
      </c>
      <c r="AJ94" s="28" t="n">
        <v>0</v>
      </c>
      <c r="AK94" s="28" t="n">
        <v>0</v>
      </c>
      <c r="AL94" s="28" t="n">
        <v>0</v>
      </c>
      <c r="AM94" s="28" t="n">
        <v>0</v>
      </c>
      <c r="AO94" s="28" t="n">
        <f aca="false">SUM(I94:AN94)</f>
        <v>0</v>
      </c>
      <c r="AP94" s="28" t="n">
        <f aca="false">SUM(I94:AM94)*E94</f>
        <v>0</v>
      </c>
    </row>
    <row r="95" customFormat="false" ht="11.25" hidden="true" customHeight="false" outlineLevel="0" collapsed="false"/>
    <row r="96" customFormat="false" ht="11.25" hidden="true" customHeight="false" outlineLevel="0" collapsed="false">
      <c r="B96" s="71" t="s">
        <v>104</v>
      </c>
    </row>
    <row r="97" customFormat="false" ht="11.25" hidden="true" customHeight="false" outlineLevel="0" collapsed="false">
      <c r="C97" s="1" t="s">
        <v>92</v>
      </c>
      <c r="D97" s="1" t="s">
        <v>93</v>
      </c>
      <c r="I97" s="28" t="n">
        <v>0</v>
      </c>
      <c r="J97" s="28" t="n">
        <v>0</v>
      </c>
      <c r="K97" s="28" t="n">
        <v>0</v>
      </c>
      <c r="L97" s="28" t="n">
        <v>0</v>
      </c>
      <c r="M97" s="28" t="n">
        <v>0</v>
      </c>
      <c r="N97" s="28" t="n">
        <v>0</v>
      </c>
      <c r="O97" s="28" t="n">
        <v>0</v>
      </c>
      <c r="P97" s="28" t="n">
        <v>0</v>
      </c>
      <c r="Q97" s="28" t="n">
        <v>0</v>
      </c>
      <c r="R97" s="28" t="n">
        <v>0</v>
      </c>
      <c r="S97" s="28" t="n">
        <v>0</v>
      </c>
      <c r="T97" s="28" t="n">
        <v>0</v>
      </c>
      <c r="U97" s="28" t="n">
        <v>0</v>
      </c>
      <c r="V97" s="28" t="n">
        <v>0</v>
      </c>
      <c r="W97" s="28" t="n">
        <v>0</v>
      </c>
      <c r="X97" s="28" t="n">
        <v>0</v>
      </c>
      <c r="Y97" s="28" t="n">
        <v>0</v>
      </c>
      <c r="Z97" s="28" t="n">
        <v>0</v>
      </c>
      <c r="AA97" s="28" t="n">
        <v>0</v>
      </c>
      <c r="AB97" s="28" t="n">
        <v>0</v>
      </c>
      <c r="AC97" s="28" t="n">
        <v>0</v>
      </c>
      <c r="AD97" s="28" t="n">
        <v>0</v>
      </c>
      <c r="AE97" s="28" t="n">
        <v>0</v>
      </c>
      <c r="AF97" s="28" t="n">
        <v>0</v>
      </c>
      <c r="AG97" s="28" t="n">
        <v>0</v>
      </c>
      <c r="AH97" s="28" t="n">
        <v>0</v>
      </c>
      <c r="AI97" s="28" t="n">
        <v>0</v>
      </c>
      <c r="AJ97" s="28" t="n">
        <v>0</v>
      </c>
      <c r="AK97" s="28" t="n">
        <v>0</v>
      </c>
      <c r="AL97" s="28" t="n">
        <v>0</v>
      </c>
      <c r="AM97" s="28" t="n">
        <v>0</v>
      </c>
      <c r="AO97" s="28" t="n">
        <f aca="false">SUM(I97:AN97)</f>
        <v>0</v>
      </c>
      <c r="AP97" s="28" t="n">
        <f aca="false">SUM(I97:AM97)*E97</f>
        <v>0</v>
      </c>
    </row>
    <row r="98" customFormat="false" ht="11.25" hidden="true" customHeight="false" outlineLevel="0" collapsed="false"/>
    <row r="99" customFormat="false" ht="11.25" hidden="true" customHeight="false" outlineLevel="0" collapsed="false">
      <c r="B99" s="71" t="s">
        <v>104</v>
      </c>
    </row>
    <row r="100" customFormat="false" ht="11.25" hidden="true" customHeight="false" outlineLevel="0" collapsed="false">
      <c r="C100" s="1" t="s">
        <v>92</v>
      </c>
      <c r="D100" s="1" t="s">
        <v>93</v>
      </c>
      <c r="I100" s="28" t="n">
        <v>0</v>
      </c>
      <c r="J100" s="28" t="n">
        <v>0</v>
      </c>
      <c r="K100" s="28" t="n">
        <v>0</v>
      </c>
      <c r="L100" s="28" t="n">
        <v>0</v>
      </c>
      <c r="M100" s="28" t="n">
        <v>0</v>
      </c>
      <c r="N100" s="28" t="n">
        <v>0</v>
      </c>
      <c r="O100" s="28" t="n">
        <v>0</v>
      </c>
      <c r="P100" s="28" t="n">
        <v>0</v>
      </c>
      <c r="Q100" s="28" t="n">
        <v>0</v>
      </c>
      <c r="R100" s="28" t="n">
        <v>0</v>
      </c>
      <c r="S100" s="28" t="n">
        <v>0</v>
      </c>
      <c r="T100" s="28" t="n">
        <v>0</v>
      </c>
      <c r="U100" s="28" t="n">
        <v>0</v>
      </c>
      <c r="V100" s="28" t="n">
        <v>0</v>
      </c>
      <c r="W100" s="28" t="n">
        <v>0</v>
      </c>
      <c r="X100" s="28" t="n">
        <v>0</v>
      </c>
      <c r="Y100" s="28" t="n">
        <v>0</v>
      </c>
      <c r="Z100" s="28" t="n">
        <v>0</v>
      </c>
      <c r="AA100" s="28" t="n">
        <v>0</v>
      </c>
      <c r="AB100" s="28" t="n">
        <v>0</v>
      </c>
      <c r="AC100" s="28" t="n">
        <v>0</v>
      </c>
      <c r="AD100" s="28" t="n">
        <v>0</v>
      </c>
      <c r="AE100" s="28" t="n">
        <v>0</v>
      </c>
      <c r="AF100" s="28" t="n">
        <v>0</v>
      </c>
      <c r="AG100" s="28" t="n">
        <v>0</v>
      </c>
      <c r="AH100" s="28" t="n">
        <v>0</v>
      </c>
      <c r="AI100" s="28" t="n">
        <v>0</v>
      </c>
      <c r="AJ100" s="28" t="n">
        <v>0</v>
      </c>
      <c r="AK100" s="28" t="n">
        <v>0</v>
      </c>
      <c r="AL100" s="28" t="n">
        <v>0</v>
      </c>
      <c r="AM100" s="28" t="n">
        <v>0</v>
      </c>
      <c r="AO100" s="28" t="n">
        <f aca="false">SUM(I100:AN100)</f>
        <v>0</v>
      </c>
      <c r="AP100" s="28" t="n">
        <f aca="false">SUM(I100:AM100)*E100</f>
        <v>0</v>
      </c>
    </row>
    <row r="101" customFormat="false" ht="11.25" hidden="true" customHeight="false" outlineLevel="0" collapsed="false"/>
    <row r="102" customFormat="false" ht="11.25" hidden="true" customHeight="false" outlineLevel="0" collapsed="false">
      <c r="B102" s="71" t="s">
        <v>104</v>
      </c>
    </row>
    <row r="103" customFormat="false" ht="11.25" hidden="true" customHeight="false" outlineLevel="0" collapsed="false">
      <c r="C103" s="1" t="s">
        <v>92</v>
      </c>
      <c r="D103" s="1" t="s">
        <v>93</v>
      </c>
      <c r="I103" s="28" t="n">
        <v>0</v>
      </c>
      <c r="J103" s="28" t="n">
        <v>0</v>
      </c>
      <c r="K103" s="28" t="n">
        <v>0</v>
      </c>
      <c r="L103" s="28" t="n">
        <v>0</v>
      </c>
      <c r="M103" s="28" t="n">
        <v>0</v>
      </c>
      <c r="N103" s="28" t="n">
        <v>0</v>
      </c>
      <c r="O103" s="28" t="n">
        <v>0</v>
      </c>
      <c r="P103" s="28" t="n">
        <v>0</v>
      </c>
      <c r="Q103" s="28" t="n">
        <v>0</v>
      </c>
      <c r="R103" s="28" t="n">
        <v>0</v>
      </c>
      <c r="S103" s="28" t="n">
        <v>0</v>
      </c>
      <c r="T103" s="28" t="n">
        <v>0</v>
      </c>
      <c r="U103" s="28" t="n">
        <v>0</v>
      </c>
      <c r="V103" s="28" t="n">
        <v>0</v>
      </c>
      <c r="W103" s="28" t="n">
        <v>0</v>
      </c>
      <c r="X103" s="28" t="n">
        <v>0</v>
      </c>
      <c r="Y103" s="28" t="n">
        <v>0</v>
      </c>
      <c r="Z103" s="28" t="n">
        <v>0</v>
      </c>
      <c r="AA103" s="28" t="n">
        <v>0</v>
      </c>
      <c r="AB103" s="28" t="n">
        <v>0</v>
      </c>
      <c r="AC103" s="28" t="n">
        <v>0</v>
      </c>
      <c r="AD103" s="28" t="n">
        <v>0</v>
      </c>
      <c r="AE103" s="28" t="n">
        <v>0</v>
      </c>
      <c r="AF103" s="28" t="n">
        <v>0</v>
      </c>
      <c r="AG103" s="28" t="n">
        <v>0</v>
      </c>
      <c r="AH103" s="28" t="n">
        <v>0</v>
      </c>
      <c r="AI103" s="28" t="n">
        <v>0</v>
      </c>
      <c r="AJ103" s="28" t="n">
        <v>0</v>
      </c>
      <c r="AK103" s="28" t="n">
        <v>0</v>
      </c>
      <c r="AL103" s="28" t="n">
        <v>0</v>
      </c>
      <c r="AM103" s="28" t="n">
        <v>0</v>
      </c>
      <c r="AO103" s="28" t="n">
        <f aca="false">SUM(I103:AN103)</f>
        <v>0</v>
      </c>
      <c r="AP103" s="28" t="n">
        <f aca="false">SUM(I103:AM103)*E103</f>
        <v>0</v>
      </c>
    </row>
    <row r="105" customFormat="false" ht="11.25" hidden="false" customHeight="false" outlineLevel="0" collapsed="false">
      <c r="AK105" s="78" t="s">
        <v>68</v>
      </c>
      <c r="AL105" s="78"/>
      <c r="AM105" s="78"/>
      <c r="AN105" s="78"/>
      <c r="AO105" s="78"/>
      <c r="AP105" s="78"/>
    </row>
    <row r="106" customFormat="false" ht="11.25" hidden="false" customHeight="false" outlineLevel="0" collapsed="false">
      <c r="AK106" s="79"/>
      <c r="AL106" s="80"/>
      <c r="AM106" s="80"/>
      <c r="AN106" s="80"/>
      <c r="AO106" s="81" t="s">
        <v>46</v>
      </c>
      <c r="AP106" s="82" t="s">
        <v>84</v>
      </c>
    </row>
    <row r="107" customFormat="false" ht="11.25" hidden="false" customHeight="false" outlineLevel="0" collapsed="false">
      <c r="AK107" s="83" t="s">
        <v>69</v>
      </c>
      <c r="AL107" s="37"/>
      <c r="AM107" s="37"/>
      <c r="AN107" s="37"/>
      <c r="AO107" s="76" t="n">
        <f aca="false">AO17</f>
        <v>600000</v>
      </c>
      <c r="AP107" s="84" t="n">
        <f aca="false">AP17</f>
        <v>1440600</v>
      </c>
    </row>
    <row r="108" customFormat="false" ht="11.25" hidden="false" customHeight="false" outlineLevel="0" collapsed="false">
      <c r="AK108" s="85" t="s">
        <v>70</v>
      </c>
      <c r="AL108" s="37"/>
      <c r="AM108" s="37"/>
      <c r="AN108" s="37"/>
      <c r="AO108" s="76" t="n">
        <f aca="false">AO33</f>
        <v>770000</v>
      </c>
      <c r="AP108" s="84" t="n">
        <f aca="false">AP33</f>
        <v>2212595</v>
      </c>
    </row>
    <row r="109" customFormat="false" ht="11.25" hidden="false" customHeight="false" outlineLevel="0" collapsed="false">
      <c r="AK109" s="85" t="s">
        <v>71</v>
      </c>
      <c r="AL109" s="37"/>
      <c r="AM109" s="37"/>
      <c r="AN109" s="37"/>
      <c r="AO109" s="24" t="n">
        <f aca="false">SUM(AO35:AO41)</f>
        <v>0</v>
      </c>
      <c r="AP109" s="86" t="n">
        <f aca="false">SUM(AP35:AP41)</f>
        <v>0</v>
      </c>
    </row>
    <row r="110" customFormat="false" ht="11.25" hidden="false" customHeight="false" outlineLevel="0" collapsed="false">
      <c r="AK110" s="85"/>
      <c r="AL110" s="37"/>
      <c r="AM110" s="37"/>
      <c r="AN110" s="37"/>
      <c r="AO110" s="37"/>
      <c r="AP110" s="87"/>
    </row>
    <row r="111" customFormat="false" ht="11.25" hidden="false" customHeight="false" outlineLevel="0" collapsed="false">
      <c r="AK111" s="85" t="s">
        <v>105</v>
      </c>
      <c r="AL111" s="37"/>
      <c r="AM111" s="37"/>
      <c r="AN111" s="37"/>
      <c r="AO111" s="76" t="n">
        <f aca="false">AO61</f>
        <v>1102034.34</v>
      </c>
      <c r="AP111" s="84" t="n">
        <f aca="false">AP61</f>
        <v>110203.434</v>
      </c>
    </row>
    <row r="112" customFormat="false" ht="11.25" hidden="false" customHeight="false" outlineLevel="0" collapsed="false">
      <c r="AK112" s="85" t="s">
        <v>73</v>
      </c>
      <c r="AL112" s="37"/>
      <c r="AM112" s="37"/>
      <c r="AN112" s="37"/>
      <c r="AO112" s="24" t="n">
        <f aca="false">SUM(AO63:AO69)</f>
        <v>0</v>
      </c>
      <c r="AP112" s="86" t="n">
        <f aca="false">SUM(AP63:AP69)</f>
        <v>0</v>
      </c>
    </row>
    <row r="113" customFormat="false" ht="11.25" hidden="false" customHeight="false" outlineLevel="0" collapsed="false">
      <c r="AK113" s="85"/>
      <c r="AL113" s="37"/>
      <c r="AM113" s="37"/>
      <c r="AN113" s="37"/>
      <c r="AO113" s="37"/>
      <c r="AP113" s="87"/>
    </row>
    <row r="114" customFormat="false" ht="11.25" hidden="false" customHeight="false" outlineLevel="0" collapsed="false">
      <c r="AK114" s="85" t="s">
        <v>106</v>
      </c>
      <c r="AL114" s="37"/>
      <c r="AM114" s="37"/>
      <c r="AN114" s="37"/>
      <c r="AO114" s="24" t="n">
        <f aca="false">SUM(AO75:AO103)-AO91</f>
        <v>256834</v>
      </c>
      <c r="AP114" s="88" t="n">
        <f aca="false">SUM(AP75:AP103)-AP91</f>
        <v>780518.526</v>
      </c>
    </row>
    <row r="115" customFormat="false" ht="11.25" hidden="false" customHeight="false" outlineLevel="0" collapsed="false">
      <c r="AK115" s="85" t="s">
        <v>107</v>
      </c>
      <c r="AL115" s="37"/>
      <c r="AM115" s="37"/>
      <c r="AN115" s="37"/>
      <c r="AO115" s="76" t="n">
        <f aca="false">AO73</f>
        <v>1102034.34</v>
      </c>
      <c r="AP115" s="84" t="n">
        <f aca="false">AP73</f>
        <v>2982879.908</v>
      </c>
    </row>
    <row r="116" customFormat="false" ht="11.25" hidden="false" customHeight="false" outlineLevel="0" collapsed="false">
      <c r="AK116" s="85" t="s">
        <v>108</v>
      </c>
      <c r="AL116" s="37"/>
      <c r="AM116" s="37"/>
      <c r="AN116" s="37"/>
      <c r="AO116" s="76" t="n">
        <f aca="false">+(MAX((SUM(AO73:AO103)-AO91),SUM(AO61:AO69)+SUM(AQ61:AQ69),SUM(AO33:AO41,AO17)))</f>
        <v>1370000</v>
      </c>
      <c r="AP116" s="84" t="n">
        <f aca="false">AO116*G73</f>
        <v>54800</v>
      </c>
      <c r="AR116" s="28"/>
    </row>
    <row r="117" customFormat="false" ht="11.25" hidden="false" customHeight="false" outlineLevel="0" collapsed="false">
      <c r="AK117" s="85" t="s">
        <v>109</v>
      </c>
      <c r="AL117" s="37"/>
      <c r="AM117" s="37"/>
      <c r="AN117" s="37"/>
      <c r="AO117" s="76"/>
      <c r="AP117" s="84" t="n">
        <f aca="false">AP115+AP116</f>
        <v>3037679.908</v>
      </c>
      <c r="AR117" s="28"/>
    </row>
    <row r="118" customFormat="false" ht="11.25" hidden="false" customHeight="false" outlineLevel="0" collapsed="false">
      <c r="AK118" s="85"/>
      <c r="AL118" s="37"/>
      <c r="AM118" s="37"/>
      <c r="AN118" s="37"/>
      <c r="AO118" s="37"/>
      <c r="AP118" s="87"/>
    </row>
    <row r="119" customFormat="false" ht="11.25" hidden="false" customHeight="false" outlineLevel="0" collapsed="false">
      <c r="AK119" s="85"/>
      <c r="AL119" s="37" t="s">
        <v>76</v>
      </c>
      <c r="AM119" s="37"/>
      <c r="AN119" s="37"/>
      <c r="AO119" s="76" t="n">
        <f aca="false">AQ61</f>
        <v>11131.66</v>
      </c>
      <c r="AP119" s="87"/>
    </row>
    <row r="120" customFormat="false" ht="11.25" hidden="false" customHeight="false" outlineLevel="0" collapsed="false">
      <c r="AK120" s="85"/>
      <c r="AL120" s="37" t="s">
        <v>77</v>
      </c>
      <c r="AM120" s="37"/>
      <c r="AN120" s="37"/>
      <c r="AO120" s="76" t="n">
        <f aca="false">-AO60</f>
        <v>-0</v>
      </c>
      <c r="AP120" s="87"/>
    </row>
    <row r="121" customFormat="false" ht="11.25" hidden="false" customHeight="false" outlineLevel="0" collapsed="false">
      <c r="AK121" s="89"/>
      <c r="AL121" s="101" t="s">
        <v>78</v>
      </c>
      <c r="AM121" s="101"/>
      <c r="AN121" s="101"/>
      <c r="AO121" s="102" t="n">
        <f aca="false">SUM(AO107:AO109)-SUM(AO114:AO115)-AO120-AO119</f>
        <v>-8.36735125631094E-011</v>
      </c>
      <c r="AP121" s="91"/>
    </row>
    <row r="122" customFormat="false" ht="11.25" hidden="false" customHeight="false" outlineLevel="0" collapsed="false">
      <c r="AK122" s="37"/>
      <c r="AL122" s="37"/>
      <c r="AM122" s="37"/>
      <c r="AN122" s="37"/>
      <c r="AO122" s="37"/>
      <c r="AP122" s="37"/>
    </row>
    <row r="123" customFormat="false" ht="11.25" hidden="false" customHeight="false" outlineLevel="0" collapsed="false">
      <c r="AK123" s="37"/>
      <c r="AL123" s="37"/>
      <c r="AM123" s="37"/>
      <c r="AN123" s="37"/>
      <c r="AO123" s="37"/>
      <c r="AP123" s="37"/>
    </row>
  </sheetData>
  <mergeCells count="1">
    <mergeCell ref="AK105:AP105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4"/>
  <sheetViews>
    <sheetView showFormulas="false" showGridLines="true" showRowColHeaders="true" showZeros="true" rightToLeft="false" tabSelected="true" showOutlineSymbols="true" defaultGridColor="true" view="normal" topLeftCell="A4" colorId="64" zoomScale="90" zoomScaleNormal="90" zoomScalePageLayoutView="100" workbookViewId="0">
      <pane xSplit="8" ySplit="4" topLeftCell="AG8" activePane="bottomRight" state="frozen"/>
      <selection pane="topLeft" activeCell="A4" activeCellId="0" sqref="A4"/>
      <selection pane="topRight" activeCell="AG4" activeCellId="0" sqref="AG4"/>
      <selection pane="bottomLeft" activeCell="A8" activeCellId="0" sqref="A8"/>
      <selection pane="bottomRight" activeCell="AQ29" activeCellId="0" sqref="AQ29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9" min="9" style="1" width="7.7"/>
    <col collapsed="false" customWidth="true" hidden="false" outlineLevel="0" max="40" min="40" style="1" width="3.7"/>
    <col collapsed="false" customWidth="true" hidden="false" outlineLevel="0" max="41" min="41" style="1" width="11.56"/>
    <col collapsed="false" customWidth="true" hidden="false" outlineLevel="0" max="42" min="42" style="1" width="11.42"/>
    <col collapsed="false" customWidth="true" hidden="false" outlineLevel="0" max="43" min="43" style="1" width="6.85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103" t="s">
        <v>120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37012</v>
      </c>
      <c r="J7" s="59" t="n">
        <f aca="false">I7+1</f>
        <v>37013</v>
      </c>
      <c r="K7" s="59" t="n">
        <f aca="false">J7+1</f>
        <v>37014</v>
      </c>
      <c r="L7" s="59" t="n">
        <f aca="false">K7+1</f>
        <v>37015</v>
      </c>
      <c r="M7" s="59" t="n">
        <f aca="false">L7+1</f>
        <v>37016</v>
      </c>
      <c r="N7" s="59" t="n">
        <f aca="false">M7+1</f>
        <v>37017</v>
      </c>
      <c r="O7" s="59" t="n">
        <f aca="false">N7+1</f>
        <v>37018</v>
      </c>
      <c r="P7" s="59" t="n">
        <f aca="false">O7+1</f>
        <v>37019</v>
      </c>
      <c r="Q7" s="59" t="n">
        <f aca="false">P7+1</f>
        <v>37020</v>
      </c>
      <c r="R7" s="59" t="n">
        <f aca="false">Q7+1</f>
        <v>37021</v>
      </c>
      <c r="S7" s="59" t="n">
        <f aca="false">R7+1</f>
        <v>37022</v>
      </c>
      <c r="T7" s="59" t="n">
        <f aca="false">S7+1</f>
        <v>37023</v>
      </c>
      <c r="U7" s="59" t="n">
        <f aca="false">T7+1</f>
        <v>37024</v>
      </c>
      <c r="V7" s="59" t="n">
        <f aca="false">U7+1</f>
        <v>37025</v>
      </c>
      <c r="W7" s="59" t="n">
        <f aca="false">V7+1</f>
        <v>37026</v>
      </c>
      <c r="X7" s="59" t="n">
        <f aca="false">W7+1</f>
        <v>37027</v>
      </c>
      <c r="Y7" s="59" t="n">
        <f aca="false">X7+1</f>
        <v>37028</v>
      </c>
      <c r="Z7" s="59" t="n">
        <f aca="false">Y7+1</f>
        <v>37029</v>
      </c>
      <c r="AA7" s="59" t="n">
        <f aca="false">Z7+1</f>
        <v>37030</v>
      </c>
      <c r="AB7" s="59" t="n">
        <f aca="false">AA7+1</f>
        <v>37031</v>
      </c>
      <c r="AC7" s="59" t="n">
        <f aca="false">AB7+1</f>
        <v>37032</v>
      </c>
      <c r="AD7" s="59" t="n">
        <f aca="false">AC7+1</f>
        <v>37033</v>
      </c>
      <c r="AE7" s="59" t="n">
        <f aca="false">AD7+1</f>
        <v>37034</v>
      </c>
      <c r="AF7" s="59" t="n">
        <f aca="false">AE7+1</f>
        <v>37035</v>
      </c>
      <c r="AG7" s="59" t="n">
        <f aca="false">AF7+1</f>
        <v>37036</v>
      </c>
      <c r="AH7" s="59" t="n">
        <f aca="false">AG7+1</f>
        <v>37037</v>
      </c>
      <c r="AI7" s="59" t="n">
        <f aca="false">AH7+1</f>
        <v>37038</v>
      </c>
      <c r="AJ7" s="59" t="n">
        <f aca="false">AI7+1</f>
        <v>37039</v>
      </c>
      <c r="AK7" s="59" t="n">
        <f aca="false">AJ7+1</f>
        <v>37040</v>
      </c>
      <c r="AL7" s="59" t="n">
        <f aca="false">AK7+1</f>
        <v>37041</v>
      </c>
      <c r="AM7" s="59" t="n">
        <f aca="false">AL7+1</f>
        <v>37042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</row>
    <row r="10" customFormat="false" ht="11.25" hidden="false" customHeight="false" outlineLevel="0" collapsed="false">
      <c r="C10" s="1" t="s">
        <v>9</v>
      </c>
      <c r="D10" s="1" t="s">
        <v>26</v>
      </c>
      <c r="E10" s="1" t="n">
        <v>2.401</v>
      </c>
      <c r="I10" s="24" t="n">
        <v>0</v>
      </c>
      <c r="J10" s="24" t="n">
        <v>0</v>
      </c>
      <c r="K10" s="24" t="n">
        <v>0</v>
      </c>
      <c r="L10" s="24" t="n">
        <v>0</v>
      </c>
      <c r="M10" s="24" t="n">
        <v>0</v>
      </c>
      <c r="N10" s="24" t="n">
        <v>0</v>
      </c>
      <c r="O10" s="24" t="n">
        <v>0</v>
      </c>
      <c r="P10" s="24" t="n">
        <v>0</v>
      </c>
      <c r="Q10" s="24" t="n">
        <v>0</v>
      </c>
      <c r="R10" s="24" t="n">
        <v>0</v>
      </c>
      <c r="S10" s="24" t="n">
        <v>0</v>
      </c>
      <c r="T10" s="24" t="n">
        <v>0</v>
      </c>
      <c r="U10" s="24" t="n">
        <v>0</v>
      </c>
      <c r="V10" s="24" t="n">
        <v>0</v>
      </c>
      <c r="W10" s="24" t="n">
        <v>0</v>
      </c>
      <c r="X10" s="24" t="n">
        <v>0</v>
      </c>
      <c r="Y10" s="24" t="n">
        <v>0</v>
      </c>
      <c r="Z10" s="24" t="n">
        <v>0</v>
      </c>
      <c r="AA10" s="24" t="n">
        <v>0</v>
      </c>
      <c r="AB10" s="24" t="n">
        <v>0</v>
      </c>
      <c r="AC10" s="24" t="n">
        <v>0</v>
      </c>
      <c r="AD10" s="24" t="n">
        <v>0</v>
      </c>
      <c r="AE10" s="24" t="n">
        <v>0</v>
      </c>
      <c r="AF10" s="24" t="n">
        <v>0</v>
      </c>
      <c r="AG10" s="24" t="n">
        <v>0</v>
      </c>
      <c r="AH10" s="24" t="n">
        <v>0</v>
      </c>
      <c r="AI10" s="24" t="n">
        <v>0</v>
      </c>
      <c r="AJ10" s="24" t="n">
        <v>0</v>
      </c>
      <c r="AK10" s="24" t="n">
        <v>0</v>
      </c>
      <c r="AL10" s="24" t="n">
        <v>0</v>
      </c>
      <c r="AM10" s="24" t="n">
        <v>0</v>
      </c>
      <c r="AO10" s="28" t="n">
        <f aca="false">SUM(I10:AN10)</f>
        <v>0</v>
      </c>
      <c r="AP10" s="28" t="n">
        <f aca="false">SUM(I10:AM10)*E10+SUM(I10:AM10)*F10+SUM(I10:AM10)*G10</f>
        <v>0</v>
      </c>
    </row>
    <row r="11" customFormat="false" ht="11.25" hidden="false" customHeight="false" outlineLevel="0" collapsed="false">
      <c r="C11" s="1" t="s">
        <v>121</v>
      </c>
      <c r="D11" s="1" t="s">
        <v>122</v>
      </c>
      <c r="E11" s="1" t="n">
        <v>2.401</v>
      </c>
      <c r="I11" s="24" t="n">
        <v>0</v>
      </c>
      <c r="J11" s="24" t="n">
        <v>10000</v>
      </c>
      <c r="K11" s="24" t="n">
        <f aca="false">J11</f>
        <v>10000</v>
      </c>
      <c r="L11" s="24" t="n">
        <f aca="false">K11</f>
        <v>10000</v>
      </c>
      <c r="M11" s="24" t="n">
        <f aca="false">L11</f>
        <v>10000</v>
      </c>
      <c r="N11" s="24" t="n">
        <f aca="false">M11</f>
        <v>10000</v>
      </c>
      <c r="O11" s="24" t="n">
        <f aca="false">N11</f>
        <v>10000</v>
      </c>
      <c r="P11" s="24" t="n">
        <f aca="false">O11</f>
        <v>10000</v>
      </c>
      <c r="Q11" s="24" t="n">
        <f aca="false">P11</f>
        <v>10000</v>
      </c>
      <c r="R11" s="24" t="n">
        <f aca="false">Q11</f>
        <v>10000</v>
      </c>
      <c r="S11" s="24" t="n">
        <f aca="false">R11</f>
        <v>10000</v>
      </c>
      <c r="T11" s="24" t="n">
        <f aca="false">S11</f>
        <v>10000</v>
      </c>
      <c r="U11" s="24" t="n">
        <f aca="false">T11</f>
        <v>10000</v>
      </c>
      <c r="V11" s="24" t="n">
        <f aca="false">U11</f>
        <v>10000</v>
      </c>
      <c r="W11" s="24" t="n">
        <f aca="false">V11</f>
        <v>10000</v>
      </c>
      <c r="X11" s="24" t="n">
        <f aca="false">W11</f>
        <v>10000</v>
      </c>
      <c r="Y11" s="24" t="n">
        <f aca="false">X11</f>
        <v>10000</v>
      </c>
      <c r="Z11" s="24" t="n">
        <f aca="false">Y11</f>
        <v>10000</v>
      </c>
      <c r="AA11" s="24" t="n">
        <f aca="false">Z11</f>
        <v>10000</v>
      </c>
      <c r="AB11" s="24" t="n">
        <f aca="false">AA11</f>
        <v>10000</v>
      </c>
      <c r="AC11" s="24" t="n">
        <f aca="false">AB11</f>
        <v>10000</v>
      </c>
      <c r="AD11" s="24" t="n">
        <f aca="false">AC11</f>
        <v>10000</v>
      </c>
      <c r="AE11" s="24" t="n">
        <f aca="false">AD11</f>
        <v>10000</v>
      </c>
      <c r="AF11" s="24" t="n">
        <f aca="false">AE11</f>
        <v>10000</v>
      </c>
      <c r="AG11" s="24" t="n">
        <f aca="false">AF11</f>
        <v>10000</v>
      </c>
      <c r="AH11" s="24" t="n">
        <f aca="false">AG11</f>
        <v>10000</v>
      </c>
      <c r="AI11" s="24" t="n">
        <f aca="false">AH11</f>
        <v>10000</v>
      </c>
      <c r="AJ11" s="24" t="n">
        <f aca="false">AI11</f>
        <v>10000</v>
      </c>
      <c r="AK11" s="24" t="n">
        <f aca="false">AJ11</f>
        <v>10000</v>
      </c>
      <c r="AL11" s="24" t="n">
        <f aca="false">AK11</f>
        <v>10000</v>
      </c>
      <c r="AM11" s="24" t="n">
        <f aca="false">AL11</f>
        <v>10000</v>
      </c>
      <c r="AO11" s="28" t="n">
        <f aca="false">SUM(I11:AN11)</f>
        <v>300000</v>
      </c>
      <c r="AP11" s="28" t="n">
        <f aca="false">SUM(I11:AM11)*E11+SUM(I11:AM11)*F11+SUM(I11:AM11)*G11</f>
        <v>720300</v>
      </c>
    </row>
    <row r="12" customFormat="false" ht="11.25" hidden="false" customHeight="false" outlineLevel="0" collapsed="false">
      <c r="C12" s="1" t="s">
        <v>10</v>
      </c>
      <c r="D12" s="1" t="s">
        <v>27</v>
      </c>
      <c r="E12" s="1" t="n">
        <v>2.401</v>
      </c>
      <c r="I12" s="24"/>
      <c r="J12" s="24" t="n">
        <v>0</v>
      </c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87</v>
      </c>
      <c r="D13" s="1" t="s">
        <v>28</v>
      </c>
      <c r="E13" s="1" t="n">
        <v>2.401</v>
      </c>
      <c r="I13" s="24" t="n">
        <v>10000</v>
      </c>
      <c r="J13" s="68" t="n">
        <f aca="false">I13</f>
        <v>10000</v>
      </c>
      <c r="K13" s="68" t="n">
        <f aca="false">J13</f>
        <v>10000</v>
      </c>
      <c r="L13" s="68" t="n">
        <f aca="false">K13</f>
        <v>10000</v>
      </c>
      <c r="M13" s="68" t="n">
        <f aca="false">L13</f>
        <v>10000</v>
      </c>
      <c r="N13" s="68" t="n">
        <f aca="false">M13</f>
        <v>10000</v>
      </c>
      <c r="O13" s="68" t="n">
        <f aca="false">N13</f>
        <v>10000</v>
      </c>
      <c r="P13" s="68" t="n">
        <f aca="false">O13</f>
        <v>10000</v>
      </c>
      <c r="Q13" s="68" t="n">
        <f aca="false">P13</f>
        <v>10000</v>
      </c>
      <c r="R13" s="68" t="n">
        <f aca="false">Q13</f>
        <v>10000</v>
      </c>
      <c r="S13" s="68" t="n">
        <f aca="false">R13</f>
        <v>10000</v>
      </c>
      <c r="T13" s="68" t="n">
        <f aca="false">S13</f>
        <v>10000</v>
      </c>
      <c r="U13" s="68" t="n">
        <f aca="false">T13</f>
        <v>10000</v>
      </c>
      <c r="V13" s="68" t="n">
        <f aca="false">U13</f>
        <v>10000</v>
      </c>
      <c r="W13" s="68" t="n">
        <f aca="false">V13</f>
        <v>10000</v>
      </c>
      <c r="X13" s="68" t="n">
        <f aca="false">W13</f>
        <v>10000</v>
      </c>
      <c r="Y13" s="68" t="n">
        <f aca="false">X13</f>
        <v>10000</v>
      </c>
      <c r="Z13" s="68" t="n">
        <f aca="false">Y13</f>
        <v>10000</v>
      </c>
      <c r="AA13" s="68" t="n">
        <f aca="false">Z13</f>
        <v>10000</v>
      </c>
      <c r="AB13" s="68" t="n">
        <f aca="false">AA13</f>
        <v>10000</v>
      </c>
      <c r="AC13" s="68" t="n">
        <f aca="false">AB13</f>
        <v>10000</v>
      </c>
      <c r="AD13" s="68" t="n">
        <f aca="false">AC13</f>
        <v>10000</v>
      </c>
      <c r="AE13" s="68" t="n">
        <f aca="false">AD13</f>
        <v>10000</v>
      </c>
      <c r="AF13" s="68" t="n">
        <f aca="false">AE13</f>
        <v>10000</v>
      </c>
      <c r="AG13" s="68" t="n">
        <f aca="false">AF13</f>
        <v>10000</v>
      </c>
      <c r="AH13" s="68" t="n">
        <f aca="false">AG13</f>
        <v>10000</v>
      </c>
      <c r="AI13" s="68" t="n">
        <f aca="false">AH13</f>
        <v>10000</v>
      </c>
      <c r="AJ13" s="68" t="n">
        <f aca="false">AI13</f>
        <v>10000</v>
      </c>
      <c r="AK13" s="68" t="n">
        <f aca="false">AJ13</f>
        <v>10000</v>
      </c>
      <c r="AL13" s="68" t="n">
        <f aca="false">AK13</f>
        <v>10000</v>
      </c>
      <c r="AM13" s="68" t="n">
        <f aca="false">AL13</f>
        <v>10000</v>
      </c>
      <c r="AO13" s="28" t="n">
        <f aca="false">SUM(I13:AN13)</f>
        <v>310000</v>
      </c>
      <c r="AP13" s="28" t="n">
        <f aca="false">SUM(I13:AM13)*E13+SUM(I13:AM13)*F13+SUM(I13:AM13)*G13</f>
        <v>744310</v>
      </c>
    </row>
    <row r="14" customFormat="false" ht="11.25" hidden="false" customHeight="false" outlineLevel="0" collapsed="false">
      <c r="C14" s="1" t="s">
        <v>123</v>
      </c>
      <c r="D14" s="1" t="s">
        <v>29</v>
      </c>
      <c r="E14" s="1" t="n">
        <v>2.401</v>
      </c>
      <c r="I14" s="24"/>
      <c r="J14" s="24" t="n">
        <v>0</v>
      </c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13</v>
      </c>
      <c r="D15" s="1" t="s">
        <v>30</v>
      </c>
      <c r="E15" s="1" t="n">
        <v>2.401</v>
      </c>
      <c r="I15" s="24" t="n">
        <v>0</v>
      </c>
      <c r="J15" s="28" t="n">
        <f aca="false">I15</f>
        <v>0</v>
      </c>
      <c r="K15" s="28" t="n">
        <f aca="false">J15</f>
        <v>0</v>
      </c>
      <c r="L15" s="28" t="n">
        <f aca="false">K15</f>
        <v>0</v>
      </c>
      <c r="M15" s="28" t="n">
        <f aca="false">L15</f>
        <v>0</v>
      </c>
      <c r="N15" s="28" t="n">
        <f aca="false">M15</f>
        <v>0</v>
      </c>
      <c r="O15" s="28" t="n">
        <f aca="false">N15</f>
        <v>0</v>
      </c>
      <c r="P15" s="28" t="n">
        <f aca="false">O15</f>
        <v>0</v>
      </c>
      <c r="Q15" s="28" t="n">
        <f aca="false">P15</f>
        <v>0</v>
      </c>
      <c r="R15" s="28" t="n">
        <f aca="false">Q15</f>
        <v>0</v>
      </c>
      <c r="S15" s="28" t="n">
        <f aca="false">R15</f>
        <v>0</v>
      </c>
      <c r="T15" s="28" t="n">
        <f aca="false">S15</f>
        <v>0</v>
      </c>
      <c r="U15" s="28" t="n">
        <f aca="false">T15</f>
        <v>0</v>
      </c>
      <c r="V15" s="28" t="n">
        <f aca="false">U15</f>
        <v>0</v>
      </c>
      <c r="W15" s="28" t="n">
        <f aca="false">V15</f>
        <v>0</v>
      </c>
      <c r="X15" s="28" t="n">
        <f aca="false">W15</f>
        <v>0</v>
      </c>
      <c r="Y15" s="28" t="n">
        <f aca="false">X15</f>
        <v>0</v>
      </c>
      <c r="Z15" s="28" t="n">
        <f aca="false">Y15</f>
        <v>0</v>
      </c>
      <c r="AA15" s="28" t="n">
        <f aca="false">Z15</f>
        <v>0</v>
      </c>
      <c r="AB15" s="28" t="n">
        <f aca="false">AA15</f>
        <v>0</v>
      </c>
      <c r="AC15" s="28" t="n">
        <f aca="false">AB15</f>
        <v>0</v>
      </c>
      <c r="AD15" s="28" t="n">
        <f aca="false">AC15</f>
        <v>0</v>
      </c>
      <c r="AE15" s="28" t="n">
        <f aca="false">AD15</f>
        <v>0</v>
      </c>
      <c r="AF15" s="28" t="n">
        <f aca="false">AE15</f>
        <v>0</v>
      </c>
      <c r="AG15" s="28" t="n">
        <f aca="false">AF15</f>
        <v>0</v>
      </c>
      <c r="AH15" s="28" t="n">
        <f aca="false">AG15</f>
        <v>0</v>
      </c>
      <c r="AI15" s="28" t="n">
        <f aca="false">AH15</f>
        <v>0</v>
      </c>
      <c r="AJ15" s="28" t="n">
        <f aca="false">AI15</f>
        <v>0</v>
      </c>
      <c r="AK15" s="28" t="n">
        <f aca="false">AJ15</f>
        <v>0</v>
      </c>
      <c r="AL15" s="28" t="n">
        <f aca="false">AK15</f>
        <v>0</v>
      </c>
      <c r="AM15" s="28" t="n">
        <f aca="false">AL15</f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" t="s">
        <v>14</v>
      </c>
      <c r="D16" s="1" t="s">
        <v>31</v>
      </c>
      <c r="E16" s="1" t="n">
        <v>2.401</v>
      </c>
      <c r="I16" s="67" t="n">
        <v>10000</v>
      </c>
      <c r="J16" s="68" t="n">
        <v>0</v>
      </c>
      <c r="K16" s="68" t="n">
        <f aca="false">J16</f>
        <v>0</v>
      </c>
      <c r="L16" s="68" t="n">
        <f aca="false">K16</f>
        <v>0</v>
      </c>
      <c r="M16" s="68" t="n">
        <f aca="false">L16</f>
        <v>0</v>
      </c>
      <c r="N16" s="68" t="n">
        <f aca="false">M16</f>
        <v>0</v>
      </c>
      <c r="O16" s="68" t="n">
        <f aca="false">N16</f>
        <v>0</v>
      </c>
      <c r="P16" s="68" t="n">
        <f aca="false">O16</f>
        <v>0</v>
      </c>
      <c r="Q16" s="68" t="n">
        <f aca="false">P16</f>
        <v>0</v>
      </c>
      <c r="R16" s="68" t="n">
        <f aca="false">Q16</f>
        <v>0</v>
      </c>
      <c r="S16" s="68" t="n">
        <f aca="false">R16</f>
        <v>0</v>
      </c>
      <c r="T16" s="68" t="n">
        <f aca="false">S16</f>
        <v>0</v>
      </c>
      <c r="U16" s="68" t="n">
        <f aca="false">T16</f>
        <v>0</v>
      </c>
      <c r="V16" s="68" t="n">
        <f aca="false">U16</f>
        <v>0</v>
      </c>
      <c r="W16" s="68" t="n">
        <f aca="false">V16</f>
        <v>0</v>
      </c>
      <c r="X16" s="68" t="n">
        <f aca="false">W16</f>
        <v>0</v>
      </c>
      <c r="Y16" s="68" t="n">
        <f aca="false">X16</f>
        <v>0</v>
      </c>
      <c r="Z16" s="68" t="n">
        <f aca="false">Y16</f>
        <v>0</v>
      </c>
      <c r="AA16" s="68" t="n">
        <f aca="false">Z16</f>
        <v>0</v>
      </c>
      <c r="AB16" s="68" t="n">
        <f aca="false">AA16</f>
        <v>0</v>
      </c>
      <c r="AC16" s="68" t="n">
        <f aca="false">AB16</f>
        <v>0</v>
      </c>
      <c r="AD16" s="68" t="n">
        <f aca="false">AC16</f>
        <v>0</v>
      </c>
      <c r="AE16" s="68" t="n">
        <f aca="false">AD16</f>
        <v>0</v>
      </c>
      <c r="AF16" s="68" t="n">
        <f aca="false">AE16</f>
        <v>0</v>
      </c>
      <c r="AG16" s="68" t="n">
        <f aca="false">AF16</f>
        <v>0</v>
      </c>
      <c r="AH16" s="68" t="n">
        <f aca="false">AG16</f>
        <v>0</v>
      </c>
      <c r="AI16" s="68" t="n">
        <f aca="false">AH16</f>
        <v>0</v>
      </c>
      <c r="AJ16" s="68" t="n">
        <f aca="false">AI16</f>
        <v>0</v>
      </c>
      <c r="AK16" s="68" t="n">
        <f aca="false">AJ16</f>
        <v>0</v>
      </c>
      <c r="AL16" s="68" t="n">
        <f aca="false">AK16</f>
        <v>0</v>
      </c>
      <c r="AM16" s="68" t="n">
        <v>0</v>
      </c>
      <c r="AO16" s="68" t="n">
        <f aca="false">SUM(I16:AN16)</f>
        <v>10000</v>
      </c>
      <c r="AP16" s="68" t="n">
        <f aca="false">SUM(I16:AM16)*E16+SUM(I16:AM16)*F16+SUM(I16:AM16)*G16</f>
        <v>24010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69" t="n">
        <f aca="false">SUM(AK10:AK16)</f>
        <v>20000</v>
      </c>
      <c r="AL17" s="69" t="n">
        <f aca="false">SUM(AL10:AL16)</f>
        <v>20000</v>
      </c>
      <c r="AM17" s="69" t="n">
        <f aca="false">SUM(AM10:AM16)</f>
        <v>20000</v>
      </c>
      <c r="AO17" s="34" t="n">
        <f aca="false">SUM(AO10:AO16)</f>
        <v>620000</v>
      </c>
      <c r="AP17" s="34" t="n">
        <f aca="false">SUM(AP10:AP16)</f>
        <v>1488620</v>
      </c>
    </row>
    <row r="18" customFormat="false" ht="11.25" hidden="false" customHeight="false" outlineLevel="0" collapsed="false">
      <c r="I18" s="24"/>
    </row>
    <row r="19" customFormat="false" ht="11.25" hidden="false" customHeight="false" outlineLevel="0" collapsed="false">
      <c r="B19" s="93" t="s">
        <v>88</v>
      </c>
      <c r="I19" s="24"/>
    </row>
    <row r="20" customFormat="false" ht="11.25" hidden="false" customHeight="false" outlineLevel="0" collapsed="false">
      <c r="C20" s="1" t="s">
        <v>15</v>
      </c>
      <c r="D20" s="1" t="s">
        <v>32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f aca="false">Q20</f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f aca="false">U20</f>
        <v>0</v>
      </c>
      <c r="W20" s="28" t="n">
        <f aca="false">V20</f>
        <v>0</v>
      </c>
      <c r="X20" s="28" t="n">
        <f aca="false">W20</f>
        <v>0</v>
      </c>
      <c r="Y20" s="28" t="n">
        <f aca="false">X20</f>
        <v>0</v>
      </c>
      <c r="Z20" s="28" t="n">
        <f aca="false">Y20</f>
        <v>0</v>
      </c>
      <c r="AA20" s="28" t="n">
        <f aca="false">Z20</f>
        <v>0</v>
      </c>
      <c r="AB20" s="28" t="n">
        <f aca="false">AA20</f>
        <v>0</v>
      </c>
      <c r="AC20" s="28" t="n">
        <f aca="false">AB20</f>
        <v>0</v>
      </c>
      <c r="AD20" s="28" t="n">
        <f aca="false">AC20</f>
        <v>0</v>
      </c>
      <c r="AE20" s="28" t="n">
        <f aca="false">AD20</f>
        <v>0</v>
      </c>
      <c r="AF20" s="28" t="n">
        <f aca="false">AE20</f>
        <v>0</v>
      </c>
      <c r="AG20" s="28" t="n">
        <f aca="false">AF20</f>
        <v>0</v>
      </c>
      <c r="AH20" s="28" t="n">
        <f aca="false">AG20</f>
        <v>0</v>
      </c>
      <c r="AI20" s="28" t="n">
        <f aca="false">AH20</f>
        <v>0</v>
      </c>
      <c r="AJ20" s="28" t="n">
        <f aca="false">AI20</f>
        <v>0</v>
      </c>
      <c r="AK20" s="28" t="n">
        <f aca="false">AJ20</f>
        <v>0</v>
      </c>
      <c r="AL20" s="28" t="n">
        <f aca="false">AK20</f>
        <v>0</v>
      </c>
      <c r="AM20" s="28" t="n">
        <f aca="false">AL20</f>
        <v>0</v>
      </c>
      <c r="AO20" s="28" t="n">
        <f aca="false">SUM(I20:AN20)</f>
        <v>0</v>
      </c>
      <c r="AP20" s="28" t="n">
        <f aca="false">SUM(I20:AM20)*E20+SUM(I20:AM20)*F20+SUM(I20:AM20)*G20</f>
        <v>0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15000</v>
      </c>
      <c r="J23" s="28" t="n">
        <f aca="false">I23</f>
        <v>15000</v>
      </c>
      <c r="K23" s="28" t="n">
        <f aca="false">J23</f>
        <v>15000</v>
      </c>
      <c r="L23" s="28" t="n">
        <f aca="false">K23</f>
        <v>15000</v>
      </c>
      <c r="M23" s="28" t="n">
        <f aca="false">L23</f>
        <v>15000</v>
      </c>
      <c r="N23" s="28" t="n">
        <f aca="false">M23</f>
        <v>15000</v>
      </c>
      <c r="O23" s="28" t="n">
        <f aca="false">N23</f>
        <v>15000</v>
      </c>
      <c r="P23" s="28" t="n">
        <f aca="false">O23</f>
        <v>15000</v>
      </c>
      <c r="Q23" s="28" t="n">
        <f aca="false">P23</f>
        <v>15000</v>
      </c>
      <c r="R23" s="28" t="n">
        <f aca="false">Q23</f>
        <v>15000</v>
      </c>
      <c r="S23" s="28" t="n">
        <f aca="false">R23</f>
        <v>15000</v>
      </c>
      <c r="T23" s="28" t="n">
        <f aca="false">S23</f>
        <v>15000</v>
      </c>
      <c r="U23" s="28" t="n">
        <f aca="false">T23</f>
        <v>15000</v>
      </c>
      <c r="V23" s="28" t="n">
        <f aca="false">U23</f>
        <v>15000</v>
      </c>
      <c r="W23" s="28" t="n">
        <f aca="false">V23</f>
        <v>15000</v>
      </c>
      <c r="X23" s="28" t="n">
        <f aca="false">W23</f>
        <v>15000</v>
      </c>
      <c r="Y23" s="28" t="n">
        <f aca="false">X23</f>
        <v>15000</v>
      </c>
      <c r="Z23" s="28" t="n">
        <f aca="false">Y23</f>
        <v>15000</v>
      </c>
      <c r="AA23" s="28" t="n">
        <f aca="false">Z23</f>
        <v>15000</v>
      </c>
      <c r="AB23" s="28" t="n">
        <f aca="false">AA23</f>
        <v>15000</v>
      </c>
      <c r="AC23" s="28" t="n">
        <f aca="false">AB23</f>
        <v>15000</v>
      </c>
      <c r="AD23" s="28" t="n">
        <f aca="false">AC23</f>
        <v>15000</v>
      </c>
      <c r="AE23" s="28" t="n">
        <f aca="false">AD23</f>
        <v>15000</v>
      </c>
      <c r="AF23" s="28" t="n">
        <f aca="false">AE23</f>
        <v>15000</v>
      </c>
      <c r="AG23" s="28" t="n">
        <f aca="false">AF23</f>
        <v>15000</v>
      </c>
      <c r="AH23" s="28" t="n">
        <f aca="false">AG23</f>
        <v>15000</v>
      </c>
      <c r="AI23" s="28" t="n">
        <f aca="false">AH23</f>
        <v>15000</v>
      </c>
      <c r="AJ23" s="28" t="n">
        <f aca="false">AI23</f>
        <v>15000</v>
      </c>
      <c r="AK23" s="28" t="n">
        <f aca="false">AJ23</f>
        <v>15000</v>
      </c>
      <c r="AL23" s="28" t="n">
        <v>0</v>
      </c>
      <c r="AM23" s="28" t="n">
        <f aca="false">AL23</f>
        <v>0</v>
      </c>
      <c r="AO23" s="28" t="n">
        <f aca="false">SUM(I23:AN23)</f>
        <v>435000</v>
      </c>
      <c r="AP23" s="28" t="n">
        <f aca="false">SUM(I23:AM23)*E23+SUM(I23:AM23)*F23+SUM(I23:AM23)*G23</f>
        <v>1249972.5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4" t="n">
        <v>0</v>
      </c>
      <c r="K24" s="24" t="n">
        <v>0</v>
      </c>
      <c r="L24" s="24" t="n">
        <v>0</v>
      </c>
      <c r="M24" s="24" t="n">
        <v>0</v>
      </c>
      <c r="N24" s="24" t="n">
        <v>0</v>
      </c>
      <c r="O24" s="24" t="n">
        <v>0</v>
      </c>
      <c r="P24" s="24" t="n">
        <v>0</v>
      </c>
      <c r="Q24" s="24" t="n">
        <v>0</v>
      </c>
      <c r="R24" s="24" t="n">
        <v>0</v>
      </c>
      <c r="S24" s="24" t="n">
        <v>0</v>
      </c>
      <c r="T24" s="24" t="n">
        <v>0</v>
      </c>
      <c r="U24" s="24" t="n">
        <v>0</v>
      </c>
      <c r="V24" s="24" t="n">
        <v>0</v>
      </c>
      <c r="W24" s="24" t="n">
        <v>0</v>
      </c>
      <c r="X24" s="24" t="n">
        <v>0</v>
      </c>
      <c r="Y24" s="24" t="n">
        <v>0</v>
      </c>
      <c r="Z24" s="24" t="n">
        <v>0</v>
      </c>
      <c r="AA24" s="24" t="n">
        <v>0</v>
      </c>
      <c r="AB24" s="24" t="n">
        <v>0</v>
      </c>
      <c r="AC24" s="24" t="n">
        <v>0</v>
      </c>
      <c r="AD24" s="24" t="n">
        <v>0</v>
      </c>
      <c r="AE24" s="24" t="n">
        <v>0</v>
      </c>
      <c r="AF24" s="24" t="n">
        <v>0</v>
      </c>
      <c r="AG24" s="24" t="n">
        <v>0</v>
      </c>
      <c r="AH24" s="24" t="n">
        <v>0</v>
      </c>
      <c r="AI24" s="24" t="n">
        <v>0</v>
      </c>
      <c r="AJ24" s="24" t="n">
        <v>0</v>
      </c>
      <c r="AK24" s="24" t="n">
        <v>0</v>
      </c>
      <c r="AL24" s="24" t="n">
        <v>0</v>
      </c>
      <c r="AM24" s="24" t="n"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87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4" t="n">
        <v>0</v>
      </c>
      <c r="K25" s="24" t="n">
        <v>0</v>
      </c>
      <c r="L25" s="24" t="n">
        <v>0</v>
      </c>
      <c r="M25" s="24" t="n">
        <v>0</v>
      </c>
      <c r="N25" s="24" t="n">
        <v>0</v>
      </c>
      <c r="O25" s="24" t="n">
        <v>0</v>
      </c>
      <c r="P25" s="24" t="n">
        <v>0</v>
      </c>
      <c r="Q25" s="24" t="n">
        <v>0</v>
      </c>
      <c r="R25" s="24" t="n">
        <v>0</v>
      </c>
      <c r="S25" s="24" t="n">
        <v>0</v>
      </c>
      <c r="T25" s="24" t="n">
        <v>0</v>
      </c>
      <c r="U25" s="24" t="n">
        <v>0</v>
      </c>
      <c r="V25" s="24" t="n">
        <v>0</v>
      </c>
      <c r="W25" s="24" t="n">
        <v>0</v>
      </c>
      <c r="X25" s="24" t="n">
        <v>0</v>
      </c>
      <c r="Y25" s="24" t="n">
        <v>0</v>
      </c>
      <c r="Z25" s="24" t="n">
        <v>0</v>
      </c>
      <c r="AA25" s="24" t="n">
        <v>0</v>
      </c>
      <c r="AB25" s="24" t="n">
        <v>0</v>
      </c>
      <c r="AC25" s="24" t="n">
        <v>0</v>
      </c>
      <c r="AD25" s="24" t="n">
        <v>0</v>
      </c>
      <c r="AE25" s="24" t="n">
        <v>0</v>
      </c>
      <c r="AF25" s="24" t="n">
        <v>0</v>
      </c>
      <c r="AG25" s="24" t="n">
        <v>0</v>
      </c>
      <c r="AH25" s="24" t="n">
        <v>0</v>
      </c>
      <c r="AI25" s="24" t="n">
        <v>0</v>
      </c>
      <c r="AJ25" s="24" t="n">
        <v>0</v>
      </c>
      <c r="AK25" s="24" t="n">
        <v>0</v>
      </c>
      <c r="AL25" s="24" t="n">
        <v>0</v>
      </c>
      <c r="AM25" s="24" t="n"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123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4" t="n">
        <v>0</v>
      </c>
      <c r="K26" s="24" t="n">
        <v>0</v>
      </c>
      <c r="L26" s="24" t="n">
        <v>0</v>
      </c>
      <c r="M26" s="24" t="n">
        <v>0</v>
      </c>
      <c r="N26" s="24" t="n">
        <v>0</v>
      </c>
      <c r="O26" s="24" t="n">
        <v>0</v>
      </c>
      <c r="P26" s="24" t="n">
        <v>0</v>
      </c>
      <c r="Q26" s="24" t="n">
        <v>0</v>
      </c>
      <c r="R26" s="24" t="n">
        <v>0</v>
      </c>
      <c r="S26" s="24" t="n">
        <v>0</v>
      </c>
      <c r="T26" s="24" t="n">
        <v>0</v>
      </c>
      <c r="U26" s="24" t="n">
        <v>0</v>
      </c>
      <c r="V26" s="24" t="n">
        <v>0</v>
      </c>
      <c r="W26" s="24" t="n">
        <v>0</v>
      </c>
      <c r="X26" s="24" t="n">
        <v>0</v>
      </c>
      <c r="Y26" s="24" t="n">
        <v>0</v>
      </c>
      <c r="Z26" s="24" t="n">
        <v>0</v>
      </c>
      <c r="AA26" s="24" t="n">
        <v>0</v>
      </c>
      <c r="AB26" s="24" t="n">
        <v>0</v>
      </c>
      <c r="AC26" s="24" t="n">
        <v>0</v>
      </c>
      <c r="AD26" s="24" t="n">
        <v>0</v>
      </c>
      <c r="AE26" s="24" t="n">
        <v>0</v>
      </c>
      <c r="AF26" s="24" t="n">
        <v>0</v>
      </c>
      <c r="AG26" s="24" t="n">
        <v>0</v>
      </c>
      <c r="AH26" s="24" t="n">
        <v>0</v>
      </c>
      <c r="AI26" s="24" t="n">
        <v>0</v>
      </c>
      <c r="AJ26" s="24" t="n">
        <v>0</v>
      </c>
      <c r="AK26" s="24" t="n">
        <v>0</v>
      </c>
      <c r="AL26" s="24" t="n">
        <v>0</v>
      </c>
      <c r="AM26" s="24" t="n"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4" t="n">
        <v>0</v>
      </c>
      <c r="K27" s="24" t="n">
        <v>0</v>
      </c>
      <c r="L27" s="24" t="n">
        <v>0</v>
      </c>
      <c r="M27" s="24" t="n">
        <v>0</v>
      </c>
      <c r="N27" s="24" t="n">
        <v>0</v>
      </c>
      <c r="O27" s="24" t="n">
        <v>0</v>
      </c>
      <c r="P27" s="24" t="n">
        <v>0</v>
      </c>
      <c r="Q27" s="24" t="n">
        <v>0</v>
      </c>
      <c r="R27" s="24" t="n">
        <v>0</v>
      </c>
      <c r="S27" s="24" t="n">
        <v>0</v>
      </c>
      <c r="T27" s="24" t="n">
        <v>0</v>
      </c>
      <c r="U27" s="24" t="n">
        <v>0</v>
      </c>
      <c r="V27" s="24" t="n">
        <v>0</v>
      </c>
      <c r="W27" s="24" t="n">
        <v>0</v>
      </c>
      <c r="X27" s="24" t="n">
        <v>0</v>
      </c>
      <c r="Y27" s="24" t="n">
        <v>0</v>
      </c>
      <c r="Z27" s="24" t="n">
        <v>0</v>
      </c>
      <c r="AA27" s="24" t="n">
        <v>0</v>
      </c>
      <c r="AB27" s="24" t="n">
        <v>0</v>
      </c>
      <c r="AC27" s="24" t="n">
        <v>0</v>
      </c>
      <c r="AD27" s="24" t="n">
        <v>0</v>
      </c>
      <c r="AE27" s="24" t="n">
        <v>0</v>
      </c>
      <c r="AF27" s="24" t="n">
        <v>0</v>
      </c>
      <c r="AG27" s="24" t="n">
        <v>0</v>
      </c>
      <c r="AH27" s="24" t="n">
        <v>0</v>
      </c>
      <c r="AI27" s="24" t="n">
        <v>0</v>
      </c>
      <c r="AJ27" s="24" t="n">
        <v>0</v>
      </c>
      <c r="AK27" s="24" t="n">
        <v>0</v>
      </c>
      <c r="AL27" s="24" t="n">
        <v>0</v>
      </c>
      <c r="AM27" s="24" t="n"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121</v>
      </c>
      <c r="D28" s="1" t="s">
        <v>122</v>
      </c>
      <c r="E28" s="1" t="n">
        <v>2.43</v>
      </c>
      <c r="F28" s="70" t="n">
        <v>0.48</v>
      </c>
      <c r="G28" s="1" t="n">
        <v>-0.0365</v>
      </c>
      <c r="I28" s="24" t="n">
        <v>5000</v>
      </c>
      <c r="J28" s="24" t="n">
        <v>5000</v>
      </c>
      <c r="K28" s="24" t="n">
        <v>5000</v>
      </c>
      <c r="L28" s="24" t="n">
        <v>5000</v>
      </c>
      <c r="M28" s="24" t="n">
        <v>5000</v>
      </c>
      <c r="N28" s="24" t="n">
        <v>5000</v>
      </c>
      <c r="O28" s="24" t="n">
        <v>5000</v>
      </c>
      <c r="P28" s="24" t="n">
        <v>5000</v>
      </c>
      <c r="Q28" s="24" t="n">
        <v>5000</v>
      </c>
      <c r="R28" s="24" t="n">
        <v>5000</v>
      </c>
      <c r="S28" s="24" t="n">
        <v>5000</v>
      </c>
      <c r="T28" s="24" t="n">
        <v>5000</v>
      </c>
      <c r="U28" s="24" t="n">
        <v>5000</v>
      </c>
      <c r="V28" s="24" t="n">
        <v>5000</v>
      </c>
      <c r="W28" s="24" t="n">
        <v>5000</v>
      </c>
      <c r="X28" s="24" t="n">
        <v>5000</v>
      </c>
      <c r="Y28" s="24" t="n">
        <v>5000</v>
      </c>
      <c r="Z28" s="24" t="n">
        <v>5000</v>
      </c>
      <c r="AA28" s="24" t="n">
        <v>5000</v>
      </c>
      <c r="AB28" s="24" t="n">
        <v>5000</v>
      </c>
      <c r="AC28" s="24" t="n">
        <v>5000</v>
      </c>
      <c r="AD28" s="24" t="n">
        <v>5000</v>
      </c>
      <c r="AE28" s="24" t="n">
        <v>5000</v>
      </c>
      <c r="AF28" s="24" t="n">
        <v>5000</v>
      </c>
      <c r="AG28" s="24" t="n">
        <v>5000</v>
      </c>
      <c r="AH28" s="24" t="n">
        <v>5000</v>
      </c>
      <c r="AI28" s="24" t="n">
        <v>5000</v>
      </c>
      <c r="AJ28" s="24" t="n">
        <v>5000</v>
      </c>
      <c r="AK28" s="24" t="n">
        <v>5000</v>
      </c>
      <c r="AL28" s="24" t="n">
        <v>5000</v>
      </c>
      <c r="AM28" s="24" t="n">
        <v>5000</v>
      </c>
      <c r="AO28" s="28" t="n">
        <f aca="false">SUM(I28:AN28)</f>
        <v>155000</v>
      </c>
      <c r="AP28" s="28" t="n">
        <f aca="false">SUM(I28:AM28)*E28+SUM(I28:AM28)*F28+SUM(I28:AM28)*G28</f>
        <v>445392.5</v>
      </c>
    </row>
    <row r="29" customFormat="false" ht="11.25" hidden="false" customHeight="false" outlineLevel="0" collapsed="false">
      <c r="C29" s="1" t="s">
        <v>90</v>
      </c>
      <c r="D29" s="1" t="s">
        <v>37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4" t="n">
        <v>0</v>
      </c>
      <c r="K29" s="24" t="n">
        <v>0</v>
      </c>
      <c r="L29" s="24" t="n">
        <v>0</v>
      </c>
      <c r="M29" s="24" t="n">
        <v>0</v>
      </c>
      <c r="N29" s="24" t="n">
        <v>0</v>
      </c>
      <c r="O29" s="24" t="n">
        <v>0</v>
      </c>
      <c r="P29" s="24" t="n">
        <v>0</v>
      </c>
      <c r="Q29" s="24" t="n">
        <v>0</v>
      </c>
      <c r="R29" s="24" t="n">
        <v>0</v>
      </c>
      <c r="S29" s="24" t="n">
        <v>0</v>
      </c>
      <c r="T29" s="24" t="n">
        <v>0</v>
      </c>
      <c r="U29" s="24" t="n">
        <v>0</v>
      </c>
      <c r="V29" s="24" t="n">
        <v>0</v>
      </c>
      <c r="W29" s="24" t="n">
        <v>0</v>
      </c>
      <c r="X29" s="24" t="n">
        <v>0</v>
      </c>
      <c r="Y29" s="24" t="n">
        <v>0</v>
      </c>
      <c r="Z29" s="24" t="n">
        <v>0</v>
      </c>
      <c r="AA29" s="24" t="n">
        <v>0</v>
      </c>
      <c r="AB29" s="24" t="n">
        <v>0</v>
      </c>
      <c r="AC29" s="24" t="n">
        <v>0</v>
      </c>
      <c r="AD29" s="24" t="n">
        <v>0</v>
      </c>
      <c r="AE29" s="24" t="n">
        <v>0</v>
      </c>
      <c r="AF29" s="24" t="n">
        <v>0</v>
      </c>
      <c r="AG29" s="24" t="n">
        <v>0</v>
      </c>
      <c r="AH29" s="24" t="n">
        <v>0</v>
      </c>
      <c r="AI29" s="24" t="n">
        <v>0</v>
      </c>
      <c r="AJ29" s="24" t="n">
        <v>0</v>
      </c>
      <c r="AK29" s="24" t="n">
        <v>0</v>
      </c>
      <c r="AL29" s="24" t="n">
        <v>0</v>
      </c>
      <c r="AM29" s="24" t="n"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21</v>
      </c>
      <c r="D30" s="1" t="s">
        <v>38</v>
      </c>
      <c r="E30" s="1" t="n">
        <v>2.43</v>
      </c>
      <c r="F30" s="70" t="n">
        <v>0.48</v>
      </c>
      <c r="G30" s="1" t="n">
        <v>-0.0365</v>
      </c>
      <c r="I30" s="24" t="n">
        <v>0</v>
      </c>
      <c r="J30" s="24" t="n">
        <v>0</v>
      </c>
      <c r="K30" s="24" t="n">
        <v>0</v>
      </c>
      <c r="L30" s="24" t="n">
        <v>0</v>
      </c>
      <c r="M30" s="24" t="n">
        <v>0</v>
      </c>
      <c r="N30" s="24" t="n">
        <v>0</v>
      </c>
      <c r="O30" s="24" t="n">
        <v>0</v>
      </c>
      <c r="P30" s="24" t="n">
        <v>0</v>
      </c>
      <c r="Q30" s="24" t="n">
        <v>0</v>
      </c>
      <c r="R30" s="24" t="n">
        <v>0</v>
      </c>
      <c r="S30" s="24" t="n">
        <v>0</v>
      </c>
      <c r="T30" s="24" t="n">
        <v>0</v>
      </c>
      <c r="U30" s="24" t="n">
        <v>0</v>
      </c>
      <c r="V30" s="24" t="n">
        <v>0</v>
      </c>
      <c r="W30" s="24" t="n">
        <v>0</v>
      </c>
      <c r="X30" s="24" t="n">
        <v>0</v>
      </c>
      <c r="Y30" s="24" t="n">
        <v>0</v>
      </c>
      <c r="Z30" s="24" t="n">
        <v>0</v>
      </c>
      <c r="AA30" s="24" t="n">
        <v>0</v>
      </c>
      <c r="AB30" s="24" t="n">
        <v>0</v>
      </c>
      <c r="AC30" s="24" t="n">
        <v>0</v>
      </c>
      <c r="AD30" s="24" t="n">
        <v>0</v>
      </c>
      <c r="AE30" s="24" t="n">
        <v>0</v>
      </c>
      <c r="AF30" s="24" t="n">
        <v>0</v>
      </c>
      <c r="AG30" s="24" t="n">
        <v>0</v>
      </c>
      <c r="AH30" s="24" t="n">
        <v>0</v>
      </c>
      <c r="AI30" s="24" t="n">
        <v>0</v>
      </c>
      <c r="AJ30" s="24" t="n">
        <v>0</v>
      </c>
      <c r="AK30" s="24" t="n">
        <v>0</v>
      </c>
      <c r="AL30" s="24" t="n">
        <v>0</v>
      </c>
      <c r="AM30" s="24" t="n">
        <v>0</v>
      </c>
      <c r="AO30" s="28" t="n">
        <f aca="false">SUM(I30:AN30)</f>
        <v>0</v>
      </c>
      <c r="AP30" s="28" t="n">
        <f aca="false">SUM(I30:AM30)*E30+SUM(I30:AM30)*F30+SUM(I30:AM30)*G30</f>
        <v>0</v>
      </c>
    </row>
    <row r="31" customFormat="false" ht="11.25" hidden="false" customHeight="false" outlineLevel="0" collapsed="false">
      <c r="C31" s="1" t="s">
        <v>13</v>
      </c>
      <c r="D31" s="1" t="s">
        <v>30</v>
      </c>
      <c r="E31" s="1" t="n">
        <v>2.43</v>
      </c>
      <c r="F31" s="70" t="n">
        <v>0.48</v>
      </c>
      <c r="G31" s="1" t="n">
        <v>-0.0365</v>
      </c>
      <c r="I31" s="24" t="n">
        <v>5000</v>
      </c>
      <c r="J31" s="28" t="n">
        <f aca="false">I31</f>
        <v>5000</v>
      </c>
      <c r="K31" s="28" t="n">
        <f aca="false">J31</f>
        <v>5000</v>
      </c>
      <c r="L31" s="28" t="n">
        <f aca="false">K31</f>
        <v>5000</v>
      </c>
      <c r="M31" s="28" t="n">
        <f aca="false">L31</f>
        <v>5000</v>
      </c>
      <c r="N31" s="28" t="n">
        <f aca="false">M31</f>
        <v>5000</v>
      </c>
      <c r="O31" s="28" t="n">
        <f aca="false">N31</f>
        <v>5000</v>
      </c>
      <c r="P31" s="28" t="n">
        <f aca="false">O31</f>
        <v>5000</v>
      </c>
      <c r="Q31" s="28" t="n">
        <f aca="false">P31</f>
        <v>5000</v>
      </c>
      <c r="R31" s="28" t="n">
        <f aca="false">Q31</f>
        <v>5000</v>
      </c>
      <c r="S31" s="28" t="n">
        <f aca="false">R31</f>
        <v>5000</v>
      </c>
      <c r="T31" s="28" t="n">
        <f aca="false">S31</f>
        <v>5000</v>
      </c>
      <c r="U31" s="28" t="n">
        <f aca="false">T31</f>
        <v>5000</v>
      </c>
      <c r="V31" s="28" t="n">
        <f aca="false">U31</f>
        <v>5000</v>
      </c>
      <c r="W31" s="28" t="n">
        <f aca="false">V31</f>
        <v>5000</v>
      </c>
      <c r="X31" s="28" t="n">
        <f aca="false">W31</f>
        <v>5000</v>
      </c>
      <c r="Y31" s="28" t="n">
        <f aca="false">X31</f>
        <v>5000</v>
      </c>
      <c r="Z31" s="28" t="n">
        <f aca="false">Y31</f>
        <v>5000</v>
      </c>
      <c r="AA31" s="28" t="n">
        <f aca="false">Z31</f>
        <v>5000</v>
      </c>
      <c r="AB31" s="28" t="n">
        <f aca="false">AA31</f>
        <v>5000</v>
      </c>
      <c r="AC31" s="28" t="n">
        <f aca="false">AB31</f>
        <v>5000</v>
      </c>
      <c r="AD31" s="28" t="n">
        <f aca="false">AC31</f>
        <v>5000</v>
      </c>
      <c r="AE31" s="28" t="n">
        <f aca="false">AD31</f>
        <v>5000</v>
      </c>
      <c r="AF31" s="28" t="n">
        <f aca="false">AE31</f>
        <v>5000</v>
      </c>
      <c r="AG31" s="28" t="n">
        <f aca="false">AF31</f>
        <v>5000</v>
      </c>
      <c r="AH31" s="28" t="n">
        <f aca="false">AG31</f>
        <v>5000</v>
      </c>
      <c r="AI31" s="28" t="n">
        <f aca="false">AH31</f>
        <v>5000</v>
      </c>
      <c r="AJ31" s="28" t="n">
        <f aca="false">AI31</f>
        <v>5000</v>
      </c>
      <c r="AK31" s="28" t="n">
        <f aca="false">AJ31</f>
        <v>5000</v>
      </c>
      <c r="AL31" s="28" t="n">
        <f aca="false">AK31</f>
        <v>5000</v>
      </c>
      <c r="AM31" s="28" t="n">
        <f aca="false">AL31</f>
        <v>5000</v>
      </c>
      <c r="AO31" s="28" t="n">
        <f aca="false">SUM(I31:AN31)</f>
        <v>155000</v>
      </c>
      <c r="AP31" s="28" t="n">
        <f aca="false">SUM(I31:AM31)*E31+SUM(I31:AM31)*F31+SUM(I31:AM31)*G31</f>
        <v>445392.5</v>
      </c>
    </row>
    <row r="32" customFormat="false" ht="11.25" hidden="false" customHeight="false" outlineLevel="0" collapsed="false">
      <c r="C32" s="1" t="s">
        <v>14</v>
      </c>
      <c r="D32" s="1" t="s">
        <v>31</v>
      </c>
      <c r="E32" s="1" t="n">
        <v>2.43</v>
      </c>
      <c r="F32" s="70" t="n">
        <v>0.48</v>
      </c>
      <c r="G32" s="1" t="n">
        <v>-0.0365</v>
      </c>
      <c r="I32" s="24" t="n">
        <v>0</v>
      </c>
      <c r="J32" s="28" t="n">
        <f aca="false">I32</f>
        <v>0</v>
      </c>
      <c r="K32" s="28" t="n">
        <f aca="false">J32</f>
        <v>0</v>
      </c>
      <c r="L32" s="28" t="n">
        <f aca="false">K32</f>
        <v>0</v>
      </c>
      <c r="M32" s="28" t="n">
        <f aca="false">L32</f>
        <v>0</v>
      </c>
      <c r="N32" s="28" t="n">
        <f aca="false">M32</f>
        <v>0</v>
      </c>
      <c r="O32" s="28" t="n">
        <f aca="false">N32</f>
        <v>0</v>
      </c>
      <c r="P32" s="28" t="n">
        <f aca="false">O32</f>
        <v>0</v>
      </c>
      <c r="Q32" s="28" t="n">
        <f aca="false">P32</f>
        <v>0</v>
      </c>
      <c r="R32" s="28" t="n">
        <f aca="false">Q32</f>
        <v>0</v>
      </c>
      <c r="S32" s="28" t="n">
        <f aca="false">R32</f>
        <v>0</v>
      </c>
      <c r="T32" s="28" t="n">
        <f aca="false">S32</f>
        <v>0</v>
      </c>
      <c r="U32" s="28" t="n">
        <f aca="false">T32</f>
        <v>0</v>
      </c>
      <c r="V32" s="28" t="n">
        <f aca="false">U32</f>
        <v>0</v>
      </c>
      <c r="W32" s="28" t="n">
        <f aca="false">V32</f>
        <v>0</v>
      </c>
      <c r="X32" s="28" t="n">
        <f aca="false">W32</f>
        <v>0</v>
      </c>
      <c r="Y32" s="28" t="n">
        <f aca="false">X32</f>
        <v>0</v>
      </c>
      <c r="Z32" s="28" t="n">
        <f aca="false">Y32</f>
        <v>0</v>
      </c>
      <c r="AA32" s="28" t="n">
        <f aca="false">Z32</f>
        <v>0</v>
      </c>
      <c r="AB32" s="28" t="n">
        <f aca="false">AA32</f>
        <v>0</v>
      </c>
      <c r="AC32" s="28" t="n">
        <f aca="false">AB32</f>
        <v>0</v>
      </c>
      <c r="AD32" s="28" t="n">
        <f aca="false">AC32</f>
        <v>0</v>
      </c>
      <c r="AE32" s="28" t="n">
        <f aca="false">AD32</f>
        <v>0</v>
      </c>
      <c r="AF32" s="28" t="n">
        <f aca="false">AE32</f>
        <v>0</v>
      </c>
      <c r="AG32" s="28" t="n">
        <f aca="false">AF32</f>
        <v>0</v>
      </c>
      <c r="AH32" s="28" t="n">
        <f aca="false">AG32</f>
        <v>0</v>
      </c>
      <c r="AI32" s="28" t="n">
        <f aca="false">AH32</f>
        <v>0</v>
      </c>
      <c r="AJ32" s="28" t="n">
        <f aca="false">AI32</f>
        <v>0</v>
      </c>
      <c r="AK32" s="28" t="n">
        <f aca="false">AJ32</f>
        <v>0</v>
      </c>
      <c r="AL32" s="28" t="n">
        <f aca="false">AK32</f>
        <v>0</v>
      </c>
      <c r="AM32" s="28" t="n">
        <f aca="false">AL32</f>
        <v>0</v>
      </c>
      <c r="AO32" s="28" t="n">
        <f aca="false">SUM(I32:AN32)</f>
        <v>0</v>
      </c>
      <c r="AP32" s="28" t="n">
        <f aca="false">SUM(I32:AM32)*E32+SUM(I32:AM32)*F32+SUM(I32:AM32)*G32</f>
        <v>0</v>
      </c>
    </row>
    <row r="33" customFormat="false" ht="11.25" hidden="false" customHeight="false" outlineLevel="0" collapsed="false">
      <c r="C33" s="1" t="s">
        <v>22</v>
      </c>
      <c r="D33" s="1" t="s">
        <v>39</v>
      </c>
      <c r="E33" s="1" t="n">
        <v>2.43</v>
      </c>
      <c r="F33" s="70" t="n">
        <v>0.48</v>
      </c>
      <c r="G33" s="1" t="n">
        <v>-0.0365</v>
      </c>
      <c r="I33" s="67" t="n">
        <v>0</v>
      </c>
      <c r="J33" s="68" t="n">
        <f aca="false">I33</f>
        <v>0</v>
      </c>
      <c r="K33" s="68" t="n">
        <f aca="false">J33</f>
        <v>0</v>
      </c>
      <c r="L33" s="68" t="n">
        <f aca="false">K33</f>
        <v>0</v>
      </c>
      <c r="M33" s="68" t="n">
        <f aca="false">L33</f>
        <v>0</v>
      </c>
      <c r="N33" s="68" t="n">
        <f aca="false">M33</f>
        <v>0</v>
      </c>
      <c r="O33" s="68" t="n">
        <f aca="false">N33</f>
        <v>0</v>
      </c>
      <c r="P33" s="68" t="n">
        <f aca="false">O33</f>
        <v>0</v>
      </c>
      <c r="Q33" s="68" t="n">
        <f aca="false">P33</f>
        <v>0</v>
      </c>
      <c r="R33" s="68" t="n">
        <f aca="false">Q33</f>
        <v>0</v>
      </c>
      <c r="S33" s="68" t="n">
        <f aca="false">R33</f>
        <v>0</v>
      </c>
      <c r="T33" s="68" t="n">
        <f aca="false">S33</f>
        <v>0</v>
      </c>
      <c r="U33" s="68" t="n">
        <f aca="false">T33</f>
        <v>0</v>
      </c>
      <c r="V33" s="68" t="n">
        <f aca="false">U33</f>
        <v>0</v>
      </c>
      <c r="W33" s="68" t="n">
        <f aca="false">V33</f>
        <v>0</v>
      </c>
      <c r="X33" s="68" t="n">
        <f aca="false">W33</f>
        <v>0</v>
      </c>
      <c r="Y33" s="68" t="n">
        <f aca="false">X33</f>
        <v>0</v>
      </c>
      <c r="Z33" s="68" t="n">
        <f aca="false">Y33</f>
        <v>0</v>
      </c>
      <c r="AA33" s="68" t="n">
        <f aca="false">Z33</f>
        <v>0</v>
      </c>
      <c r="AB33" s="68" t="n">
        <f aca="false">AA33</f>
        <v>0</v>
      </c>
      <c r="AC33" s="68" t="n">
        <f aca="false">AB33</f>
        <v>0</v>
      </c>
      <c r="AD33" s="68" t="n">
        <f aca="false">AC33</f>
        <v>0</v>
      </c>
      <c r="AE33" s="68" t="n">
        <f aca="false">AD33</f>
        <v>0</v>
      </c>
      <c r="AF33" s="68" t="n">
        <f aca="false">AE33</f>
        <v>0</v>
      </c>
      <c r="AG33" s="68" t="n">
        <f aca="false">AF33</f>
        <v>0</v>
      </c>
      <c r="AH33" s="68" t="n">
        <f aca="false">AG33</f>
        <v>0</v>
      </c>
      <c r="AI33" s="68" t="n">
        <f aca="false">AH33</f>
        <v>0</v>
      </c>
      <c r="AJ33" s="68" t="n">
        <f aca="false">AI33</f>
        <v>0</v>
      </c>
      <c r="AK33" s="68" t="n">
        <f aca="false">AJ33</f>
        <v>0</v>
      </c>
      <c r="AL33" s="68" t="n">
        <f aca="false">AK33</f>
        <v>0</v>
      </c>
      <c r="AM33" s="68" t="n">
        <f aca="false">AL33</f>
        <v>0</v>
      </c>
      <c r="AO33" s="68" t="n">
        <f aca="false">SUM(I33:AN33)</f>
        <v>0</v>
      </c>
      <c r="AP33" s="68" t="n">
        <f aca="false">SUM(I33:AM33)*E33+SUM(I33:AM33)*F33+SUM(I33:AM33)*G33</f>
        <v>0</v>
      </c>
    </row>
    <row r="34" customFormat="false" ht="11.25" hidden="false" customHeight="false" outlineLevel="0" collapsed="false">
      <c r="I34" s="69" t="n">
        <f aca="false">SUM(I20:I33)</f>
        <v>25000</v>
      </c>
      <c r="J34" s="69" t="n">
        <f aca="false">SUM(J20:J33)</f>
        <v>25000</v>
      </c>
      <c r="K34" s="69" t="n">
        <f aca="false">SUM(K20:K33)</f>
        <v>25000</v>
      </c>
      <c r="L34" s="69" t="n">
        <f aca="false">SUM(L20:L33)</f>
        <v>25000</v>
      </c>
      <c r="M34" s="69" t="n">
        <f aca="false">SUM(M20:M33)</f>
        <v>25000</v>
      </c>
      <c r="N34" s="69" t="n">
        <f aca="false">SUM(N20:N33)</f>
        <v>25000</v>
      </c>
      <c r="O34" s="69" t="n">
        <f aca="false">SUM(O20:O33)</f>
        <v>25000</v>
      </c>
      <c r="P34" s="69" t="n">
        <f aca="false">SUM(P20:P33)</f>
        <v>25000</v>
      </c>
      <c r="Q34" s="69" t="n">
        <f aca="false">SUM(Q20:Q33)</f>
        <v>25000</v>
      </c>
      <c r="R34" s="69" t="n">
        <f aca="false">SUM(R20:R33)</f>
        <v>25000</v>
      </c>
      <c r="S34" s="69" t="n">
        <f aca="false">SUM(S20:S33)</f>
        <v>25000</v>
      </c>
      <c r="T34" s="69" t="n">
        <f aca="false">SUM(T20:T33)</f>
        <v>25000</v>
      </c>
      <c r="U34" s="69" t="n">
        <f aca="false">SUM(U20:U33)</f>
        <v>25000</v>
      </c>
      <c r="V34" s="69" t="n">
        <f aca="false">SUM(V20:V33)</f>
        <v>25000</v>
      </c>
      <c r="W34" s="69" t="n">
        <f aca="false">SUM(W20:W33)</f>
        <v>25000</v>
      </c>
      <c r="X34" s="69" t="n">
        <f aca="false">SUM(X20:X33)</f>
        <v>25000</v>
      </c>
      <c r="Y34" s="69" t="n">
        <f aca="false">SUM(Y20:Y33)</f>
        <v>25000</v>
      </c>
      <c r="Z34" s="69" t="n">
        <f aca="false">SUM(Z20:Z33)</f>
        <v>25000</v>
      </c>
      <c r="AA34" s="69" t="n">
        <f aca="false">SUM(AA20:AA33)</f>
        <v>25000</v>
      </c>
      <c r="AB34" s="69" t="n">
        <f aca="false">SUM(AB20:AB33)</f>
        <v>25000</v>
      </c>
      <c r="AC34" s="69" t="n">
        <f aca="false">SUM(AC20:AC33)</f>
        <v>25000</v>
      </c>
      <c r="AD34" s="69" t="n">
        <f aca="false">SUM(AD20:AD33)</f>
        <v>25000</v>
      </c>
      <c r="AE34" s="69" t="n">
        <f aca="false">SUM(AE20:AE33)</f>
        <v>25000</v>
      </c>
      <c r="AF34" s="69" t="n">
        <f aca="false">SUM(AF20:AF33)</f>
        <v>25000</v>
      </c>
      <c r="AG34" s="69" t="n">
        <f aca="false">SUM(AG20:AG33)</f>
        <v>25000</v>
      </c>
      <c r="AH34" s="69" t="n">
        <f aca="false">SUM(AH20:AH33)</f>
        <v>25000</v>
      </c>
      <c r="AI34" s="69" t="n">
        <f aca="false">SUM(AI20:AI33)</f>
        <v>25000</v>
      </c>
      <c r="AJ34" s="69" t="n">
        <f aca="false">SUM(AJ20:AJ33)</f>
        <v>25000</v>
      </c>
      <c r="AK34" s="69" t="n">
        <f aca="false">SUM(AK20:AK33)</f>
        <v>25000</v>
      </c>
      <c r="AL34" s="69" t="n">
        <f aca="false">SUM(AL20:AL33)</f>
        <v>10000</v>
      </c>
      <c r="AM34" s="69" t="n">
        <f aca="false">SUM(AM20:AM33)</f>
        <v>10000</v>
      </c>
      <c r="AO34" s="34" t="n">
        <f aca="false">SUM(AO20:AO33)</f>
        <v>745000</v>
      </c>
      <c r="AP34" s="34" t="n">
        <f aca="false">SUM(AP20:AP33)</f>
        <v>2140757.5</v>
      </c>
    </row>
    <row r="35" customFormat="false" ht="11.25" hidden="true" customHeight="false" outlineLevel="0" collapsed="false"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B36" s="71" t="s">
        <v>91</v>
      </c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97"/>
      <c r="AL36" s="97"/>
      <c r="AM36" s="97"/>
    </row>
    <row r="37" customFormat="false" ht="11.25" hidden="true" customHeight="false" outlineLevel="0" collapsed="false">
      <c r="C37" s="1" t="s">
        <v>92</v>
      </c>
      <c r="D37" s="1" t="s">
        <v>93</v>
      </c>
      <c r="I37" s="24" t="n">
        <v>0</v>
      </c>
      <c r="J37" s="24" t="n">
        <v>0</v>
      </c>
      <c r="K37" s="24" t="n">
        <v>0</v>
      </c>
      <c r="L37" s="24" t="n">
        <v>0</v>
      </c>
      <c r="M37" s="24" t="n">
        <v>0</v>
      </c>
      <c r="N37" s="24" t="n">
        <v>0</v>
      </c>
      <c r="O37" s="24" t="n">
        <v>0</v>
      </c>
      <c r="P37" s="24" t="n">
        <v>0</v>
      </c>
      <c r="Q37" s="24" t="n">
        <v>0</v>
      </c>
      <c r="R37" s="24" t="n">
        <v>0</v>
      </c>
      <c r="S37" s="24" t="n">
        <v>0</v>
      </c>
      <c r="T37" s="24" t="n">
        <v>0</v>
      </c>
      <c r="U37" s="24" t="n">
        <v>0</v>
      </c>
      <c r="V37" s="24" t="n">
        <v>0</v>
      </c>
      <c r="W37" s="24" t="n">
        <v>0</v>
      </c>
      <c r="X37" s="24" t="n">
        <v>0</v>
      </c>
      <c r="Y37" s="24" t="n">
        <v>0</v>
      </c>
      <c r="Z37" s="24" t="n">
        <v>0</v>
      </c>
      <c r="AA37" s="24" t="n">
        <v>0</v>
      </c>
      <c r="AB37" s="24" t="n">
        <v>0</v>
      </c>
      <c r="AC37" s="24" t="n">
        <v>0</v>
      </c>
      <c r="AD37" s="24" t="n">
        <v>0</v>
      </c>
      <c r="AE37" s="24" t="n">
        <v>0</v>
      </c>
      <c r="AF37" s="24" t="n">
        <v>0</v>
      </c>
      <c r="AG37" s="24" t="n">
        <v>0</v>
      </c>
      <c r="AH37" s="24" t="n">
        <v>0</v>
      </c>
      <c r="AI37" s="24" t="n">
        <v>0</v>
      </c>
      <c r="AJ37" s="24" t="n">
        <v>0</v>
      </c>
      <c r="AK37" s="98" t="n">
        <v>0</v>
      </c>
      <c r="AL37" s="98" t="n">
        <v>0</v>
      </c>
      <c r="AM37" s="98" t="n">
        <v>0</v>
      </c>
      <c r="AO37" s="28" t="n">
        <f aca="false">SUM(I37:AN37)</f>
        <v>0</v>
      </c>
      <c r="AP37" s="28" t="n">
        <f aca="false">SUM(I37:AM37)*E37</f>
        <v>0</v>
      </c>
    </row>
    <row r="38" customFormat="false" ht="11.25" hidden="true" customHeight="false" outlineLevel="0" collapsed="false"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B39" s="71" t="s">
        <v>91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98"/>
      <c r="AL39" s="98"/>
      <c r="AM39" s="98"/>
    </row>
    <row r="40" customFormat="false" ht="11.25" hidden="true" customHeight="false" outlineLevel="0" collapsed="false">
      <c r="C40" s="1" t="s">
        <v>92</v>
      </c>
      <c r="D40" s="1" t="s">
        <v>93</v>
      </c>
      <c r="I40" s="24" t="n">
        <v>0</v>
      </c>
      <c r="J40" s="24" t="n">
        <v>0</v>
      </c>
      <c r="K40" s="24" t="n">
        <v>0</v>
      </c>
      <c r="L40" s="24" t="n">
        <v>0</v>
      </c>
      <c r="M40" s="24" t="n">
        <v>0</v>
      </c>
      <c r="N40" s="24" t="n">
        <v>0</v>
      </c>
      <c r="O40" s="24" t="n">
        <v>0</v>
      </c>
      <c r="P40" s="24" t="n">
        <v>0</v>
      </c>
      <c r="Q40" s="24" t="n">
        <v>0</v>
      </c>
      <c r="R40" s="24" t="n">
        <v>0</v>
      </c>
      <c r="S40" s="24" t="n">
        <v>0</v>
      </c>
      <c r="T40" s="24" t="n">
        <v>0</v>
      </c>
      <c r="U40" s="24" t="n">
        <v>0</v>
      </c>
      <c r="V40" s="24" t="n">
        <v>0</v>
      </c>
      <c r="W40" s="24" t="n">
        <v>0</v>
      </c>
      <c r="X40" s="24" t="n">
        <v>0</v>
      </c>
      <c r="Y40" s="24" t="n">
        <v>0</v>
      </c>
      <c r="Z40" s="24" t="n">
        <v>0</v>
      </c>
      <c r="AA40" s="24" t="n">
        <v>0</v>
      </c>
      <c r="AB40" s="24" t="n">
        <v>0</v>
      </c>
      <c r="AC40" s="24" t="n">
        <v>0</v>
      </c>
      <c r="AD40" s="24" t="n">
        <v>0</v>
      </c>
      <c r="AE40" s="24" t="n">
        <v>0</v>
      </c>
      <c r="AF40" s="24" t="n">
        <v>0</v>
      </c>
      <c r="AG40" s="24" t="n">
        <v>0</v>
      </c>
      <c r="AH40" s="24" t="n">
        <v>0</v>
      </c>
      <c r="AI40" s="24" t="n">
        <v>0</v>
      </c>
      <c r="AJ40" s="24" t="n">
        <v>0</v>
      </c>
      <c r="AK40" s="98" t="n">
        <v>0</v>
      </c>
      <c r="AL40" s="98" t="n">
        <v>0</v>
      </c>
      <c r="AM40" s="98" t="n">
        <v>0</v>
      </c>
      <c r="AO40" s="28" t="n">
        <f aca="false">SUM(I40:AN40)</f>
        <v>0</v>
      </c>
      <c r="AP40" s="28" t="n">
        <f aca="false">SUM(I40:AM40)*E40</f>
        <v>0</v>
      </c>
    </row>
    <row r="41" customFormat="false" ht="11.25" hidden="false" customHeight="false" outlineLevel="0" collapsed="false">
      <c r="C41" s="1" t="s">
        <v>24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</row>
    <row r="42" customFormat="false" ht="11.25" hidden="false" customHeight="false" outlineLevel="0" collapsed="false">
      <c r="C42" s="1" t="s">
        <v>97</v>
      </c>
      <c r="D42" s="1" t="s">
        <v>30</v>
      </c>
      <c r="I42" s="24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 t="n">
        <v>10000</v>
      </c>
      <c r="AF42" s="69" t="n">
        <v>10000</v>
      </c>
      <c r="AG42" s="69" t="n">
        <v>10000</v>
      </c>
      <c r="AH42" s="69"/>
      <c r="AI42" s="69"/>
      <c r="AJ42" s="69"/>
      <c r="AK42" s="69"/>
      <c r="AL42" s="69"/>
      <c r="AM42" s="69"/>
      <c r="AO42" s="28" t="n">
        <f aca="false">SUM(I42:AM42)</f>
        <v>30000</v>
      </c>
    </row>
    <row r="43" customFormat="false" ht="11.25" hidden="false" customHeight="false" outlineLevel="0" collapsed="false">
      <c r="D43" s="1" t="s">
        <v>124</v>
      </c>
      <c r="I43" s="24"/>
      <c r="AE43" s="1" t="s">
        <v>97</v>
      </c>
      <c r="AO43" s="1" t="s">
        <v>125</v>
      </c>
    </row>
    <row r="44" customFormat="false" ht="11.25" hidden="false" customHeight="false" outlineLevel="0" collapsed="false">
      <c r="A44" s="62" t="s">
        <v>113</v>
      </c>
      <c r="B44" s="63"/>
      <c r="C44" s="63"/>
      <c r="D44" s="63"/>
      <c r="E44" s="64" t="s">
        <v>80</v>
      </c>
      <c r="F44" s="64" t="s">
        <v>95</v>
      </c>
      <c r="G44" s="63"/>
      <c r="H44" s="63"/>
      <c r="I44" s="72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73" t="s">
        <v>118</v>
      </c>
      <c r="AP44" s="73" t="s">
        <v>84</v>
      </c>
      <c r="AQ44" s="73" t="s">
        <v>61</v>
      </c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  <c r="BS44" s="63"/>
      <c r="BT44" s="63"/>
      <c r="BU44" s="63"/>
      <c r="BV44" s="63"/>
      <c r="BW44" s="63"/>
      <c r="BX44" s="63"/>
      <c r="BY44" s="63"/>
      <c r="BZ44" s="63"/>
      <c r="CA44" s="63"/>
      <c r="CB44" s="63"/>
      <c r="CC44" s="63"/>
      <c r="CD44" s="63"/>
      <c r="CE44" s="63"/>
      <c r="CF44" s="63"/>
      <c r="CG44" s="63"/>
      <c r="CH44" s="63"/>
      <c r="CI44" s="63"/>
      <c r="CJ44" s="63"/>
      <c r="CK44" s="63"/>
      <c r="CL44" s="63"/>
      <c r="CM44" s="63"/>
      <c r="CN44" s="63"/>
      <c r="CO44" s="63"/>
      <c r="CP44" s="63"/>
      <c r="CQ44" s="63"/>
      <c r="CR44" s="63"/>
      <c r="CS44" s="63"/>
      <c r="CT44" s="63"/>
      <c r="CU44" s="63"/>
      <c r="CV44" s="63"/>
      <c r="CW44" s="63"/>
      <c r="CX44" s="63"/>
      <c r="CY44" s="63"/>
      <c r="CZ44" s="63"/>
      <c r="DA44" s="63"/>
      <c r="DB44" s="63"/>
      <c r="DC44" s="63"/>
      <c r="DD44" s="63"/>
      <c r="DE44" s="63"/>
      <c r="DF44" s="63"/>
      <c r="DG44" s="63"/>
      <c r="DH44" s="63"/>
      <c r="DI44" s="63"/>
      <c r="DJ44" s="63"/>
      <c r="DK44" s="63"/>
      <c r="DL44" s="63"/>
      <c r="DM44" s="63"/>
      <c r="DN44" s="63"/>
      <c r="DO44" s="63"/>
      <c r="DP44" s="63"/>
      <c r="DQ44" s="63"/>
      <c r="DR44" s="63"/>
      <c r="DS44" s="63"/>
      <c r="DT44" s="63"/>
      <c r="DU44" s="63"/>
      <c r="DV44" s="63"/>
      <c r="DW44" s="63"/>
      <c r="DX44" s="63"/>
      <c r="DY44" s="63"/>
      <c r="DZ44" s="63"/>
      <c r="EA44" s="63"/>
      <c r="EB44" s="63"/>
      <c r="EC44" s="63"/>
      <c r="ED44" s="63"/>
      <c r="EE44" s="63"/>
      <c r="EF44" s="63"/>
      <c r="EG44" s="63"/>
      <c r="EH44" s="63"/>
      <c r="EI44" s="63"/>
      <c r="EJ44" s="63"/>
      <c r="EK44" s="63"/>
      <c r="EL44" s="63"/>
      <c r="EM44" s="63"/>
      <c r="EN44" s="63"/>
      <c r="EO44" s="63"/>
      <c r="EP44" s="63"/>
      <c r="EQ44" s="63"/>
      <c r="ER44" s="63"/>
      <c r="ES44" s="63"/>
      <c r="ET44" s="63"/>
      <c r="EU44" s="63"/>
      <c r="EV44" s="63"/>
      <c r="EW44" s="63"/>
      <c r="EX44" s="63"/>
      <c r="EY44" s="63"/>
      <c r="EZ44" s="63"/>
      <c r="FA44" s="63"/>
      <c r="FB44" s="63"/>
      <c r="FC44" s="63"/>
      <c r="FD44" s="63"/>
      <c r="FE44" s="63"/>
      <c r="FF44" s="63"/>
      <c r="FG44" s="63"/>
      <c r="FH44" s="63"/>
      <c r="FI44" s="63"/>
      <c r="FJ44" s="63"/>
      <c r="FK44" s="63"/>
      <c r="FL44" s="63"/>
      <c r="FM44" s="63"/>
      <c r="FN44" s="63"/>
      <c r="FO44" s="63"/>
      <c r="FP44" s="63"/>
      <c r="FQ44" s="63"/>
      <c r="FR44" s="63"/>
      <c r="FS44" s="63"/>
      <c r="FT44" s="63"/>
      <c r="FU44" s="63"/>
      <c r="FV44" s="63"/>
      <c r="FW44" s="63"/>
      <c r="FX44" s="63"/>
      <c r="FY44" s="63"/>
      <c r="FZ44" s="63"/>
      <c r="GA44" s="63"/>
      <c r="GB44" s="63"/>
      <c r="GC44" s="63"/>
      <c r="GD44" s="63"/>
      <c r="GE44" s="63"/>
      <c r="GF44" s="63"/>
      <c r="GG44" s="63"/>
      <c r="GH44" s="63"/>
      <c r="GI44" s="63"/>
      <c r="GJ44" s="63"/>
      <c r="GK44" s="63"/>
      <c r="GL44" s="63"/>
      <c r="GM44" s="63"/>
      <c r="GN44" s="63"/>
      <c r="GO44" s="63"/>
      <c r="GP44" s="63"/>
      <c r="GQ44" s="63"/>
      <c r="GR44" s="63"/>
      <c r="GS44" s="63"/>
      <c r="GT44" s="63"/>
      <c r="GU44" s="63"/>
      <c r="GV44" s="63"/>
      <c r="GW44" s="63"/>
      <c r="GX44" s="63"/>
      <c r="GY44" s="63"/>
      <c r="GZ44" s="63"/>
      <c r="HA44" s="63"/>
      <c r="HB44" s="63"/>
      <c r="HC44" s="63"/>
      <c r="HD44" s="63"/>
      <c r="HE44" s="63"/>
      <c r="HF44" s="63"/>
      <c r="HG44" s="63"/>
      <c r="HH44" s="63"/>
      <c r="HI44" s="63"/>
      <c r="HJ44" s="63"/>
      <c r="HK44" s="63"/>
      <c r="HL44" s="63"/>
      <c r="HM44" s="63"/>
      <c r="HN44" s="63"/>
      <c r="HO44" s="63"/>
      <c r="HP44" s="63"/>
      <c r="HQ44" s="63"/>
      <c r="HR44" s="63"/>
      <c r="HS44" s="63"/>
      <c r="HT44" s="63"/>
      <c r="HU44" s="63"/>
      <c r="HV44" s="63"/>
      <c r="HW44" s="63"/>
      <c r="HX44" s="63"/>
      <c r="HY44" s="63"/>
      <c r="HZ44" s="63"/>
      <c r="IA44" s="63"/>
      <c r="IB44" s="63"/>
      <c r="IC44" s="63"/>
      <c r="ID44" s="63"/>
      <c r="IE44" s="63"/>
      <c r="IF44" s="63"/>
      <c r="IG44" s="63"/>
      <c r="IH44" s="63"/>
      <c r="II44" s="63"/>
      <c r="IJ44" s="63"/>
      <c r="IK44" s="63"/>
      <c r="IL44" s="63"/>
      <c r="IM44" s="63"/>
      <c r="IN44" s="63"/>
      <c r="IO44" s="63"/>
      <c r="IP44" s="63"/>
      <c r="IQ44" s="63"/>
      <c r="IR44" s="63"/>
      <c r="IS44" s="63"/>
      <c r="IT44" s="63"/>
      <c r="IU44" s="63"/>
      <c r="IV44" s="63"/>
      <c r="IW44" s="63"/>
    </row>
    <row r="45" customFormat="false" ht="11.25" hidden="false" customHeight="false" outlineLevel="0" collapsed="false">
      <c r="A45" s="104"/>
      <c r="B45" s="105" t="s">
        <v>114</v>
      </c>
      <c r="C45" s="106"/>
      <c r="D45" s="106"/>
      <c r="E45" s="106"/>
      <c r="F45" s="106"/>
      <c r="G45" s="106"/>
      <c r="H45" s="106"/>
      <c r="I45" s="107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06"/>
      <c r="BD45" s="106"/>
      <c r="BE45" s="106"/>
      <c r="BF45" s="106"/>
      <c r="BG45" s="106"/>
      <c r="BH45" s="106"/>
      <c r="BI45" s="106"/>
      <c r="BJ45" s="106"/>
      <c r="BK45" s="106"/>
      <c r="BL45" s="106"/>
      <c r="BM45" s="106"/>
      <c r="BN45" s="106"/>
      <c r="BO45" s="106"/>
      <c r="BP45" s="106"/>
      <c r="BQ45" s="106"/>
      <c r="BR45" s="106"/>
      <c r="BS45" s="106"/>
      <c r="BT45" s="106"/>
      <c r="BU45" s="106"/>
      <c r="BV45" s="106"/>
      <c r="BW45" s="106"/>
      <c r="BX45" s="106"/>
      <c r="BY45" s="106"/>
      <c r="BZ45" s="106"/>
      <c r="CA45" s="106"/>
      <c r="CB45" s="106"/>
      <c r="CC45" s="106"/>
      <c r="CD45" s="106"/>
      <c r="CE45" s="106"/>
      <c r="CF45" s="106"/>
      <c r="CG45" s="106"/>
      <c r="CH45" s="106"/>
      <c r="CI45" s="106"/>
      <c r="CJ45" s="106"/>
      <c r="CK45" s="106"/>
      <c r="CL45" s="106"/>
      <c r="CM45" s="106"/>
      <c r="CN45" s="106"/>
      <c r="CO45" s="106"/>
      <c r="CP45" s="106"/>
      <c r="CQ45" s="106"/>
      <c r="CR45" s="106"/>
      <c r="CS45" s="106"/>
      <c r="CT45" s="106"/>
      <c r="CU45" s="106"/>
      <c r="CV45" s="106"/>
      <c r="CW45" s="106"/>
      <c r="CX45" s="106"/>
      <c r="CY45" s="106"/>
      <c r="CZ45" s="106"/>
      <c r="DA45" s="106"/>
      <c r="DB45" s="106"/>
      <c r="DC45" s="106"/>
      <c r="DD45" s="106"/>
      <c r="DE45" s="106"/>
      <c r="DF45" s="106"/>
      <c r="DG45" s="106"/>
      <c r="DH45" s="106"/>
      <c r="DI45" s="106"/>
      <c r="DJ45" s="106"/>
      <c r="DK45" s="106"/>
      <c r="DL45" s="106"/>
      <c r="DM45" s="106"/>
      <c r="DN45" s="106"/>
      <c r="DO45" s="106"/>
      <c r="DP45" s="106"/>
      <c r="DQ45" s="106"/>
      <c r="DR45" s="106"/>
      <c r="DS45" s="106"/>
      <c r="DT45" s="106"/>
      <c r="DU45" s="106"/>
      <c r="DV45" s="106"/>
      <c r="DW45" s="106"/>
      <c r="DX45" s="106"/>
      <c r="DY45" s="106"/>
      <c r="DZ45" s="106"/>
      <c r="EA45" s="106"/>
      <c r="EB45" s="106"/>
      <c r="EC45" s="106"/>
      <c r="ED45" s="106"/>
      <c r="EE45" s="106"/>
      <c r="EF45" s="106"/>
      <c r="EG45" s="106"/>
      <c r="EH45" s="106"/>
      <c r="EI45" s="106"/>
      <c r="EJ45" s="106"/>
      <c r="EK45" s="106"/>
      <c r="EL45" s="106"/>
      <c r="EM45" s="106"/>
      <c r="EN45" s="106"/>
      <c r="EO45" s="106"/>
      <c r="EP45" s="106"/>
      <c r="EQ45" s="106"/>
      <c r="ER45" s="106"/>
      <c r="ES45" s="106"/>
      <c r="ET45" s="106"/>
      <c r="EU45" s="106"/>
      <c r="EV45" s="106"/>
      <c r="EW45" s="106"/>
      <c r="EX45" s="106"/>
      <c r="EY45" s="106"/>
      <c r="EZ45" s="106"/>
      <c r="FA45" s="106"/>
      <c r="FB45" s="106"/>
      <c r="FC45" s="106"/>
      <c r="FD45" s="106"/>
      <c r="FE45" s="106"/>
      <c r="FF45" s="106"/>
      <c r="FG45" s="106"/>
      <c r="FH45" s="106"/>
      <c r="FI45" s="106"/>
      <c r="FJ45" s="106"/>
      <c r="FK45" s="106"/>
      <c r="FL45" s="106"/>
      <c r="FM45" s="106"/>
      <c r="FN45" s="106"/>
      <c r="FO45" s="106"/>
      <c r="FP45" s="106"/>
      <c r="FQ45" s="106"/>
      <c r="FR45" s="106"/>
      <c r="FS45" s="106"/>
      <c r="FT45" s="106"/>
      <c r="FU45" s="106"/>
      <c r="FV45" s="106"/>
      <c r="FW45" s="106"/>
      <c r="FX45" s="106"/>
      <c r="FY45" s="106"/>
      <c r="FZ45" s="106"/>
      <c r="GA45" s="106"/>
      <c r="GB45" s="106"/>
      <c r="GC45" s="106"/>
      <c r="GD45" s="106"/>
      <c r="GE45" s="106"/>
      <c r="GF45" s="106"/>
      <c r="GG45" s="106"/>
      <c r="GH45" s="106"/>
      <c r="GI45" s="106"/>
      <c r="GJ45" s="106"/>
      <c r="GK45" s="106"/>
      <c r="GL45" s="106"/>
      <c r="GM45" s="106"/>
      <c r="GN45" s="106"/>
      <c r="GO45" s="106"/>
      <c r="GP45" s="106"/>
      <c r="GQ45" s="106"/>
      <c r="GR45" s="106"/>
      <c r="GS45" s="106"/>
      <c r="GT45" s="106"/>
      <c r="GU45" s="106"/>
      <c r="GV45" s="106"/>
      <c r="GW45" s="106"/>
      <c r="GX45" s="106"/>
      <c r="GY45" s="106"/>
      <c r="GZ45" s="106"/>
      <c r="HA45" s="106"/>
      <c r="HB45" s="106"/>
      <c r="HC45" s="106"/>
      <c r="HD45" s="106"/>
      <c r="HE45" s="106"/>
      <c r="HF45" s="106"/>
      <c r="HG45" s="106"/>
      <c r="HH45" s="106"/>
      <c r="HI45" s="106"/>
      <c r="HJ45" s="106"/>
      <c r="HK45" s="106"/>
      <c r="HL45" s="106"/>
      <c r="HM45" s="106"/>
      <c r="HN45" s="106"/>
      <c r="HO45" s="106"/>
      <c r="HP45" s="106"/>
      <c r="HQ45" s="106"/>
      <c r="HR45" s="106"/>
      <c r="HS45" s="106"/>
      <c r="HT45" s="106"/>
      <c r="HU45" s="106"/>
      <c r="HV45" s="106"/>
      <c r="HW45" s="106"/>
      <c r="HX45" s="106"/>
      <c r="HY45" s="106"/>
      <c r="HZ45" s="106"/>
      <c r="IA45" s="106"/>
      <c r="IB45" s="106"/>
      <c r="IC45" s="106"/>
      <c r="ID45" s="106"/>
      <c r="IE45" s="106"/>
      <c r="IF45" s="106"/>
      <c r="IG45" s="106"/>
      <c r="IH45" s="106"/>
      <c r="II45" s="106"/>
      <c r="IJ45" s="106"/>
      <c r="IK45" s="106"/>
      <c r="IL45" s="106"/>
      <c r="IM45" s="106"/>
      <c r="IN45" s="106"/>
      <c r="IO45" s="106"/>
      <c r="IP45" s="106"/>
      <c r="IQ45" s="106"/>
      <c r="IR45" s="106"/>
      <c r="IS45" s="106"/>
      <c r="IT45" s="106"/>
      <c r="IU45" s="106"/>
      <c r="IV45" s="106"/>
      <c r="IW45" s="106"/>
    </row>
    <row r="46" customFormat="false" ht="11.25" hidden="false" customHeight="false" outlineLevel="0" collapsed="false">
      <c r="A46" s="106"/>
      <c r="B46" s="106"/>
      <c r="C46" s="106" t="s">
        <v>15</v>
      </c>
      <c r="D46" s="106" t="s">
        <v>32</v>
      </c>
      <c r="E46" s="108" t="n">
        <v>0.1</v>
      </c>
      <c r="F46" s="109" t="n">
        <v>0.01</v>
      </c>
      <c r="G46" s="106"/>
      <c r="H46" s="106"/>
      <c r="I46" s="107" t="n">
        <f aca="false">I20-I77</f>
        <v>0</v>
      </c>
      <c r="J46" s="107" t="n">
        <f aca="false">J20-J77</f>
        <v>0</v>
      </c>
      <c r="K46" s="107" t="n">
        <f aca="false">K20-K77</f>
        <v>0</v>
      </c>
      <c r="L46" s="107" t="n">
        <f aca="false">L20-L77</f>
        <v>0</v>
      </c>
      <c r="M46" s="107" t="n">
        <f aca="false">M20-M77</f>
        <v>0</v>
      </c>
      <c r="N46" s="107" t="n">
        <f aca="false">N20-N77</f>
        <v>0</v>
      </c>
      <c r="O46" s="107" t="n">
        <f aca="false">O20-O77</f>
        <v>0</v>
      </c>
      <c r="P46" s="107" t="n">
        <f aca="false">P20-P77</f>
        <v>0</v>
      </c>
      <c r="Q46" s="107" t="n">
        <f aca="false">Q20-Q77</f>
        <v>0</v>
      </c>
      <c r="R46" s="107" t="n">
        <f aca="false">R20-R77</f>
        <v>0</v>
      </c>
      <c r="S46" s="107" t="n">
        <f aca="false">S20-S77</f>
        <v>0</v>
      </c>
      <c r="T46" s="107" t="n">
        <f aca="false">T20-T77</f>
        <v>0</v>
      </c>
      <c r="U46" s="107" t="n">
        <f aca="false">U20-U77</f>
        <v>0</v>
      </c>
      <c r="V46" s="107" t="n">
        <f aca="false">V20-V77</f>
        <v>0</v>
      </c>
      <c r="W46" s="107" t="n">
        <f aca="false">W20-W77</f>
        <v>0</v>
      </c>
      <c r="X46" s="107" t="n">
        <f aca="false">X20-X77</f>
        <v>0</v>
      </c>
      <c r="Y46" s="107" t="n">
        <f aca="false">Y20-Y77</f>
        <v>0</v>
      </c>
      <c r="Z46" s="107" t="n">
        <f aca="false">Z20-Z77</f>
        <v>0</v>
      </c>
      <c r="AA46" s="107" t="n">
        <f aca="false">AA20-AA77</f>
        <v>0</v>
      </c>
      <c r="AB46" s="107" t="n">
        <f aca="false">AB20-AB77</f>
        <v>0</v>
      </c>
      <c r="AC46" s="107" t="n">
        <f aca="false">AC20-AC77</f>
        <v>0</v>
      </c>
      <c r="AD46" s="107" t="n">
        <f aca="false">AD20-AD77</f>
        <v>0</v>
      </c>
      <c r="AE46" s="107" t="n">
        <f aca="false">AE20-AE77</f>
        <v>0</v>
      </c>
      <c r="AF46" s="107" t="n">
        <f aca="false">AF20-AF77</f>
        <v>0</v>
      </c>
      <c r="AG46" s="107" t="n">
        <f aca="false">AG20-AG77</f>
        <v>0</v>
      </c>
      <c r="AH46" s="107" t="n">
        <f aca="false">AH20-AH77</f>
        <v>0</v>
      </c>
      <c r="AI46" s="107" t="n">
        <f aca="false">AI20-AI77</f>
        <v>0</v>
      </c>
      <c r="AJ46" s="107" t="n">
        <f aca="false">AJ20-AJ77</f>
        <v>0</v>
      </c>
      <c r="AK46" s="107" t="n">
        <v>0</v>
      </c>
      <c r="AL46" s="107" t="n">
        <v>0</v>
      </c>
      <c r="AM46" s="107" t="n">
        <v>0</v>
      </c>
      <c r="AN46" s="106"/>
      <c r="AO46" s="110" t="n">
        <f aca="false">SUM(I46:AN46)-AQ46</f>
        <v>0</v>
      </c>
      <c r="AP46" s="111" t="n">
        <f aca="false">AO46*E46</f>
        <v>0</v>
      </c>
      <c r="AQ46" s="110" t="n">
        <f aca="false">SUM(I46:AM46)*F46</f>
        <v>0</v>
      </c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06"/>
      <c r="BD46" s="106"/>
      <c r="BE46" s="106"/>
      <c r="BF46" s="106"/>
      <c r="BG46" s="106"/>
      <c r="BH46" s="106"/>
      <c r="BI46" s="106"/>
      <c r="BJ46" s="106"/>
      <c r="BK46" s="106"/>
      <c r="BL46" s="106"/>
      <c r="BM46" s="106"/>
      <c r="BN46" s="106"/>
      <c r="BO46" s="106"/>
      <c r="BP46" s="106"/>
      <c r="BQ46" s="106"/>
      <c r="BR46" s="106"/>
      <c r="BS46" s="106"/>
      <c r="BT46" s="106"/>
      <c r="BU46" s="106"/>
      <c r="BV46" s="106"/>
      <c r="BW46" s="106"/>
      <c r="BX46" s="106"/>
      <c r="BY46" s="106"/>
      <c r="BZ46" s="106"/>
      <c r="CA46" s="106"/>
      <c r="CB46" s="106"/>
      <c r="CC46" s="106"/>
      <c r="CD46" s="106"/>
      <c r="CE46" s="106"/>
      <c r="CF46" s="106"/>
      <c r="CG46" s="106"/>
      <c r="CH46" s="106"/>
      <c r="CI46" s="106"/>
      <c r="CJ46" s="106"/>
      <c r="CK46" s="106"/>
      <c r="CL46" s="106"/>
      <c r="CM46" s="106"/>
      <c r="CN46" s="106"/>
      <c r="CO46" s="106"/>
      <c r="CP46" s="106"/>
      <c r="CQ46" s="106"/>
      <c r="CR46" s="106"/>
      <c r="CS46" s="106"/>
      <c r="CT46" s="106"/>
      <c r="CU46" s="106"/>
      <c r="CV46" s="106"/>
      <c r="CW46" s="106"/>
      <c r="CX46" s="106"/>
      <c r="CY46" s="106"/>
      <c r="CZ46" s="106"/>
      <c r="DA46" s="106"/>
      <c r="DB46" s="106"/>
      <c r="DC46" s="106"/>
      <c r="DD46" s="106"/>
      <c r="DE46" s="106"/>
      <c r="DF46" s="106"/>
      <c r="DG46" s="106"/>
      <c r="DH46" s="106"/>
      <c r="DI46" s="106"/>
      <c r="DJ46" s="106"/>
      <c r="DK46" s="106"/>
      <c r="DL46" s="106"/>
      <c r="DM46" s="106"/>
      <c r="DN46" s="106"/>
      <c r="DO46" s="106"/>
      <c r="DP46" s="106"/>
      <c r="DQ46" s="106"/>
      <c r="DR46" s="106"/>
      <c r="DS46" s="106"/>
      <c r="DT46" s="106"/>
      <c r="DU46" s="106"/>
      <c r="DV46" s="106"/>
      <c r="DW46" s="106"/>
      <c r="DX46" s="106"/>
      <c r="DY46" s="106"/>
      <c r="DZ46" s="106"/>
      <c r="EA46" s="106"/>
      <c r="EB46" s="106"/>
      <c r="EC46" s="106"/>
      <c r="ED46" s="106"/>
      <c r="EE46" s="106"/>
      <c r="EF46" s="106"/>
      <c r="EG46" s="106"/>
      <c r="EH46" s="106"/>
      <c r="EI46" s="106"/>
      <c r="EJ46" s="106"/>
      <c r="EK46" s="106"/>
      <c r="EL46" s="106"/>
      <c r="EM46" s="106"/>
      <c r="EN46" s="106"/>
      <c r="EO46" s="106"/>
      <c r="EP46" s="106"/>
      <c r="EQ46" s="106"/>
      <c r="ER46" s="106"/>
      <c r="ES46" s="106"/>
      <c r="ET46" s="106"/>
      <c r="EU46" s="106"/>
      <c r="EV46" s="106"/>
      <c r="EW46" s="106"/>
      <c r="EX46" s="106"/>
      <c r="EY46" s="106"/>
      <c r="EZ46" s="106"/>
      <c r="FA46" s="106"/>
      <c r="FB46" s="106"/>
      <c r="FC46" s="106"/>
      <c r="FD46" s="106"/>
      <c r="FE46" s="106"/>
      <c r="FF46" s="106"/>
      <c r="FG46" s="106"/>
      <c r="FH46" s="106"/>
      <c r="FI46" s="106"/>
      <c r="FJ46" s="106"/>
      <c r="FK46" s="106"/>
      <c r="FL46" s="106"/>
      <c r="FM46" s="106"/>
      <c r="FN46" s="106"/>
      <c r="FO46" s="106"/>
      <c r="FP46" s="106"/>
      <c r="FQ46" s="106"/>
      <c r="FR46" s="106"/>
      <c r="FS46" s="106"/>
      <c r="FT46" s="106"/>
      <c r="FU46" s="106"/>
      <c r="FV46" s="106"/>
      <c r="FW46" s="106"/>
      <c r="FX46" s="106"/>
      <c r="FY46" s="106"/>
      <c r="FZ46" s="106"/>
      <c r="GA46" s="106"/>
      <c r="GB46" s="106"/>
      <c r="GC46" s="106"/>
      <c r="GD46" s="106"/>
      <c r="GE46" s="106"/>
      <c r="GF46" s="106"/>
      <c r="GG46" s="106"/>
      <c r="GH46" s="106"/>
      <c r="GI46" s="106"/>
      <c r="GJ46" s="106"/>
      <c r="GK46" s="106"/>
      <c r="GL46" s="106"/>
      <c r="GM46" s="106"/>
      <c r="GN46" s="106"/>
      <c r="GO46" s="106"/>
      <c r="GP46" s="106"/>
      <c r="GQ46" s="106"/>
      <c r="GR46" s="106"/>
      <c r="GS46" s="106"/>
      <c r="GT46" s="106"/>
      <c r="GU46" s="106"/>
      <c r="GV46" s="106"/>
      <c r="GW46" s="106"/>
      <c r="GX46" s="106"/>
      <c r="GY46" s="106"/>
      <c r="GZ46" s="106"/>
      <c r="HA46" s="106"/>
      <c r="HB46" s="106"/>
      <c r="HC46" s="106"/>
      <c r="HD46" s="106"/>
      <c r="HE46" s="106"/>
      <c r="HF46" s="106"/>
      <c r="HG46" s="106"/>
      <c r="HH46" s="106"/>
      <c r="HI46" s="106"/>
      <c r="HJ46" s="106"/>
      <c r="HK46" s="106"/>
      <c r="HL46" s="106"/>
      <c r="HM46" s="106"/>
      <c r="HN46" s="106"/>
      <c r="HO46" s="106"/>
      <c r="HP46" s="106"/>
      <c r="HQ46" s="106"/>
      <c r="HR46" s="106"/>
      <c r="HS46" s="106"/>
      <c r="HT46" s="106"/>
      <c r="HU46" s="106"/>
      <c r="HV46" s="106"/>
      <c r="HW46" s="106"/>
      <c r="HX46" s="106"/>
      <c r="HY46" s="106"/>
      <c r="HZ46" s="106"/>
      <c r="IA46" s="106"/>
      <c r="IB46" s="106"/>
      <c r="IC46" s="106"/>
      <c r="ID46" s="106"/>
      <c r="IE46" s="106"/>
      <c r="IF46" s="106"/>
      <c r="IG46" s="106"/>
      <c r="IH46" s="106"/>
      <c r="II46" s="106"/>
      <c r="IJ46" s="106"/>
      <c r="IK46" s="106"/>
      <c r="IL46" s="106"/>
      <c r="IM46" s="106"/>
      <c r="IN46" s="106"/>
      <c r="IO46" s="106"/>
      <c r="IP46" s="106"/>
      <c r="IQ46" s="106"/>
      <c r="IR46" s="106"/>
      <c r="IS46" s="106"/>
      <c r="IT46" s="106"/>
      <c r="IU46" s="106"/>
      <c r="IV46" s="106"/>
      <c r="IW46" s="106"/>
    </row>
    <row r="47" customFormat="false" ht="11.25" hidden="false" customHeight="false" outlineLevel="0" collapsed="false">
      <c r="A47" s="106"/>
      <c r="B47" s="106"/>
      <c r="C47" s="106" t="s">
        <v>16</v>
      </c>
      <c r="D47" s="106" t="s">
        <v>33</v>
      </c>
      <c r="E47" s="108" t="n">
        <v>0.1</v>
      </c>
      <c r="F47" s="109" t="n">
        <v>0.01</v>
      </c>
      <c r="G47" s="106"/>
      <c r="H47" s="106"/>
      <c r="I47" s="107" t="n">
        <f aca="false">I21-I78</f>
        <v>0</v>
      </c>
      <c r="J47" s="107" t="n">
        <f aca="false">J21-J78</f>
        <v>0</v>
      </c>
      <c r="K47" s="107" t="n">
        <f aca="false">K21-K78</f>
        <v>0</v>
      </c>
      <c r="L47" s="107" t="n">
        <f aca="false">L21-L78</f>
        <v>0</v>
      </c>
      <c r="M47" s="107" t="n">
        <f aca="false">M21-M78</f>
        <v>0</v>
      </c>
      <c r="N47" s="107" t="n">
        <f aca="false">N21-N78</f>
        <v>0</v>
      </c>
      <c r="O47" s="107" t="n">
        <f aca="false">O21-O78</f>
        <v>0</v>
      </c>
      <c r="P47" s="107" t="n">
        <f aca="false">P21-P78</f>
        <v>0</v>
      </c>
      <c r="Q47" s="107" t="n">
        <f aca="false">Q21-Q78</f>
        <v>0</v>
      </c>
      <c r="R47" s="107" t="n">
        <f aca="false">R21-R78</f>
        <v>0</v>
      </c>
      <c r="S47" s="107" t="n">
        <f aca="false">S21-S78</f>
        <v>0</v>
      </c>
      <c r="T47" s="107" t="n">
        <f aca="false">T21-T78</f>
        <v>0</v>
      </c>
      <c r="U47" s="107" t="n">
        <f aca="false">U21-U78</f>
        <v>0</v>
      </c>
      <c r="V47" s="107" t="n">
        <f aca="false">V21-V78</f>
        <v>0</v>
      </c>
      <c r="W47" s="107" t="n">
        <f aca="false">W21-W78</f>
        <v>0</v>
      </c>
      <c r="X47" s="107" t="n">
        <f aca="false">X21-X78</f>
        <v>0</v>
      </c>
      <c r="Y47" s="107" t="n">
        <f aca="false">Y21-Y78</f>
        <v>0</v>
      </c>
      <c r="Z47" s="107" t="n">
        <f aca="false">Z21-Z78</f>
        <v>0</v>
      </c>
      <c r="AA47" s="107" t="n">
        <f aca="false">AA21-AA78</f>
        <v>0</v>
      </c>
      <c r="AB47" s="107" t="n">
        <f aca="false">AB21-AB78</f>
        <v>0</v>
      </c>
      <c r="AC47" s="107" t="n">
        <f aca="false">AC21-AC78</f>
        <v>0</v>
      </c>
      <c r="AD47" s="107" t="n">
        <f aca="false">AD21-AD78</f>
        <v>0</v>
      </c>
      <c r="AE47" s="107" t="n">
        <f aca="false">AE21-AE78</f>
        <v>0</v>
      </c>
      <c r="AF47" s="107" t="n">
        <f aca="false">AF21-AF78</f>
        <v>0</v>
      </c>
      <c r="AG47" s="107" t="n">
        <f aca="false">AG21-AG78</f>
        <v>0</v>
      </c>
      <c r="AH47" s="107" t="n">
        <f aca="false">AH21-AH78</f>
        <v>0</v>
      </c>
      <c r="AI47" s="107" t="n">
        <f aca="false">AI21-AI78</f>
        <v>0</v>
      </c>
      <c r="AJ47" s="107" t="n">
        <f aca="false">AJ21-AJ78</f>
        <v>0</v>
      </c>
      <c r="AK47" s="107" t="n">
        <v>0</v>
      </c>
      <c r="AL47" s="107" t="n">
        <v>0</v>
      </c>
      <c r="AM47" s="107" t="n">
        <v>0</v>
      </c>
      <c r="AN47" s="106"/>
      <c r="AO47" s="110" t="n">
        <f aca="false">SUM(I47:AN47)-AQ47</f>
        <v>0</v>
      </c>
      <c r="AP47" s="111" t="n">
        <f aca="false">AO47*E47</f>
        <v>0</v>
      </c>
      <c r="AQ47" s="110" t="n">
        <f aca="false">SUM(I47:AM47)*F47</f>
        <v>0</v>
      </c>
      <c r="AR47" s="106"/>
      <c r="AS47" s="106"/>
      <c r="AT47" s="106"/>
      <c r="AU47" s="106"/>
      <c r="AV47" s="106"/>
      <c r="AW47" s="106"/>
      <c r="AX47" s="106"/>
      <c r="AY47" s="106"/>
      <c r="AZ47" s="106"/>
      <c r="BA47" s="106"/>
      <c r="BB47" s="106"/>
      <c r="BC47" s="106"/>
      <c r="BD47" s="106"/>
      <c r="BE47" s="106"/>
      <c r="BF47" s="106"/>
      <c r="BG47" s="106"/>
      <c r="BH47" s="106"/>
      <c r="BI47" s="106"/>
      <c r="BJ47" s="106"/>
      <c r="BK47" s="106"/>
      <c r="BL47" s="106"/>
      <c r="BM47" s="106"/>
      <c r="BN47" s="106"/>
      <c r="BO47" s="106"/>
      <c r="BP47" s="106"/>
      <c r="BQ47" s="106"/>
      <c r="BR47" s="106"/>
      <c r="BS47" s="106"/>
      <c r="BT47" s="106"/>
      <c r="BU47" s="106"/>
      <c r="BV47" s="106"/>
      <c r="BW47" s="106"/>
      <c r="BX47" s="106"/>
      <c r="BY47" s="106"/>
      <c r="BZ47" s="106"/>
      <c r="CA47" s="106"/>
      <c r="CB47" s="106"/>
      <c r="CC47" s="106"/>
      <c r="CD47" s="106"/>
      <c r="CE47" s="106"/>
      <c r="CF47" s="106"/>
      <c r="CG47" s="106"/>
      <c r="CH47" s="106"/>
      <c r="CI47" s="106"/>
      <c r="CJ47" s="106"/>
      <c r="CK47" s="106"/>
      <c r="CL47" s="106"/>
      <c r="CM47" s="106"/>
      <c r="CN47" s="106"/>
      <c r="CO47" s="106"/>
      <c r="CP47" s="106"/>
      <c r="CQ47" s="106"/>
      <c r="CR47" s="106"/>
      <c r="CS47" s="106"/>
      <c r="CT47" s="106"/>
      <c r="CU47" s="106"/>
      <c r="CV47" s="106"/>
      <c r="CW47" s="106"/>
      <c r="CX47" s="106"/>
      <c r="CY47" s="106"/>
      <c r="CZ47" s="106"/>
      <c r="DA47" s="106"/>
      <c r="DB47" s="106"/>
      <c r="DC47" s="106"/>
      <c r="DD47" s="106"/>
      <c r="DE47" s="106"/>
      <c r="DF47" s="106"/>
      <c r="DG47" s="106"/>
      <c r="DH47" s="106"/>
      <c r="DI47" s="106"/>
      <c r="DJ47" s="106"/>
      <c r="DK47" s="106"/>
      <c r="DL47" s="106"/>
      <c r="DM47" s="106"/>
      <c r="DN47" s="106"/>
      <c r="DO47" s="106"/>
      <c r="DP47" s="106"/>
      <c r="DQ47" s="106"/>
      <c r="DR47" s="106"/>
      <c r="DS47" s="106"/>
      <c r="DT47" s="106"/>
      <c r="DU47" s="106"/>
      <c r="DV47" s="106"/>
      <c r="DW47" s="106"/>
      <c r="DX47" s="106"/>
      <c r="DY47" s="106"/>
      <c r="DZ47" s="106"/>
      <c r="EA47" s="106"/>
      <c r="EB47" s="106"/>
      <c r="EC47" s="106"/>
      <c r="ED47" s="106"/>
      <c r="EE47" s="106"/>
      <c r="EF47" s="106"/>
      <c r="EG47" s="106"/>
      <c r="EH47" s="106"/>
      <c r="EI47" s="106"/>
      <c r="EJ47" s="106"/>
      <c r="EK47" s="106"/>
      <c r="EL47" s="106"/>
      <c r="EM47" s="106"/>
      <c r="EN47" s="106"/>
      <c r="EO47" s="106"/>
      <c r="EP47" s="106"/>
      <c r="EQ47" s="106"/>
      <c r="ER47" s="106"/>
      <c r="ES47" s="106"/>
      <c r="ET47" s="106"/>
      <c r="EU47" s="106"/>
      <c r="EV47" s="106"/>
      <c r="EW47" s="106"/>
      <c r="EX47" s="106"/>
      <c r="EY47" s="106"/>
      <c r="EZ47" s="106"/>
      <c r="FA47" s="106"/>
      <c r="FB47" s="106"/>
      <c r="FC47" s="106"/>
      <c r="FD47" s="106"/>
      <c r="FE47" s="106"/>
      <c r="FF47" s="106"/>
      <c r="FG47" s="106"/>
      <c r="FH47" s="106"/>
      <c r="FI47" s="106"/>
      <c r="FJ47" s="106"/>
      <c r="FK47" s="106"/>
      <c r="FL47" s="106"/>
      <c r="FM47" s="106"/>
      <c r="FN47" s="106"/>
      <c r="FO47" s="106"/>
      <c r="FP47" s="106"/>
      <c r="FQ47" s="106"/>
      <c r="FR47" s="106"/>
      <c r="FS47" s="106"/>
      <c r="FT47" s="106"/>
      <c r="FU47" s="106"/>
      <c r="FV47" s="106"/>
      <c r="FW47" s="106"/>
      <c r="FX47" s="106"/>
      <c r="FY47" s="106"/>
      <c r="FZ47" s="106"/>
      <c r="GA47" s="106"/>
      <c r="GB47" s="106"/>
      <c r="GC47" s="106"/>
      <c r="GD47" s="106"/>
      <c r="GE47" s="106"/>
      <c r="GF47" s="106"/>
      <c r="GG47" s="106"/>
      <c r="GH47" s="106"/>
      <c r="GI47" s="106"/>
      <c r="GJ47" s="106"/>
      <c r="GK47" s="106"/>
      <c r="GL47" s="106"/>
      <c r="GM47" s="106"/>
      <c r="GN47" s="106"/>
      <c r="GO47" s="106"/>
      <c r="GP47" s="106"/>
      <c r="GQ47" s="106"/>
      <c r="GR47" s="106"/>
      <c r="GS47" s="106"/>
      <c r="GT47" s="106"/>
      <c r="GU47" s="106"/>
      <c r="GV47" s="106"/>
      <c r="GW47" s="106"/>
      <c r="GX47" s="106"/>
      <c r="GY47" s="106"/>
      <c r="GZ47" s="106"/>
      <c r="HA47" s="106"/>
      <c r="HB47" s="106"/>
      <c r="HC47" s="106"/>
      <c r="HD47" s="106"/>
      <c r="HE47" s="106"/>
      <c r="HF47" s="106"/>
      <c r="HG47" s="106"/>
      <c r="HH47" s="106"/>
      <c r="HI47" s="106"/>
      <c r="HJ47" s="106"/>
      <c r="HK47" s="106"/>
      <c r="HL47" s="106"/>
      <c r="HM47" s="106"/>
      <c r="HN47" s="106"/>
      <c r="HO47" s="106"/>
      <c r="HP47" s="106"/>
      <c r="HQ47" s="106"/>
      <c r="HR47" s="106"/>
      <c r="HS47" s="106"/>
      <c r="HT47" s="106"/>
      <c r="HU47" s="106"/>
      <c r="HV47" s="106"/>
      <c r="HW47" s="106"/>
      <c r="HX47" s="106"/>
      <c r="HY47" s="106"/>
      <c r="HZ47" s="106"/>
      <c r="IA47" s="106"/>
      <c r="IB47" s="106"/>
      <c r="IC47" s="106"/>
      <c r="ID47" s="106"/>
      <c r="IE47" s="106"/>
      <c r="IF47" s="106"/>
      <c r="IG47" s="106"/>
      <c r="IH47" s="106"/>
      <c r="II47" s="106"/>
      <c r="IJ47" s="106"/>
      <c r="IK47" s="106"/>
      <c r="IL47" s="106"/>
      <c r="IM47" s="106"/>
      <c r="IN47" s="106"/>
      <c r="IO47" s="106"/>
      <c r="IP47" s="106"/>
      <c r="IQ47" s="106"/>
      <c r="IR47" s="106"/>
      <c r="IS47" s="106"/>
      <c r="IT47" s="106"/>
      <c r="IU47" s="106"/>
      <c r="IV47" s="106"/>
      <c r="IW47" s="106"/>
    </row>
    <row r="48" customFormat="false" ht="11.25" hidden="false" customHeight="false" outlineLevel="0" collapsed="false">
      <c r="A48" s="106"/>
      <c r="B48" s="106"/>
      <c r="C48" s="106" t="s">
        <v>121</v>
      </c>
      <c r="D48" s="106" t="s">
        <v>122</v>
      </c>
      <c r="E48" s="108" t="n">
        <v>0.1</v>
      </c>
      <c r="F48" s="109" t="n">
        <v>0.01</v>
      </c>
      <c r="G48" s="106"/>
      <c r="H48" s="106"/>
      <c r="I48" s="107" t="n">
        <f aca="false">I11+I28-I79</f>
        <v>5000</v>
      </c>
      <c r="J48" s="107" t="n">
        <f aca="false">J11+J28-J79</f>
        <v>10703</v>
      </c>
      <c r="K48" s="107" t="n">
        <f aca="false">K11+K28-K79</f>
        <v>10934</v>
      </c>
      <c r="L48" s="107" t="n">
        <f aca="false">L11+L28-L79</f>
        <v>9933</v>
      </c>
      <c r="M48" s="107" t="n">
        <f aca="false">M11+M28-M79</f>
        <v>10349</v>
      </c>
      <c r="N48" s="107" t="n">
        <f aca="false">N11+N28-N79</f>
        <v>0</v>
      </c>
      <c r="O48" s="107" t="n">
        <f aca="false">O11+O28-O79</f>
        <v>0</v>
      </c>
      <c r="P48" s="107" t="n">
        <f aca="false">P11+P28-P79</f>
        <v>0</v>
      </c>
      <c r="Q48" s="107" t="n">
        <f aca="false">Q11+Q28-Q79</f>
        <v>0</v>
      </c>
      <c r="R48" s="107" t="n">
        <f aca="false">R11+R28-R79</f>
        <v>0</v>
      </c>
      <c r="S48" s="107" t="n">
        <f aca="false">S11+S28-S79</f>
        <v>0</v>
      </c>
      <c r="T48" s="107" t="n">
        <f aca="false">T11+T28-T79</f>
        <v>0</v>
      </c>
      <c r="U48" s="107" t="n">
        <f aca="false">U11+U28-U79</f>
        <v>0</v>
      </c>
      <c r="V48" s="107" t="n">
        <f aca="false">V11+V28-V79</f>
        <v>3985</v>
      </c>
      <c r="W48" s="107" t="n">
        <f aca="false">W11+W28-W79</f>
        <v>5082</v>
      </c>
      <c r="X48" s="107" t="n">
        <f aca="false">X11+X28-X79</f>
        <v>5000</v>
      </c>
      <c r="Y48" s="107" t="n">
        <f aca="false">Y11+Y28-Y79</f>
        <v>7193</v>
      </c>
      <c r="Z48" s="107" t="n">
        <f aca="false">Z11+Z28-Z79</f>
        <v>6461</v>
      </c>
      <c r="AA48" s="107" t="n">
        <f aca="false">AA11+AA28-AA79</f>
        <v>5000</v>
      </c>
      <c r="AB48" s="107" t="n">
        <f aca="false">AB11+AB28-AB79</f>
        <v>5000</v>
      </c>
      <c r="AC48" s="107" t="n">
        <f aca="false">AC11+AC28-AC79</f>
        <v>5000</v>
      </c>
      <c r="AD48" s="107" t="n">
        <f aca="false">AD11+AD28-AD79</f>
        <v>5000</v>
      </c>
      <c r="AE48" s="107" t="n">
        <f aca="false">AE11+AE28-AE79</f>
        <v>5000</v>
      </c>
      <c r="AF48" s="107" t="n">
        <f aca="false">AF11+AF28-AF79</f>
        <v>10018</v>
      </c>
      <c r="AG48" s="107" t="n">
        <f aca="false">AG11+AG28-AG79</f>
        <v>7600</v>
      </c>
      <c r="AH48" s="107" t="n">
        <f aca="false">AH11+AH28-AH79</f>
        <v>8024</v>
      </c>
      <c r="AI48" s="107" t="n">
        <f aca="false">AI11+AI28-AI79</f>
        <v>10511</v>
      </c>
      <c r="AJ48" s="107" t="n">
        <f aca="false">AJ11+AJ28-AJ79</f>
        <v>10157</v>
      </c>
      <c r="AK48" s="107" t="n">
        <f aca="false">AK11+AK28-AK79</f>
        <v>10919</v>
      </c>
      <c r="AL48" s="107" t="n">
        <f aca="false">AL11+AL28-AL79</f>
        <v>15000</v>
      </c>
      <c r="AM48" s="107" t="n">
        <f aca="false">AM11+AM28-AM79</f>
        <v>15000</v>
      </c>
      <c r="AN48" s="106"/>
      <c r="AO48" s="110" t="n">
        <f aca="false">SUM(I48:AN48)-AQ48</f>
        <v>185000.31</v>
      </c>
      <c r="AP48" s="111" t="n">
        <f aca="false">AO48*E48</f>
        <v>18500.031</v>
      </c>
      <c r="AQ48" s="110" t="n">
        <f aca="false">SUM(I48:AM48)*F48</f>
        <v>1868.69</v>
      </c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  <c r="BB48" s="106"/>
      <c r="BC48" s="106"/>
      <c r="BD48" s="106"/>
      <c r="BE48" s="106"/>
      <c r="BF48" s="106"/>
      <c r="BG48" s="106"/>
      <c r="BH48" s="106"/>
      <c r="BI48" s="106"/>
      <c r="BJ48" s="106"/>
      <c r="BK48" s="106"/>
      <c r="BL48" s="106"/>
      <c r="BM48" s="106"/>
      <c r="BN48" s="106"/>
      <c r="BO48" s="106"/>
      <c r="BP48" s="106"/>
      <c r="BQ48" s="106"/>
      <c r="BR48" s="106"/>
      <c r="BS48" s="106"/>
      <c r="BT48" s="106"/>
      <c r="BU48" s="106"/>
      <c r="BV48" s="106"/>
      <c r="BW48" s="106"/>
      <c r="BX48" s="106"/>
      <c r="BY48" s="106"/>
      <c r="BZ48" s="106"/>
      <c r="CA48" s="106"/>
      <c r="CB48" s="106"/>
      <c r="CC48" s="106"/>
      <c r="CD48" s="106"/>
      <c r="CE48" s="106"/>
      <c r="CF48" s="106"/>
      <c r="CG48" s="106"/>
      <c r="CH48" s="106"/>
      <c r="CI48" s="106"/>
      <c r="CJ48" s="106"/>
      <c r="CK48" s="106"/>
      <c r="CL48" s="106"/>
      <c r="CM48" s="106"/>
      <c r="CN48" s="106"/>
      <c r="CO48" s="106"/>
      <c r="CP48" s="106"/>
      <c r="CQ48" s="106"/>
      <c r="CR48" s="106"/>
      <c r="CS48" s="106"/>
      <c r="CT48" s="106"/>
      <c r="CU48" s="106"/>
      <c r="CV48" s="106"/>
      <c r="CW48" s="106"/>
      <c r="CX48" s="106"/>
      <c r="CY48" s="106"/>
      <c r="CZ48" s="106"/>
      <c r="DA48" s="106"/>
      <c r="DB48" s="106"/>
      <c r="DC48" s="106"/>
      <c r="DD48" s="106"/>
      <c r="DE48" s="106"/>
      <c r="DF48" s="106"/>
      <c r="DG48" s="106"/>
      <c r="DH48" s="106"/>
      <c r="DI48" s="106"/>
      <c r="DJ48" s="106"/>
      <c r="DK48" s="106"/>
      <c r="DL48" s="106"/>
      <c r="DM48" s="106"/>
      <c r="DN48" s="106"/>
      <c r="DO48" s="106"/>
      <c r="DP48" s="106"/>
      <c r="DQ48" s="106"/>
      <c r="DR48" s="106"/>
      <c r="DS48" s="106"/>
      <c r="DT48" s="106"/>
      <c r="DU48" s="106"/>
      <c r="DV48" s="106"/>
      <c r="DW48" s="106"/>
      <c r="DX48" s="106"/>
      <c r="DY48" s="106"/>
      <c r="DZ48" s="106"/>
      <c r="EA48" s="106"/>
      <c r="EB48" s="106"/>
      <c r="EC48" s="106"/>
      <c r="ED48" s="106"/>
      <c r="EE48" s="106"/>
      <c r="EF48" s="106"/>
      <c r="EG48" s="106"/>
      <c r="EH48" s="106"/>
      <c r="EI48" s="106"/>
      <c r="EJ48" s="106"/>
      <c r="EK48" s="106"/>
      <c r="EL48" s="106"/>
      <c r="EM48" s="106"/>
      <c r="EN48" s="106"/>
      <c r="EO48" s="106"/>
      <c r="EP48" s="106"/>
      <c r="EQ48" s="106"/>
      <c r="ER48" s="106"/>
      <c r="ES48" s="106"/>
      <c r="ET48" s="106"/>
      <c r="EU48" s="106"/>
      <c r="EV48" s="106"/>
      <c r="EW48" s="106"/>
      <c r="EX48" s="106"/>
      <c r="EY48" s="106"/>
      <c r="EZ48" s="106"/>
      <c r="FA48" s="106"/>
      <c r="FB48" s="106"/>
      <c r="FC48" s="106"/>
      <c r="FD48" s="106"/>
      <c r="FE48" s="106"/>
      <c r="FF48" s="106"/>
      <c r="FG48" s="106"/>
      <c r="FH48" s="106"/>
      <c r="FI48" s="106"/>
      <c r="FJ48" s="106"/>
      <c r="FK48" s="106"/>
      <c r="FL48" s="106"/>
      <c r="FM48" s="106"/>
      <c r="FN48" s="106"/>
      <c r="FO48" s="106"/>
      <c r="FP48" s="106"/>
      <c r="FQ48" s="106"/>
      <c r="FR48" s="106"/>
      <c r="FS48" s="106"/>
      <c r="FT48" s="106"/>
      <c r="FU48" s="106"/>
      <c r="FV48" s="106"/>
      <c r="FW48" s="106"/>
      <c r="FX48" s="106"/>
      <c r="FY48" s="106"/>
      <c r="FZ48" s="106"/>
      <c r="GA48" s="106"/>
      <c r="GB48" s="106"/>
      <c r="GC48" s="106"/>
      <c r="GD48" s="106"/>
      <c r="GE48" s="106"/>
      <c r="GF48" s="106"/>
      <c r="GG48" s="106"/>
      <c r="GH48" s="106"/>
      <c r="GI48" s="106"/>
      <c r="GJ48" s="106"/>
      <c r="GK48" s="106"/>
      <c r="GL48" s="106"/>
      <c r="GM48" s="106"/>
      <c r="GN48" s="106"/>
      <c r="GO48" s="106"/>
      <c r="GP48" s="106"/>
      <c r="GQ48" s="106"/>
      <c r="GR48" s="106"/>
      <c r="GS48" s="106"/>
      <c r="GT48" s="106"/>
      <c r="GU48" s="106"/>
      <c r="GV48" s="106"/>
      <c r="GW48" s="106"/>
      <c r="GX48" s="106"/>
      <c r="GY48" s="106"/>
      <c r="GZ48" s="106"/>
      <c r="HA48" s="106"/>
      <c r="HB48" s="106"/>
      <c r="HC48" s="106"/>
      <c r="HD48" s="106"/>
      <c r="HE48" s="106"/>
      <c r="HF48" s="106"/>
      <c r="HG48" s="106"/>
      <c r="HH48" s="106"/>
      <c r="HI48" s="106"/>
      <c r="HJ48" s="106"/>
      <c r="HK48" s="106"/>
      <c r="HL48" s="106"/>
      <c r="HM48" s="106"/>
      <c r="HN48" s="106"/>
      <c r="HO48" s="106"/>
      <c r="HP48" s="106"/>
      <c r="HQ48" s="106"/>
      <c r="HR48" s="106"/>
      <c r="HS48" s="106"/>
      <c r="HT48" s="106"/>
      <c r="HU48" s="106"/>
      <c r="HV48" s="106"/>
      <c r="HW48" s="106"/>
      <c r="HX48" s="106"/>
      <c r="HY48" s="106"/>
      <c r="HZ48" s="106"/>
      <c r="IA48" s="106"/>
      <c r="IB48" s="106"/>
      <c r="IC48" s="106"/>
      <c r="ID48" s="106"/>
      <c r="IE48" s="106"/>
      <c r="IF48" s="106"/>
      <c r="IG48" s="106"/>
      <c r="IH48" s="106"/>
      <c r="II48" s="106"/>
      <c r="IJ48" s="106"/>
      <c r="IK48" s="106"/>
      <c r="IL48" s="106"/>
      <c r="IM48" s="106"/>
      <c r="IN48" s="106"/>
      <c r="IO48" s="106"/>
      <c r="IP48" s="106"/>
      <c r="IQ48" s="106"/>
      <c r="IR48" s="106"/>
      <c r="IS48" s="106"/>
      <c r="IT48" s="106"/>
      <c r="IU48" s="106"/>
      <c r="IV48" s="106"/>
      <c r="IW48" s="106"/>
    </row>
    <row r="49" customFormat="false" ht="11.25" hidden="false" customHeight="false" outlineLevel="0" collapsed="false">
      <c r="A49" s="106"/>
      <c r="B49" s="106"/>
      <c r="C49" s="106" t="s">
        <v>18</v>
      </c>
      <c r="D49" s="106" t="s">
        <v>35</v>
      </c>
      <c r="E49" s="108" t="n">
        <v>0.1</v>
      </c>
      <c r="F49" s="109" t="n">
        <v>0.01</v>
      </c>
      <c r="G49" s="106"/>
      <c r="H49" s="106"/>
      <c r="I49" s="107" t="n">
        <f aca="false">I23-I80</f>
        <v>15000</v>
      </c>
      <c r="J49" s="107" t="n">
        <f aca="false">J23-J80</f>
        <v>15000</v>
      </c>
      <c r="K49" s="107" t="n">
        <f aca="false">K23-K80</f>
        <v>15000</v>
      </c>
      <c r="L49" s="107" t="n">
        <f aca="false">L23-L80</f>
        <v>15000</v>
      </c>
      <c r="M49" s="107" t="n">
        <f aca="false">M23-M80</f>
        <v>15000</v>
      </c>
      <c r="N49" s="107" t="n">
        <f aca="false">N23-N80</f>
        <v>5974</v>
      </c>
      <c r="O49" s="107" t="n">
        <f aca="false">O23-O80</f>
        <v>0</v>
      </c>
      <c r="P49" s="107" t="n">
        <f aca="false">P23-P80</f>
        <v>0</v>
      </c>
      <c r="Q49" s="107" t="n">
        <f aca="false">Q23-Q80</f>
        <v>0</v>
      </c>
      <c r="R49" s="107" t="n">
        <f aca="false">R23-R80</f>
        <v>0</v>
      </c>
      <c r="S49" s="107" t="n">
        <f aca="false">S23-S80</f>
        <v>0</v>
      </c>
      <c r="T49" s="107" t="n">
        <f aca="false">T23-T80</f>
        <v>0</v>
      </c>
      <c r="U49" s="107" t="n">
        <f aca="false">U23-U80</f>
        <v>0</v>
      </c>
      <c r="V49" s="107" t="n">
        <f aca="false">V23-V80</f>
        <v>15000</v>
      </c>
      <c r="W49" s="107" t="n">
        <f aca="false">W23-W80</f>
        <v>15000</v>
      </c>
      <c r="X49" s="107" t="n">
        <f aca="false">X23-X80</f>
        <v>15000</v>
      </c>
      <c r="Y49" s="107" t="n">
        <f aca="false">Y23-Y80</f>
        <v>15000</v>
      </c>
      <c r="Z49" s="107" t="n">
        <f aca="false">Z23-Z80</f>
        <v>15000</v>
      </c>
      <c r="AA49" s="107" t="n">
        <f aca="false">AA23-AA80</f>
        <v>15000</v>
      </c>
      <c r="AB49" s="107" t="n">
        <f aca="false">AB23-AB80</f>
        <v>15000</v>
      </c>
      <c r="AC49" s="107" t="n">
        <f aca="false">AC23-AC80</f>
        <v>15000</v>
      </c>
      <c r="AD49" s="107" t="n">
        <f aca="false">AD23-AD80</f>
        <v>15000</v>
      </c>
      <c r="AE49" s="107" t="n">
        <f aca="false">AE23-AE80</f>
        <v>15000</v>
      </c>
      <c r="AF49" s="107" t="n">
        <f aca="false">AF23-AF80</f>
        <v>15000</v>
      </c>
      <c r="AG49" s="107" t="n">
        <f aca="false">AG23-AG80</f>
        <v>15000</v>
      </c>
      <c r="AH49" s="107" t="n">
        <f aca="false">AH23-AH80</f>
        <v>15000</v>
      </c>
      <c r="AI49" s="107" t="n">
        <f aca="false">AI23-AI80</f>
        <v>15000</v>
      </c>
      <c r="AJ49" s="107" t="n">
        <f aca="false">AJ23-AJ80</f>
        <v>15000</v>
      </c>
      <c r="AK49" s="107" t="n">
        <f aca="false">AK23-AK80</f>
        <v>15000</v>
      </c>
      <c r="AL49" s="107" t="n">
        <f aca="false">AL23-AL80</f>
        <v>0</v>
      </c>
      <c r="AM49" s="107" t="n">
        <f aca="false">AM23-AM80</f>
        <v>0</v>
      </c>
      <c r="AN49" s="106"/>
      <c r="AO49" s="110" t="n">
        <f aca="false">SUM(I49:AN49)-AQ49</f>
        <v>317764.26</v>
      </c>
      <c r="AP49" s="111" t="n">
        <f aca="false">AO49*E49</f>
        <v>31776.426</v>
      </c>
      <c r="AQ49" s="110" t="n">
        <f aca="false">SUM(I49:AM49)*F49</f>
        <v>3209.74</v>
      </c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06"/>
      <c r="BE49" s="106"/>
      <c r="BF49" s="106"/>
      <c r="BG49" s="106"/>
      <c r="BH49" s="106"/>
      <c r="BI49" s="106"/>
      <c r="BJ49" s="106"/>
      <c r="BK49" s="106"/>
      <c r="BL49" s="106"/>
      <c r="BM49" s="106"/>
      <c r="BN49" s="106"/>
      <c r="BO49" s="106"/>
      <c r="BP49" s="106"/>
      <c r="BQ49" s="106"/>
      <c r="BR49" s="106"/>
      <c r="BS49" s="106"/>
      <c r="BT49" s="106"/>
      <c r="BU49" s="106"/>
      <c r="BV49" s="106"/>
      <c r="BW49" s="106"/>
      <c r="BX49" s="106"/>
      <c r="BY49" s="106"/>
      <c r="BZ49" s="106"/>
      <c r="CA49" s="106"/>
      <c r="CB49" s="106"/>
      <c r="CC49" s="106"/>
      <c r="CD49" s="106"/>
      <c r="CE49" s="106"/>
      <c r="CF49" s="106"/>
      <c r="CG49" s="106"/>
      <c r="CH49" s="106"/>
      <c r="CI49" s="106"/>
      <c r="CJ49" s="106"/>
      <c r="CK49" s="106"/>
      <c r="CL49" s="106"/>
      <c r="CM49" s="106"/>
      <c r="CN49" s="106"/>
      <c r="CO49" s="106"/>
      <c r="CP49" s="106"/>
      <c r="CQ49" s="106"/>
      <c r="CR49" s="106"/>
      <c r="CS49" s="106"/>
      <c r="CT49" s="106"/>
      <c r="CU49" s="106"/>
      <c r="CV49" s="106"/>
      <c r="CW49" s="106"/>
      <c r="CX49" s="106"/>
      <c r="CY49" s="106"/>
      <c r="CZ49" s="106"/>
      <c r="DA49" s="106"/>
      <c r="DB49" s="106"/>
      <c r="DC49" s="106"/>
      <c r="DD49" s="106"/>
      <c r="DE49" s="106"/>
      <c r="DF49" s="106"/>
      <c r="DG49" s="106"/>
      <c r="DH49" s="106"/>
      <c r="DI49" s="106"/>
      <c r="DJ49" s="106"/>
      <c r="DK49" s="106"/>
      <c r="DL49" s="106"/>
      <c r="DM49" s="106"/>
      <c r="DN49" s="106"/>
      <c r="DO49" s="106"/>
      <c r="DP49" s="106"/>
      <c r="DQ49" s="106"/>
      <c r="DR49" s="106"/>
      <c r="DS49" s="106"/>
      <c r="DT49" s="106"/>
      <c r="DU49" s="106"/>
      <c r="DV49" s="106"/>
      <c r="DW49" s="106"/>
      <c r="DX49" s="106"/>
      <c r="DY49" s="106"/>
      <c r="DZ49" s="106"/>
      <c r="EA49" s="106"/>
      <c r="EB49" s="106"/>
      <c r="EC49" s="106"/>
      <c r="ED49" s="106"/>
      <c r="EE49" s="106"/>
      <c r="EF49" s="106"/>
      <c r="EG49" s="106"/>
      <c r="EH49" s="106"/>
      <c r="EI49" s="106"/>
      <c r="EJ49" s="106"/>
      <c r="EK49" s="106"/>
      <c r="EL49" s="106"/>
      <c r="EM49" s="106"/>
      <c r="EN49" s="106"/>
      <c r="EO49" s="106"/>
      <c r="EP49" s="106"/>
      <c r="EQ49" s="106"/>
      <c r="ER49" s="106"/>
      <c r="ES49" s="106"/>
      <c r="ET49" s="106"/>
      <c r="EU49" s="106"/>
      <c r="EV49" s="106"/>
      <c r="EW49" s="106"/>
      <c r="EX49" s="106"/>
      <c r="EY49" s="106"/>
      <c r="EZ49" s="106"/>
      <c r="FA49" s="106"/>
      <c r="FB49" s="106"/>
      <c r="FC49" s="106"/>
      <c r="FD49" s="106"/>
      <c r="FE49" s="106"/>
      <c r="FF49" s="106"/>
      <c r="FG49" s="106"/>
      <c r="FH49" s="106"/>
      <c r="FI49" s="106"/>
      <c r="FJ49" s="106"/>
      <c r="FK49" s="106"/>
      <c r="FL49" s="106"/>
      <c r="FM49" s="106"/>
      <c r="FN49" s="106"/>
      <c r="FO49" s="106"/>
      <c r="FP49" s="106"/>
      <c r="FQ49" s="106"/>
      <c r="FR49" s="106"/>
      <c r="FS49" s="106"/>
      <c r="FT49" s="106"/>
      <c r="FU49" s="106"/>
      <c r="FV49" s="106"/>
      <c r="FW49" s="106"/>
      <c r="FX49" s="106"/>
      <c r="FY49" s="106"/>
      <c r="FZ49" s="106"/>
      <c r="GA49" s="106"/>
      <c r="GB49" s="106"/>
      <c r="GC49" s="106"/>
      <c r="GD49" s="106"/>
      <c r="GE49" s="106"/>
      <c r="GF49" s="106"/>
      <c r="GG49" s="106"/>
      <c r="GH49" s="106"/>
      <c r="GI49" s="106"/>
      <c r="GJ49" s="106"/>
      <c r="GK49" s="106"/>
      <c r="GL49" s="106"/>
      <c r="GM49" s="106"/>
      <c r="GN49" s="106"/>
      <c r="GO49" s="106"/>
      <c r="GP49" s="106"/>
      <c r="GQ49" s="106"/>
      <c r="GR49" s="106"/>
      <c r="GS49" s="106"/>
      <c r="GT49" s="106"/>
      <c r="GU49" s="106"/>
      <c r="GV49" s="106"/>
      <c r="GW49" s="106"/>
      <c r="GX49" s="106"/>
      <c r="GY49" s="106"/>
      <c r="GZ49" s="106"/>
      <c r="HA49" s="106"/>
      <c r="HB49" s="106"/>
      <c r="HC49" s="106"/>
      <c r="HD49" s="106"/>
      <c r="HE49" s="106"/>
      <c r="HF49" s="106"/>
      <c r="HG49" s="106"/>
      <c r="HH49" s="106"/>
      <c r="HI49" s="106"/>
      <c r="HJ49" s="106"/>
      <c r="HK49" s="106"/>
      <c r="HL49" s="106"/>
      <c r="HM49" s="106"/>
      <c r="HN49" s="106"/>
      <c r="HO49" s="106"/>
      <c r="HP49" s="106"/>
      <c r="HQ49" s="106"/>
      <c r="HR49" s="106"/>
      <c r="HS49" s="106"/>
      <c r="HT49" s="106"/>
      <c r="HU49" s="106"/>
      <c r="HV49" s="106"/>
      <c r="HW49" s="106"/>
      <c r="HX49" s="106"/>
      <c r="HY49" s="106"/>
      <c r="HZ49" s="106"/>
      <c r="IA49" s="106"/>
      <c r="IB49" s="106"/>
      <c r="IC49" s="106"/>
      <c r="ID49" s="106"/>
      <c r="IE49" s="106"/>
      <c r="IF49" s="106"/>
      <c r="IG49" s="106"/>
      <c r="IH49" s="106"/>
      <c r="II49" s="106"/>
      <c r="IJ49" s="106"/>
      <c r="IK49" s="106"/>
      <c r="IL49" s="106"/>
      <c r="IM49" s="106"/>
      <c r="IN49" s="106"/>
      <c r="IO49" s="106"/>
      <c r="IP49" s="106"/>
      <c r="IQ49" s="106"/>
      <c r="IR49" s="106"/>
      <c r="IS49" s="106"/>
      <c r="IT49" s="106"/>
      <c r="IU49" s="106"/>
      <c r="IV49" s="106"/>
      <c r="IW49" s="106"/>
    </row>
    <row r="50" customFormat="false" ht="11.25" hidden="false" customHeight="false" outlineLevel="0" collapsed="false">
      <c r="A50" s="106"/>
      <c r="B50" s="106"/>
      <c r="C50" s="106" t="s">
        <v>9</v>
      </c>
      <c r="D50" s="106" t="s">
        <v>26</v>
      </c>
      <c r="E50" s="108" t="n">
        <v>0.08</v>
      </c>
      <c r="F50" s="112" t="n">
        <v>0.005</v>
      </c>
      <c r="G50" s="106"/>
      <c r="H50" s="106"/>
      <c r="I50" s="107" t="n">
        <f aca="false">I10-I81</f>
        <v>0</v>
      </c>
      <c r="J50" s="107" t="n">
        <f aca="false">J10-J81</f>
        <v>0</v>
      </c>
      <c r="K50" s="107" t="n">
        <f aca="false">K10-K81</f>
        <v>0</v>
      </c>
      <c r="L50" s="107" t="n">
        <f aca="false">L10-L81</f>
        <v>0</v>
      </c>
      <c r="M50" s="107" t="n">
        <f aca="false">M10-M81</f>
        <v>0</v>
      </c>
      <c r="N50" s="107" t="n">
        <f aca="false">N10-N81</f>
        <v>0</v>
      </c>
      <c r="O50" s="107" t="n">
        <f aca="false">O10-O81</f>
        <v>0</v>
      </c>
      <c r="P50" s="107" t="n">
        <f aca="false">P10-P81</f>
        <v>0</v>
      </c>
      <c r="Q50" s="107" t="n">
        <f aca="false">Q10-Q81</f>
        <v>0</v>
      </c>
      <c r="R50" s="107" t="n">
        <f aca="false">R10-R81</f>
        <v>0</v>
      </c>
      <c r="S50" s="107" t="n">
        <f aca="false">S10-S81</f>
        <v>0</v>
      </c>
      <c r="T50" s="107" t="n">
        <f aca="false">T10-T81</f>
        <v>0</v>
      </c>
      <c r="U50" s="107" t="n">
        <f aca="false">U10-U81</f>
        <v>0</v>
      </c>
      <c r="V50" s="107" t="n">
        <f aca="false">V10-V81</f>
        <v>0</v>
      </c>
      <c r="W50" s="107" t="n">
        <f aca="false">W10-W81</f>
        <v>0</v>
      </c>
      <c r="X50" s="107" t="n">
        <f aca="false">X10-X81</f>
        <v>0</v>
      </c>
      <c r="Y50" s="107" t="n">
        <f aca="false">Y10-Y81</f>
        <v>0</v>
      </c>
      <c r="Z50" s="107" t="n">
        <f aca="false">Z10-Z81</f>
        <v>0</v>
      </c>
      <c r="AA50" s="107" t="n">
        <f aca="false">AA10-AA81</f>
        <v>0</v>
      </c>
      <c r="AB50" s="107" t="n">
        <f aca="false">AB10-AB81</f>
        <v>0</v>
      </c>
      <c r="AC50" s="107" t="n">
        <f aca="false">AC10-AC81</f>
        <v>0</v>
      </c>
      <c r="AD50" s="107" t="n">
        <f aca="false">AD10-AD81</f>
        <v>0</v>
      </c>
      <c r="AE50" s="107" t="n">
        <f aca="false">AE10-AE81</f>
        <v>0</v>
      </c>
      <c r="AF50" s="107" t="n">
        <f aca="false">AF10-AF81</f>
        <v>0</v>
      </c>
      <c r="AG50" s="107" t="n">
        <f aca="false">AG10-AG81</f>
        <v>0</v>
      </c>
      <c r="AH50" s="107" t="n">
        <f aca="false">AH10-AH81</f>
        <v>0</v>
      </c>
      <c r="AI50" s="107" t="n">
        <f aca="false">AI10-AI81</f>
        <v>0</v>
      </c>
      <c r="AJ50" s="107" t="n">
        <f aca="false">AJ10-AJ81</f>
        <v>0</v>
      </c>
      <c r="AK50" s="107" t="n">
        <f aca="false">AK10-AK81</f>
        <v>0</v>
      </c>
      <c r="AL50" s="107" t="n">
        <f aca="false">AL10-AL81</f>
        <v>0</v>
      </c>
      <c r="AM50" s="107" t="n">
        <f aca="false">AM10-AM81</f>
        <v>0</v>
      </c>
      <c r="AN50" s="106"/>
      <c r="AO50" s="110" t="n">
        <f aca="false">SUM(I50:AN50)-AQ50</f>
        <v>0</v>
      </c>
      <c r="AP50" s="111" t="n">
        <f aca="false">AO50*E50</f>
        <v>0</v>
      </c>
      <c r="AQ50" s="110" t="n">
        <f aca="false">SUM(I50:AM50)*F50</f>
        <v>0</v>
      </c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  <c r="BI50" s="106"/>
      <c r="BJ50" s="106"/>
      <c r="BK50" s="106"/>
      <c r="BL50" s="106"/>
      <c r="BM50" s="106"/>
      <c r="BN50" s="106"/>
      <c r="BO50" s="106"/>
      <c r="BP50" s="106"/>
      <c r="BQ50" s="106"/>
      <c r="BR50" s="106"/>
      <c r="BS50" s="106"/>
      <c r="BT50" s="106"/>
      <c r="BU50" s="106"/>
      <c r="BV50" s="106"/>
      <c r="BW50" s="106"/>
      <c r="BX50" s="106"/>
      <c r="BY50" s="106"/>
      <c r="BZ50" s="106"/>
      <c r="CA50" s="106"/>
      <c r="CB50" s="106"/>
      <c r="CC50" s="106"/>
      <c r="CD50" s="106"/>
      <c r="CE50" s="106"/>
      <c r="CF50" s="106"/>
      <c r="CG50" s="106"/>
      <c r="CH50" s="106"/>
      <c r="CI50" s="106"/>
      <c r="CJ50" s="106"/>
      <c r="CK50" s="106"/>
      <c r="CL50" s="106"/>
      <c r="CM50" s="106"/>
      <c r="CN50" s="106"/>
      <c r="CO50" s="106"/>
      <c r="CP50" s="106"/>
      <c r="CQ50" s="106"/>
      <c r="CR50" s="106"/>
      <c r="CS50" s="106"/>
      <c r="CT50" s="106"/>
      <c r="CU50" s="106"/>
      <c r="CV50" s="106"/>
      <c r="CW50" s="106"/>
      <c r="CX50" s="106"/>
      <c r="CY50" s="106"/>
      <c r="CZ50" s="106"/>
      <c r="DA50" s="106"/>
      <c r="DB50" s="106"/>
      <c r="DC50" s="106"/>
      <c r="DD50" s="106"/>
      <c r="DE50" s="106"/>
      <c r="DF50" s="106"/>
      <c r="DG50" s="106"/>
      <c r="DH50" s="106"/>
      <c r="DI50" s="106"/>
      <c r="DJ50" s="106"/>
      <c r="DK50" s="106"/>
      <c r="DL50" s="106"/>
      <c r="DM50" s="106"/>
      <c r="DN50" s="106"/>
      <c r="DO50" s="106"/>
      <c r="DP50" s="106"/>
      <c r="DQ50" s="106"/>
      <c r="DR50" s="106"/>
      <c r="DS50" s="106"/>
      <c r="DT50" s="106"/>
      <c r="DU50" s="106"/>
      <c r="DV50" s="106"/>
      <c r="DW50" s="106"/>
      <c r="DX50" s="106"/>
      <c r="DY50" s="106"/>
      <c r="DZ50" s="106"/>
      <c r="EA50" s="106"/>
      <c r="EB50" s="106"/>
      <c r="EC50" s="106"/>
      <c r="ED50" s="106"/>
      <c r="EE50" s="106"/>
      <c r="EF50" s="106"/>
      <c r="EG50" s="106"/>
      <c r="EH50" s="106"/>
      <c r="EI50" s="106"/>
      <c r="EJ50" s="106"/>
      <c r="EK50" s="106"/>
      <c r="EL50" s="106"/>
      <c r="EM50" s="106"/>
      <c r="EN50" s="106"/>
      <c r="EO50" s="106"/>
      <c r="EP50" s="106"/>
      <c r="EQ50" s="106"/>
      <c r="ER50" s="106"/>
      <c r="ES50" s="106"/>
      <c r="ET50" s="106"/>
      <c r="EU50" s="106"/>
      <c r="EV50" s="106"/>
      <c r="EW50" s="106"/>
      <c r="EX50" s="106"/>
      <c r="EY50" s="106"/>
      <c r="EZ50" s="106"/>
      <c r="FA50" s="106"/>
      <c r="FB50" s="106"/>
      <c r="FC50" s="106"/>
      <c r="FD50" s="106"/>
      <c r="FE50" s="106"/>
      <c r="FF50" s="106"/>
      <c r="FG50" s="106"/>
      <c r="FH50" s="106"/>
      <c r="FI50" s="106"/>
      <c r="FJ50" s="106"/>
      <c r="FK50" s="106"/>
      <c r="FL50" s="106"/>
      <c r="FM50" s="106"/>
      <c r="FN50" s="106"/>
      <c r="FO50" s="106"/>
      <c r="FP50" s="106"/>
      <c r="FQ50" s="106"/>
      <c r="FR50" s="106"/>
      <c r="FS50" s="106"/>
      <c r="FT50" s="106"/>
      <c r="FU50" s="106"/>
      <c r="FV50" s="106"/>
      <c r="FW50" s="106"/>
      <c r="FX50" s="106"/>
      <c r="FY50" s="106"/>
      <c r="FZ50" s="106"/>
      <c r="GA50" s="106"/>
      <c r="GB50" s="106"/>
      <c r="GC50" s="106"/>
      <c r="GD50" s="106"/>
      <c r="GE50" s="106"/>
      <c r="GF50" s="106"/>
      <c r="GG50" s="106"/>
      <c r="GH50" s="106"/>
      <c r="GI50" s="106"/>
      <c r="GJ50" s="106"/>
      <c r="GK50" s="106"/>
      <c r="GL50" s="106"/>
      <c r="GM50" s="106"/>
      <c r="GN50" s="106"/>
      <c r="GO50" s="106"/>
      <c r="GP50" s="106"/>
      <c r="GQ50" s="106"/>
      <c r="GR50" s="106"/>
      <c r="GS50" s="106"/>
      <c r="GT50" s="106"/>
      <c r="GU50" s="106"/>
      <c r="GV50" s="106"/>
      <c r="GW50" s="106"/>
      <c r="GX50" s="106"/>
      <c r="GY50" s="106"/>
      <c r="GZ50" s="106"/>
      <c r="HA50" s="106"/>
      <c r="HB50" s="106"/>
      <c r="HC50" s="106"/>
      <c r="HD50" s="106"/>
      <c r="HE50" s="106"/>
      <c r="HF50" s="106"/>
      <c r="HG50" s="106"/>
      <c r="HH50" s="106"/>
      <c r="HI50" s="106"/>
      <c r="HJ50" s="106"/>
      <c r="HK50" s="106"/>
      <c r="HL50" s="106"/>
      <c r="HM50" s="106"/>
      <c r="HN50" s="106"/>
      <c r="HO50" s="106"/>
      <c r="HP50" s="106"/>
      <c r="HQ50" s="106"/>
      <c r="HR50" s="106"/>
      <c r="HS50" s="106"/>
      <c r="HT50" s="106"/>
      <c r="HU50" s="106"/>
      <c r="HV50" s="106"/>
      <c r="HW50" s="106"/>
      <c r="HX50" s="106"/>
      <c r="HY50" s="106"/>
      <c r="HZ50" s="106"/>
      <c r="IA50" s="106"/>
      <c r="IB50" s="106"/>
      <c r="IC50" s="106"/>
      <c r="ID50" s="106"/>
      <c r="IE50" s="106"/>
      <c r="IF50" s="106"/>
      <c r="IG50" s="106"/>
      <c r="IH50" s="106"/>
      <c r="II50" s="106"/>
      <c r="IJ50" s="106"/>
      <c r="IK50" s="106"/>
      <c r="IL50" s="106"/>
      <c r="IM50" s="106"/>
      <c r="IN50" s="106"/>
      <c r="IO50" s="106"/>
      <c r="IP50" s="106"/>
      <c r="IQ50" s="106"/>
      <c r="IR50" s="106"/>
      <c r="IS50" s="106"/>
      <c r="IT50" s="106"/>
      <c r="IU50" s="106"/>
      <c r="IV50" s="106"/>
      <c r="IW50" s="106"/>
    </row>
    <row r="51" customFormat="false" ht="11.25" hidden="false" customHeight="false" outlineLevel="0" collapsed="false">
      <c r="A51" s="106"/>
      <c r="B51" s="106"/>
      <c r="C51" s="106" t="s">
        <v>111</v>
      </c>
      <c r="D51" s="106" t="s">
        <v>112</v>
      </c>
      <c r="E51" s="108" t="n">
        <v>0.08</v>
      </c>
      <c r="F51" s="112" t="n">
        <v>0.005</v>
      </c>
      <c r="G51" s="106"/>
      <c r="H51" s="106"/>
      <c r="I51" s="107" t="n">
        <v>0</v>
      </c>
      <c r="J51" s="107" t="n">
        <v>0</v>
      </c>
      <c r="K51" s="107" t="n">
        <v>0</v>
      </c>
      <c r="L51" s="107" t="n">
        <v>0</v>
      </c>
      <c r="M51" s="107" t="n">
        <v>0</v>
      </c>
      <c r="N51" s="107" t="n">
        <v>0</v>
      </c>
      <c r="O51" s="107" t="n">
        <v>0</v>
      </c>
      <c r="P51" s="107" t="n">
        <v>0</v>
      </c>
      <c r="Q51" s="107" t="n">
        <v>0</v>
      </c>
      <c r="R51" s="107" t="n">
        <v>0</v>
      </c>
      <c r="S51" s="107" t="n">
        <v>0</v>
      </c>
      <c r="T51" s="107" t="n">
        <v>0</v>
      </c>
      <c r="U51" s="107" t="n">
        <v>0</v>
      </c>
      <c r="V51" s="107" t="n">
        <v>0</v>
      </c>
      <c r="W51" s="107" t="n">
        <v>0</v>
      </c>
      <c r="X51" s="107" t="n">
        <v>0</v>
      </c>
      <c r="Y51" s="107" t="n">
        <v>0</v>
      </c>
      <c r="Z51" s="107" t="n">
        <v>0</v>
      </c>
      <c r="AA51" s="107" t="n">
        <v>0</v>
      </c>
      <c r="AB51" s="107" t="n">
        <v>0</v>
      </c>
      <c r="AC51" s="107" t="n">
        <v>0</v>
      </c>
      <c r="AD51" s="107" t="n">
        <v>0</v>
      </c>
      <c r="AE51" s="107" t="n">
        <v>0</v>
      </c>
      <c r="AF51" s="107" t="n">
        <v>0</v>
      </c>
      <c r="AG51" s="107" t="n">
        <v>0</v>
      </c>
      <c r="AH51" s="107" t="n">
        <v>0</v>
      </c>
      <c r="AI51" s="107" t="n">
        <v>0</v>
      </c>
      <c r="AJ51" s="107" t="n">
        <v>0</v>
      </c>
      <c r="AK51" s="107" t="n">
        <v>0</v>
      </c>
      <c r="AL51" s="107" t="n">
        <v>0</v>
      </c>
      <c r="AM51" s="107" t="n">
        <v>0</v>
      </c>
      <c r="AN51" s="106"/>
      <c r="AO51" s="110" t="n">
        <f aca="false">SUM(I51:AN51)-AQ51</f>
        <v>0</v>
      </c>
      <c r="AP51" s="111" t="n">
        <f aca="false">AO51*E51</f>
        <v>0</v>
      </c>
      <c r="AQ51" s="110" t="n">
        <f aca="false">SUM(I51:AM51)*F51</f>
        <v>0</v>
      </c>
      <c r="AR51" s="106"/>
      <c r="AS51" s="106"/>
      <c r="AT51" s="106"/>
      <c r="AU51" s="106"/>
      <c r="AV51" s="106"/>
      <c r="AW51" s="106"/>
      <c r="AX51" s="106"/>
      <c r="AY51" s="106"/>
      <c r="AZ51" s="106"/>
      <c r="BA51" s="106"/>
      <c r="BB51" s="106"/>
      <c r="BC51" s="106"/>
      <c r="BD51" s="106"/>
      <c r="BE51" s="106"/>
      <c r="BF51" s="106"/>
      <c r="BG51" s="106"/>
      <c r="BH51" s="106"/>
      <c r="BI51" s="106"/>
      <c r="BJ51" s="106"/>
      <c r="BK51" s="106"/>
      <c r="BL51" s="106"/>
      <c r="BM51" s="106"/>
      <c r="BN51" s="106"/>
      <c r="BO51" s="106"/>
      <c r="BP51" s="106"/>
      <c r="BQ51" s="106"/>
      <c r="BR51" s="106"/>
      <c r="BS51" s="106"/>
      <c r="BT51" s="106"/>
      <c r="BU51" s="106"/>
      <c r="BV51" s="106"/>
      <c r="BW51" s="106"/>
      <c r="BX51" s="106"/>
      <c r="BY51" s="106"/>
      <c r="BZ51" s="106"/>
      <c r="CA51" s="106"/>
      <c r="CB51" s="106"/>
      <c r="CC51" s="106"/>
      <c r="CD51" s="106"/>
      <c r="CE51" s="106"/>
      <c r="CF51" s="106"/>
      <c r="CG51" s="106"/>
      <c r="CH51" s="106"/>
      <c r="CI51" s="106"/>
      <c r="CJ51" s="106"/>
      <c r="CK51" s="106"/>
      <c r="CL51" s="106"/>
      <c r="CM51" s="106"/>
      <c r="CN51" s="106"/>
      <c r="CO51" s="106"/>
      <c r="CP51" s="106"/>
      <c r="CQ51" s="106"/>
      <c r="CR51" s="106"/>
      <c r="CS51" s="106"/>
      <c r="CT51" s="106"/>
      <c r="CU51" s="106"/>
      <c r="CV51" s="106"/>
      <c r="CW51" s="106"/>
      <c r="CX51" s="106"/>
      <c r="CY51" s="106"/>
      <c r="CZ51" s="106"/>
      <c r="DA51" s="106"/>
      <c r="DB51" s="106"/>
      <c r="DC51" s="106"/>
      <c r="DD51" s="106"/>
      <c r="DE51" s="106"/>
      <c r="DF51" s="106"/>
      <c r="DG51" s="106"/>
      <c r="DH51" s="106"/>
      <c r="DI51" s="106"/>
      <c r="DJ51" s="106"/>
      <c r="DK51" s="106"/>
      <c r="DL51" s="106"/>
      <c r="DM51" s="106"/>
      <c r="DN51" s="106"/>
      <c r="DO51" s="106"/>
      <c r="DP51" s="106"/>
      <c r="DQ51" s="106"/>
      <c r="DR51" s="106"/>
      <c r="DS51" s="106"/>
      <c r="DT51" s="106"/>
      <c r="DU51" s="106"/>
      <c r="DV51" s="106"/>
      <c r="DW51" s="106"/>
      <c r="DX51" s="106"/>
      <c r="DY51" s="106"/>
      <c r="DZ51" s="106"/>
      <c r="EA51" s="106"/>
      <c r="EB51" s="106"/>
      <c r="EC51" s="106"/>
      <c r="ED51" s="106"/>
      <c r="EE51" s="106"/>
      <c r="EF51" s="106"/>
      <c r="EG51" s="106"/>
      <c r="EH51" s="106"/>
      <c r="EI51" s="106"/>
      <c r="EJ51" s="106"/>
      <c r="EK51" s="106"/>
      <c r="EL51" s="106"/>
      <c r="EM51" s="106"/>
      <c r="EN51" s="106"/>
      <c r="EO51" s="106"/>
      <c r="EP51" s="106"/>
      <c r="EQ51" s="106"/>
      <c r="ER51" s="106"/>
      <c r="ES51" s="106"/>
      <c r="ET51" s="106"/>
      <c r="EU51" s="106"/>
      <c r="EV51" s="106"/>
      <c r="EW51" s="106"/>
      <c r="EX51" s="106"/>
      <c r="EY51" s="106"/>
      <c r="EZ51" s="106"/>
      <c r="FA51" s="106"/>
      <c r="FB51" s="106"/>
      <c r="FC51" s="106"/>
      <c r="FD51" s="106"/>
      <c r="FE51" s="106"/>
      <c r="FF51" s="106"/>
      <c r="FG51" s="106"/>
      <c r="FH51" s="106"/>
      <c r="FI51" s="106"/>
      <c r="FJ51" s="106"/>
      <c r="FK51" s="106"/>
      <c r="FL51" s="106"/>
      <c r="FM51" s="106"/>
      <c r="FN51" s="106"/>
      <c r="FO51" s="106"/>
      <c r="FP51" s="106"/>
      <c r="FQ51" s="106"/>
      <c r="FR51" s="106"/>
      <c r="FS51" s="106"/>
      <c r="FT51" s="106"/>
      <c r="FU51" s="106"/>
      <c r="FV51" s="106"/>
      <c r="FW51" s="106"/>
      <c r="FX51" s="106"/>
      <c r="FY51" s="106"/>
      <c r="FZ51" s="106"/>
      <c r="GA51" s="106"/>
      <c r="GB51" s="106"/>
      <c r="GC51" s="106"/>
      <c r="GD51" s="106"/>
      <c r="GE51" s="106"/>
      <c r="GF51" s="106"/>
      <c r="GG51" s="106"/>
      <c r="GH51" s="106"/>
      <c r="GI51" s="106"/>
      <c r="GJ51" s="106"/>
      <c r="GK51" s="106"/>
      <c r="GL51" s="106"/>
      <c r="GM51" s="106"/>
      <c r="GN51" s="106"/>
      <c r="GO51" s="106"/>
      <c r="GP51" s="106"/>
      <c r="GQ51" s="106"/>
      <c r="GR51" s="106"/>
      <c r="GS51" s="106"/>
      <c r="GT51" s="106"/>
      <c r="GU51" s="106"/>
      <c r="GV51" s="106"/>
      <c r="GW51" s="106"/>
      <c r="GX51" s="106"/>
      <c r="GY51" s="106"/>
      <c r="GZ51" s="106"/>
      <c r="HA51" s="106"/>
      <c r="HB51" s="106"/>
      <c r="HC51" s="106"/>
      <c r="HD51" s="106"/>
      <c r="HE51" s="106"/>
      <c r="HF51" s="106"/>
      <c r="HG51" s="106"/>
      <c r="HH51" s="106"/>
      <c r="HI51" s="106"/>
      <c r="HJ51" s="106"/>
      <c r="HK51" s="106"/>
      <c r="HL51" s="106"/>
      <c r="HM51" s="106"/>
      <c r="HN51" s="106"/>
      <c r="HO51" s="106"/>
      <c r="HP51" s="106"/>
      <c r="HQ51" s="106"/>
      <c r="HR51" s="106"/>
      <c r="HS51" s="106"/>
      <c r="HT51" s="106"/>
      <c r="HU51" s="106"/>
      <c r="HV51" s="106"/>
      <c r="HW51" s="106"/>
      <c r="HX51" s="106"/>
      <c r="HY51" s="106"/>
      <c r="HZ51" s="106"/>
      <c r="IA51" s="106"/>
      <c r="IB51" s="106"/>
      <c r="IC51" s="106"/>
      <c r="ID51" s="106"/>
      <c r="IE51" s="106"/>
      <c r="IF51" s="106"/>
      <c r="IG51" s="106"/>
      <c r="IH51" s="106"/>
      <c r="II51" s="106"/>
      <c r="IJ51" s="106"/>
      <c r="IK51" s="106"/>
      <c r="IL51" s="106"/>
      <c r="IM51" s="106"/>
      <c r="IN51" s="106"/>
      <c r="IO51" s="106"/>
      <c r="IP51" s="106"/>
      <c r="IQ51" s="106"/>
      <c r="IR51" s="106"/>
      <c r="IS51" s="106"/>
      <c r="IT51" s="106"/>
      <c r="IU51" s="106"/>
      <c r="IV51" s="106"/>
      <c r="IW51" s="106"/>
    </row>
    <row r="52" customFormat="false" ht="11.25" hidden="false" customHeight="false" outlineLevel="0" collapsed="false">
      <c r="A52" s="106"/>
      <c r="B52" s="106"/>
      <c r="C52" s="106" t="s">
        <v>10</v>
      </c>
      <c r="D52" s="106" t="s">
        <v>27</v>
      </c>
      <c r="E52" s="108" t="n">
        <v>0.1</v>
      </c>
      <c r="F52" s="109" t="n">
        <v>0.01</v>
      </c>
      <c r="G52" s="106"/>
      <c r="H52" s="106"/>
      <c r="I52" s="107" t="n">
        <f aca="false">I12+I24-I83</f>
        <v>0</v>
      </c>
      <c r="J52" s="107" t="n">
        <f aca="false">J12+J24-J83</f>
        <v>0</v>
      </c>
      <c r="K52" s="107" t="n">
        <f aca="false">K12+K24-K83</f>
        <v>0</v>
      </c>
      <c r="L52" s="107" t="n">
        <f aca="false">L12+L24-L83</f>
        <v>0</v>
      </c>
      <c r="M52" s="107" t="n">
        <f aca="false">M12+M24-M83</f>
        <v>0</v>
      </c>
      <c r="N52" s="107" t="n">
        <f aca="false">N12+N24-N83</f>
        <v>0</v>
      </c>
      <c r="O52" s="107" t="n">
        <f aca="false">O12+O24-O83</f>
        <v>0</v>
      </c>
      <c r="P52" s="107" t="n">
        <f aca="false">P12+P24-P83</f>
        <v>0</v>
      </c>
      <c r="Q52" s="107" t="n">
        <f aca="false">Q12+Q24-Q83</f>
        <v>0</v>
      </c>
      <c r="R52" s="107" t="n">
        <f aca="false">R12+R24-R83</f>
        <v>0</v>
      </c>
      <c r="S52" s="107" t="n">
        <f aca="false">S12+S24-S83</f>
        <v>0</v>
      </c>
      <c r="T52" s="107" t="n">
        <f aca="false">T12+T24-T83</f>
        <v>0</v>
      </c>
      <c r="U52" s="107" t="n">
        <f aca="false">U12+U24-U83</f>
        <v>0</v>
      </c>
      <c r="V52" s="107" t="n">
        <f aca="false">V12+V24-V83</f>
        <v>0</v>
      </c>
      <c r="W52" s="107" t="n">
        <f aca="false">W12+W24-W83</f>
        <v>0</v>
      </c>
      <c r="X52" s="107" t="n">
        <f aca="false">X12+X24-X83</f>
        <v>0</v>
      </c>
      <c r="Y52" s="107" t="n">
        <f aca="false">Y12+Y24-Y83</f>
        <v>0</v>
      </c>
      <c r="Z52" s="107" t="n">
        <f aca="false">Z12+Z24-Z83</f>
        <v>0</v>
      </c>
      <c r="AA52" s="107" t="n">
        <f aca="false">AA12+AA24-AA83</f>
        <v>0</v>
      </c>
      <c r="AB52" s="107" t="n">
        <f aca="false">AB12+AB24-AB83</f>
        <v>0</v>
      </c>
      <c r="AC52" s="107" t="n">
        <f aca="false">AC12+AC24-AC83</f>
        <v>0</v>
      </c>
      <c r="AD52" s="107" t="n">
        <f aca="false">AD12+AD24-AD83</f>
        <v>0</v>
      </c>
      <c r="AE52" s="107" t="n">
        <f aca="false">AE12+AE24-AE83</f>
        <v>0</v>
      </c>
      <c r="AF52" s="107" t="n">
        <f aca="false">AF12+AF24-AF83</f>
        <v>0</v>
      </c>
      <c r="AG52" s="107" t="n">
        <f aca="false">AG12+AG24-AG83</f>
        <v>0</v>
      </c>
      <c r="AH52" s="107" t="n">
        <f aca="false">AH12+AH24-AH83</f>
        <v>0</v>
      </c>
      <c r="AI52" s="107" t="n">
        <f aca="false">AI12+AI24-AI83</f>
        <v>0</v>
      </c>
      <c r="AJ52" s="107" t="n">
        <f aca="false">AJ12+AJ24-AJ83</f>
        <v>0</v>
      </c>
      <c r="AK52" s="107" t="n">
        <f aca="false">AK12+AK24-AK83</f>
        <v>0</v>
      </c>
      <c r="AL52" s="107" t="n">
        <f aca="false">AL12+AL24-AL83</f>
        <v>0</v>
      </c>
      <c r="AM52" s="107" t="n">
        <f aca="false">AM12+AM24-AM83</f>
        <v>0</v>
      </c>
      <c r="AN52" s="106"/>
      <c r="AO52" s="110" t="n">
        <f aca="false">SUM(I52:AN52)-AQ52</f>
        <v>0</v>
      </c>
      <c r="AP52" s="111" t="n">
        <f aca="false">AO52*E52</f>
        <v>0</v>
      </c>
      <c r="AQ52" s="110" t="n">
        <f aca="false">SUM(I52:AM52)*F52</f>
        <v>0</v>
      </c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/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/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106"/>
      <c r="DM52" s="106"/>
      <c r="DN52" s="106"/>
      <c r="DO52" s="106"/>
      <c r="DP52" s="106"/>
      <c r="DQ52" s="106"/>
      <c r="DR52" s="106"/>
      <c r="DS52" s="106"/>
      <c r="DT52" s="106"/>
      <c r="DU52" s="106"/>
      <c r="DV52" s="106"/>
      <c r="DW52" s="106"/>
      <c r="DX52" s="106"/>
      <c r="DY52" s="106"/>
      <c r="DZ52" s="106"/>
      <c r="EA52" s="106"/>
      <c r="EB52" s="106"/>
      <c r="EC52" s="106"/>
      <c r="ED52" s="106"/>
      <c r="EE52" s="106"/>
      <c r="EF52" s="106"/>
      <c r="EG52" s="106"/>
      <c r="EH52" s="106"/>
      <c r="EI52" s="106"/>
      <c r="EJ52" s="106"/>
      <c r="EK52" s="106"/>
      <c r="EL52" s="106"/>
      <c r="EM52" s="106"/>
      <c r="EN52" s="106"/>
      <c r="EO52" s="106"/>
      <c r="EP52" s="106"/>
      <c r="EQ52" s="106"/>
      <c r="ER52" s="106"/>
      <c r="ES52" s="106"/>
      <c r="ET52" s="106"/>
      <c r="EU52" s="106"/>
      <c r="EV52" s="106"/>
      <c r="EW52" s="106"/>
      <c r="EX52" s="106"/>
      <c r="EY52" s="106"/>
      <c r="EZ52" s="106"/>
      <c r="FA52" s="106"/>
      <c r="FB52" s="106"/>
      <c r="FC52" s="106"/>
      <c r="FD52" s="106"/>
      <c r="FE52" s="106"/>
      <c r="FF52" s="106"/>
      <c r="FG52" s="106"/>
      <c r="FH52" s="106"/>
      <c r="FI52" s="106"/>
      <c r="FJ52" s="106"/>
      <c r="FK52" s="106"/>
      <c r="FL52" s="106"/>
      <c r="FM52" s="106"/>
      <c r="FN52" s="106"/>
      <c r="FO52" s="106"/>
      <c r="FP52" s="106"/>
      <c r="FQ52" s="106"/>
      <c r="FR52" s="106"/>
      <c r="FS52" s="106"/>
      <c r="FT52" s="106"/>
      <c r="FU52" s="106"/>
      <c r="FV52" s="106"/>
      <c r="FW52" s="106"/>
      <c r="FX52" s="106"/>
      <c r="FY52" s="106"/>
      <c r="FZ52" s="106"/>
      <c r="GA52" s="106"/>
      <c r="GB52" s="106"/>
      <c r="GC52" s="106"/>
      <c r="GD52" s="106"/>
      <c r="GE52" s="106"/>
      <c r="GF52" s="106"/>
      <c r="GG52" s="106"/>
      <c r="GH52" s="106"/>
      <c r="GI52" s="106"/>
      <c r="GJ52" s="106"/>
      <c r="GK52" s="106"/>
      <c r="GL52" s="106"/>
      <c r="GM52" s="106"/>
      <c r="GN52" s="106"/>
      <c r="GO52" s="106"/>
      <c r="GP52" s="106"/>
      <c r="GQ52" s="106"/>
      <c r="GR52" s="106"/>
      <c r="GS52" s="106"/>
      <c r="GT52" s="106"/>
      <c r="GU52" s="106"/>
      <c r="GV52" s="106"/>
      <c r="GW52" s="106"/>
      <c r="GX52" s="106"/>
      <c r="GY52" s="106"/>
      <c r="GZ52" s="106"/>
      <c r="HA52" s="106"/>
      <c r="HB52" s="106"/>
      <c r="HC52" s="106"/>
      <c r="HD52" s="106"/>
      <c r="HE52" s="106"/>
      <c r="HF52" s="106"/>
      <c r="HG52" s="106"/>
      <c r="HH52" s="106"/>
      <c r="HI52" s="106"/>
      <c r="HJ52" s="106"/>
      <c r="HK52" s="106"/>
      <c r="HL52" s="106"/>
      <c r="HM52" s="106"/>
      <c r="HN52" s="106"/>
      <c r="HO52" s="106"/>
      <c r="HP52" s="106"/>
      <c r="HQ52" s="106"/>
      <c r="HR52" s="106"/>
      <c r="HS52" s="106"/>
      <c r="HT52" s="106"/>
      <c r="HU52" s="106"/>
      <c r="HV52" s="106"/>
      <c r="HW52" s="106"/>
      <c r="HX52" s="106"/>
      <c r="HY52" s="106"/>
      <c r="HZ52" s="106"/>
      <c r="IA52" s="106"/>
      <c r="IB52" s="106"/>
      <c r="IC52" s="106"/>
      <c r="ID52" s="106"/>
      <c r="IE52" s="106"/>
      <c r="IF52" s="106"/>
      <c r="IG52" s="106"/>
      <c r="IH52" s="106"/>
      <c r="II52" s="106"/>
      <c r="IJ52" s="106"/>
      <c r="IK52" s="106"/>
      <c r="IL52" s="106"/>
      <c r="IM52" s="106"/>
      <c r="IN52" s="106"/>
      <c r="IO52" s="106"/>
      <c r="IP52" s="106"/>
      <c r="IQ52" s="106"/>
      <c r="IR52" s="106"/>
      <c r="IS52" s="106"/>
      <c r="IT52" s="106"/>
      <c r="IU52" s="106"/>
      <c r="IV52" s="106"/>
      <c r="IW52" s="106"/>
    </row>
    <row r="53" customFormat="false" ht="11.25" hidden="false" customHeight="false" outlineLevel="0" collapsed="false">
      <c r="A53" s="106"/>
      <c r="B53" s="106"/>
      <c r="C53" s="106" t="s">
        <v>87</v>
      </c>
      <c r="D53" s="106" t="s">
        <v>28</v>
      </c>
      <c r="E53" s="108" t="n">
        <v>0.1</v>
      </c>
      <c r="F53" s="109" t="n">
        <v>0.01</v>
      </c>
      <c r="G53" s="106"/>
      <c r="H53" s="106"/>
      <c r="I53" s="107" t="n">
        <f aca="false">I13+I25-I84</f>
        <v>10000</v>
      </c>
      <c r="J53" s="107" t="n">
        <f aca="false">J13+J25-J84</f>
        <v>10000</v>
      </c>
      <c r="K53" s="107" t="n">
        <f aca="false">K13+K25-K84</f>
        <v>10000</v>
      </c>
      <c r="L53" s="107" t="n">
        <f aca="false">L13+L25-L84</f>
        <v>10000</v>
      </c>
      <c r="M53" s="107" t="n">
        <f aca="false">M13+M25-M84</f>
        <v>10000</v>
      </c>
      <c r="N53" s="107" t="n">
        <f aca="false">N13+N25-N84</f>
        <v>0</v>
      </c>
      <c r="O53" s="107" t="n">
        <f aca="false">O13+O25-O84</f>
        <v>0</v>
      </c>
      <c r="P53" s="107" t="n">
        <f aca="false">P13+P25-P84</f>
        <v>0</v>
      </c>
      <c r="Q53" s="107" t="n">
        <f aca="false">Q13+Q25-Q84</f>
        <v>0</v>
      </c>
      <c r="R53" s="107" t="n">
        <f aca="false">R13+R25-R84</f>
        <v>0</v>
      </c>
      <c r="S53" s="107" t="n">
        <f aca="false">S13+S25-S84</f>
        <v>0</v>
      </c>
      <c r="T53" s="107" t="n">
        <f aca="false">T13+T25-T84</f>
        <v>0</v>
      </c>
      <c r="U53" s="107" t="n">
        <f aca="false">U13+U25-U84</f>
        <v>0</v>
      </c>
      <c r="V53" s="107" t="n">
        <f aca="false">V13+V25-V84</f>
        <v>0</v>
      </c>
      <c r="W53" s="107" t="n">
        <f aca="false">W13+W25-W84</f>
        <v>10000</v>
      </c>
      <c r="X53" s="107" t="n">
        <f aca="false">X13+X25-X84</f>
        <v>8288</v>
      </c>
      <c r="Y53" s="107" t="n">
        <f aca="false">Y13+Y25-Y84</f>
        <v>10000</v>
      </c>
      <c r="Z53" s="107" t="n">
        <f aca="false">Z13+Z25-Z84</f>
        <v>10000</v>
      </c>
      <c r="AA53" s="107" t="n">
        <f aca="false">AA13+AA25-AA84</f>
        <v>4993</v>
      </c>
      <c r="AB53" s="107" t="n">
        <f aca="false">AB13+AB25-AB84</f>
        <v>6187</v>
      </c>
      <c r="AC53" s="107" t="n">
        <f aca="false">AC13+AC25-AC84</f>
        <v>5478</v>
      </c>
      <c r="AD53" s="107" t="n">
        <f aca="false">AD13+AD25-AD84</f>
        <v>7033</v>
      </c>
      <c r="AE53" s="107" t="n">
        <f aca="false">AE13+AE25-AE84</f>
        <v>9051</v>
      </c>
      <c r="AF53" s="107" t="n">
        <f aca="false">AF13+AF25-AF84</f>
        <v>10000</v>
      </c>
      <c r="AG53" s="107" t="n">
        <f aca="false">AG13+AG25-AG84</f>
        <v>10000</v>
      </c>
      <c r="AH53" s="107" t="n">
        <f aca="false">AH13+AH25-AH84</f>
        <v>10000</v>
      </c>
      <c r="AI53" s="107" t="n">
        <f aca="false">AI13+AI25-AI84</f>
        <v>10000</v>
      </c>
      <c r="AJ53" s="107" t="n">
        <f aca="false">AJ13+AJ25-AJ84</f>
        <v>10000</v>
      </c>
      <c r="AK53" s="107" t="n">
        <f aca="false">AK13+AK25-AK84</f>
        <v>10000</v>
      </c>
      <c r="AL53" s="107" t="n">
        <f aca="false">AL13+AL25-AL84</f>
        <v>10000</v>
      </c>
      <c r="AM53" s="107" t="n">
        <f aca="false">AM13+AM25-AM84</f>
        <v>10000</v>
      </c>
      <c r="AN53" s="106"/>
      <c r="AO53" s="110" t="n">
        <f aca="false">SUM(I53:AN53)-AQ53</f>
        <v>199019.7</v>
      </c>
      <c r="AP53" s="111" t="n">
        <f aca="false">AO53*E53</f>
        <v>19901.97</v>
      </c>
      <c r="AQ53" s="110" t="n">
        <f aca="false">SUM(I53:AM53)*F53</f>
        <v>2010.3</v>
      </c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/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/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106"/>
      <c r="DM53" s="106"/>
      <c r="DN53" s="106"/>
      <c r="DO53" s="106"/>
      <c r="DP53" s="106"/>
      <c r="DQ53" s="106"/>
      <c r="DR53" s="106"/>
      <c r="DS53" s="106"/>
      <c r="DT53" s="106"/>
      <c r="DU53" s="106"/>
      <c r="DV53" s="106"/>
      <c r="DW53" s="106"/>
      <c r="DX53" s="106"/>
      <c r="DY53" s="106"/>
      <c r="DZ53" s="106"/>
      <c r="EA53" s="106"/>
      <c r="EB53" s="106"/>
      <c r="EC53" s="106"/>
      <c r="ED53" s="106"/>
      <c r="EE53" s="106"/>
      <c r="EF53" s="106"/>
      <c r="EG53" s="106"/>
      <c r="EH53" s="106"/>
      <c r="EI53" s="106"/>
      <c r="EJ53" s="106"/>
      <c r="EK53" s="106"/>
      <c r="EL53" s="106"/>
      <c r="EM53" s="106"/>
      <c r="EN53" s="106"/>
      <c r="EO53" s="106"/>
      <c r="EP53" s="106"/>
      <c r="EQ53" s="106"/>
      <c r="ER53" s="106"/>
      <c r="ES53" s="106"/>
      <c r="ET53" s="106"/>
      <c r="EU53" s="106"/>
      <c r="EV53" s="106"/>
      <c r="EW53" s="106"/>
      <c r="EX53" s="106"/>
      <c r="EY53" s="106"/>
      <c r="EZ53" s="106"/>
      <c r="FA53" s="106"/>
      <c r="FB53" s="106"/>
      <c r="FC53" s="106"/>
      <c r="FD53" s="106"/>
      <c r="FE53" s="106"/>
      <c r="FF53" s="106"/>
      <c r="FG53" s="106"/>
      <c r="FH53" s="106"/>
      <c r="FI53" s="106"/>
      <c r="FJ53" s="106"/>
      <c r="FK53" s="106"/>
      <c r="FL53" s="106"/>
      <c r="FM53" s="106"/>
      <c r="FN53" s="106"/>
      <c r="FO53" s="106"/>
      <c r="FP53" s="106"/>
      <c r="FQ53" s="106"/>
      <c r="FR53" s="106"/>
      <c r="FS53" s="106"/>
      <c r="FT53" s="106"/>
      <c r="FU53" s="106"/>
      <c r="FV53" s="106"/>
      <c r="FW53" s="106"/>
      <c r="FX53" s="106"/>
      <c r="FY53" s="106"/>
      <c r="FZ53" s="106"/>
      <c r="GA53" s="106"/>
      <c r="GB53" s="106"/>
      <c r="GC53" s="106"/>
      <c r="GD53" s="106"/>
      <c r="GE53" s="106"/>
      <c r="GF53" s="106"/>
      <c r="GG53" s="106"/>
      <c r="GH53" s="106"/>
      <c r="GI53" s="106"/>
      <c r="GJ53" s="106"/>
      <c r="GK53" s="106"/>
      <c r="GL53" s="106"/>
      <c r="GM53" s="106"/>
      <c r="GN53" s="106"/>
      <c r="GO53" s="106"/>
      <c r="GP53" s="106"/>
      <c r="GQ53" s="106"/>
      <c r="GR53" s="106"/>
      <c r="GS53" s="106"/>
      <c r="GT53" s="106"/>
      <c r="GU53" s="106"/>
      <c r="GV53" s="106"/>
      <c r="GW53" s="106"/>
      <c r="GX53" s="106"/>
      <c r="GY53" s="106"/>
      <c r="GZ53" s="106"/>
      <c r="HA53" s="106"/>
      <c r="HB53" s="106"/>
      <c r="HC53" s="106"/>
      <c r="HD53" s="106"/>
      <c r="HE53" s="106"/>
      <c r="HF53" s="106"/>
      <c r="HG53" s="106"/>
      <c r="HH53" s="106"/>
      <c r="HI53" s="106"/>
      <c r="HJ53" s="106"/>
      <c r="HK53" s="106"/>
      <c r="HL53" s="106"/>
      <c r="HM53" s="106"/>
      <c r="HN53" s="106"/>
      <c r="HO53" s="106"/>
      <c r="HP53" s="106"/>
      <c r="HQ53" s="106"/>
      <c r="HR53" s="106"/>
      <c r="HS53" s="106"/>
      <c r="HT53" s="106"/>
      <c r="HU53" s="106"/>
      <c r="HV53" s="106"/>
      <c r="HW53" s="106"/>
      <c r="HX53" s="106"/>
      <c r="HY53" s="106"/>
      <c r="HZ53" s="106"/>
      <c r="IA53" s="106"/>
      <c r="IB53" s="106"/>
      <c r="IC53" s="106"/>
      <c r="ID53" s="106"/>
      <c r="IE53" s="106"/>
      <c r="IF53" s="106"/>
      <c r="IG53" s="106"/>
      <c r="IH53" s="106"/>
      <c r="II53" s="106"/>
      <c r="IJ53" s="106"/>
      <c r="IK53" s="106"/>
      <c r="IL53" s="106"/>
      <c r="IM53" s="106"/>
      <c r="IN53" s="106"/>
      <c r="IO53" s="106"/>
      <c r="IP53" s="106"/>
      <c r="IQ53" s="106"/>
      <c r="IR53" s="106"/>
      <c r="IS53" s="106"/>
      <c r="IT53" s="106"/>
      <c r="IU53" s="106"/>
      <c r="IV53" s="106"/>
      <c r="IW53" s="106"/>
    </row>
    <row r="54" customFormat="false" ht="11.25" hidden="false" customHeight="false" outlineLevel="0" collapsed="false">
      <c r="A54" s="106"/>
      <c r="B54" s="106"/>
      <c r="C54" s="106" t="s">
        <v>123</v>
      </c>
      <c r="D54" s="106" t="s">
        <v>29</v>
      </c>
      <c r="E54" s="108" t="n">
        <v>0.1</v>
      </c>
      <c r="F54" s="109" t="n">
        <v>0.01</v>
      </c>
      <c r="G54" s="106"/>
      <c r="H54" s="106"/>
      <c r="I54" s="107" t="n">
        <f aca="false">I14+I26-I85</f>
        <v>0</v>
      </c>
      <c r="J54" s="107" t="n">
        <f aca="false">J14+J26-J85</f>
        <v>0</v>
      </c>
      <c r="K54" s="107" t="n">
        <f aca="false">K14+K26-K85</f>
        <v>0</v>
      </c>
      <c r="L54" s="107" t="n">
        <f aca="false">L14+L26-L85</f>
        <v>0</v>
      </c>
      <c r="M54" s="107" t="n">
        <f aca="false">M14+M26-M85</f>
        <v>0</v>
      </c>
      <c r="N54" s="107" t="n">
        <f aca="false">N14+N26-N85</f>
        <v>0</v>
      </c>
      <c r="O54" s="107" t="n">
        <f aca="false">O14+O26-O85</f>
        <v>0</v>
      </c>
      <c r="P54" s="107" t="n">
        <f aca="false">P14+P26-P85</f>
        <v>0</v>
      </c>
      <c r="Q54" s="107" t="n">
        <f aca="false">Q14+Q26-Q85</f>
        <v>0</v>
      </c>
      <c r="R54" s="107" t="n">
        <f aca="false">R14+R26-R85</f>
        <v>0</v>
      </c>
      <c r="S54" s="107" t="n">
        <f aca="false">S14+S26-S85</f>
        <v>0</v>
      </c>
      <c r="T54" s="107" t="n">
        <f aca="false">T14+T26-T85</f>
        <v>0</v>
      </c>
      <c r="U54" s="107" t="n">
        <f aca="false">U14+U26-U85</f>
        <v>0</v>
      </c>
      <c r="V54" s="107" t="n">
        <f aca="false">V14+V26-V85</f>
        <v>0</v>
      </c>
      <c r="W54" s="107" t="n">
        <f aca="false">W14+W26-W85</f>
        <v>0</v>
      </c>
      <c r="X54" s="107" t="n">
        <f aca="false">X14+X26-X85</f>
        <v>0</v>
      </c>
      <c r="Y54" s="107" t="n">
        <f aca="false">Y14+Y26-Y85</f>
        <v>0</v>
      </c>
      <c r="Z54" s="107" t="n">
        <f aca="false">Z14+Z26-Z85</f>
        <v>0</v>
      </c>
      <c r="AA54" s="107" t="n">
        <f aca="false">AA14+AA26-AA85</f>
        <v>0</v>
      </c>
      <c r="AB54" s="107" t="n">
        <f aca="false">AB14+AB26-AB85</f>
        <v>0</v>
      </c>
      <c r="AC54" s="107" t="n">
        <f aca="false">AC14+AC26-AC85</f>
        <v>0</v>
      </c>
      <c r="AD54" s="107" t="n">
        <f aca="false">AD14+AD26-AD85</f>
        <v>0</v>
      </c>
      <c r="AE54" s="107" t="n">
        <f aca="false">AE14+AE26-AE85</f>
        <v>0</v>
      </c>
      <c r="AF54" s="107" t="n">
        <f aca="false">AF14+AF26-AF85</f>
        <v>0</v>
      </c>
      <c r="AG54" s="107" t="n">
        <f aca="false">AG14+AG26-AG85</f>
        <v>0</v>
      </c>
      <c r="AH54" s="107" t="n">
        <f aca="false">AH14+AH26-AH85</f>
        <v>0</v>
      </c>
      <c r="AI54" s="107" t="n">
        <f aca="false">AI14+AI26-AI85</f>
        <v>0</v>
      </c>
      <c r="AJ54" s="107" t="n">
        <f aca="false">AJ14+AJ26-AJ85</f>
        <v>0</v>
      </c>
      <c r="AK54" s="107" t="n">
        <f aca="false">AK14+AK26-AK85</f>
        <v>0</v>
      </c>
      <c r="AL54" s="107" t="n">
        <f aca="false">AL14+AL26-AL85</f>
        <v>0</v>
      </c>
      <c r="AM54" s="107" t="n">
        <f aca="false">AM14+AM26-AM85</f>
        <v>0</v>
      </c>
      <c r="AN54" s="106"/>
      <c r="AO54" s="110" t="n">
        <f aca="false">SUM(I54:AN54)-AQ54</f>
        <v>0</v>
      </c>
      <c r="AP54" s="111" t="n">
        <f aca="false">AO54*E54</f>
        <v>0</v>
      </c>
      <c r="AQ54" s="110" t="n">
        <f aca="false">SUM(I54:AM54)*F54</f>
        <v>0</v>
      </c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6"/>
      <c r="BI54" s="106"/>
      <c r="BJ54" s="106"/>
      <c r="BK54" s="106"/>
      <c r="BL54" s="106"/>
      <c r="BM54" s="106"/>
      <c r="BN54" s="106"/>
      <c r="BO54" s="106"/>
      <c r="BP54" s="106"/>
      <c r="BQ54" s="106"/>
      <c r="BR54" s="106"/>
      <c r="BS54" s="106"/>
      <c r="BT54" s="106"/>
      <c r="BU54" s="106"/>
      <c r="BV54" s="106"/>
      <c r="BW54" s="106"/>
      <c r="BX54" s="106"/>
      <c r="BY54" s="106"/>
      <c r="BZ54" s="106"/>
      <c r="CA54" s="106"/>
      <c r="CB54" s="106"/>
      <c r="CC54" s="106"/>
      <c r="CD54" s="106"/>
      <c r="CE54" s="106"/>
      <c r="CF54" s="106"/>
      <c r="CG54" s="106"/>
      <c r="CH54" s="106"/>
      <c r="CI54" s="106"/>
      <c r="CJ54" s="106"/>
      <c r="CK54" s="106"/>
      <c r="CL54" s="106"/>
      <c r="CM54" s="106"/>
      <c r="CN54" s="106"/>
      <c r="CO54" s="106"/>
      <c r="CP54" s="106"/>
      <c r="CQ54" s="106"/>
      <c r="CR54" s="106"/>
      <c r="CS54" s="106"/>
      <c r="CT54" s="106"/>
      <c r="CU54" s="106"/>
      <c r="CV54" s="106"/>
      <c r="CW54" s="106"/>
      <c r="CX54" s="106"/>
      <c r="CY54" s="106"/>
      <c r="CZ54" s="106"/>
      <c r="DA54" s="106"/>
      <c r="DB54" s="106"/>
      <c r="DC54" s="106"/>
      <c r="DD54" s="106"/>
      <c r="DE54" s="106"/>
      <c r="DF54" s="106"/>
      <c r="DG54" s="106"/>
      <c r="DH54" s="106"/>
      <c r="DI54" s="106"/>
      <c r="DJ54" s="106"/>
      <c r="DK54" s="106"/>
      <c r="DL54" s="106"/>
      <c r="DM54" s="106"/>
      <c r="DN54" s="106"/>
      <c r="DO54" s="106"/>
      <c r="DP54" s="106"/>
      <c r="DQ54" s="106"/>
      <c r="DR54" s="106"/>
      <c r="DS54" s="106"/>
      <c r="DT54" s="106"/>
      <c r="DU54" s="106"/>
      <c r="DV54" s="106"/>
      <c r="DW54" s="106"/>
      <c r="DX54" s="106"/>
      <c r="DY54" s="106"/>
      <c r="DZ54" s="106"/>
      <c r="EA54" s="106"/>
      <c r="EB54" s="106"/>
      <c r="EC54" s="106"/>
      <c r="ED54" s="106"/>
      <c r="EE54" s="106"/>
      <c r="EF54" s="106"/>
      <c r="EG54" s="106"/>
      <c r="EH54" s="106"/>
      <c r="EI54" s="106"/>
      <c r="EJ54" s="106"/>
      <c r="EK54" s="106"/>
      <c r="EL54" s="106"/>
      <c r="EM54" s="106"/>
      <c r="EN54" s="106"/>
      <c r="EO54" s="106"/>
      <c r="EP54" s="106"/>
      <c r="EQ54" s="106"/>
      <c r="ER54" s="106"/>
      <c r="ES54" s="106"/>
      <c r="ET54" s="106"/>
      <c r="EU54" s="106"/>
      <c r="EV54" s="106"/>
      <c r="EW54" s="106"/>
      <c r="EX54" s="106"/>
      <c r="EY54" s="106"/>
      <c r="EZ54" s="106"/>
      <c r="FA54" s="106"/>
      <c r="FB54" s="106"/>
      <c r="FC54" s="106"/>
      <c r="FD54" s="106"/>
      <c r="FE54" s="106"/>
      <c r="FF54" s="106"/>
      <c r="FG54" s="106"/>
      <c r="FH54" s="106"/>
      <c r="FI54" s="106"/>
      <c r="FJ54" s="106"/>
      <c r="FK54" s="106"/>
      <c r="FL54" s="106"/>
      <c r="FM54" s="106"/>
      <c r="FN54" s="106"/>
      <c r="FO54" s="106"/>
      <c r="FP54" s="106"/>
      <c r="FQ54" s="106"/>
      <c r="FR54" s="106"/>
      <c r="FS54" s="106"/>
      <c r="FT54" s="106"/>
      <c r="FU54" s="106"/>
      <c r="FV54" s="106"/>
      <c r="FW54" s="106"/>
      <c r="FX54" s="106"/>
      <c r="FY54" s="106"/>
      <c r="FZ54" s="106"/>
      <c r="GA54" s="106"/>
      <c r="GB54" s="106"/>
      <c r="GC54" s="106"/>
      <c r="GD54" s="106"/>
      <c r="GE54" s="106"/>
      <c r="GF54" s="106"/>
      <c r="GG54" s="106"/>
      <c r="GH54" s="106"/>
      <c r="GI54" s="106"/>
      <c r="GJ54" s="106"/>
      <c r="GK54" s="106"/>
      <c r="GL54" s="106"/>
      <c r="GM54" s="106"/>
      <c r="GN54" s="106"/>
      <c r="GO54" s="106"/>
      <c r="GP54" s="106"/>
      <c r="GQ54" s="106"/>
      <c r="GR54" s="106"/>
      <c r="GS54" s="106"/>
      <c r="GT54" s="106"/>
      <c r="GU54" s="106"/>
      <c r="GV54" s="106"/>
      <c r="GW54" s="106"/>
      <c r="GX54" s="106"/>
      <c r="GY54" s="106"/>
      <c r="GZ54" s="106"/>
      <c r="HA54" s="106"/>
      <c r="HB54" s="106"/>
      <c r="HC54" s="106"/>
      <c r="HD54" s="106"/>
      <c r="HE54" s="106"/>
      <c r="HF54" s="106"/>
      <c r="HG54" s="106"/>
      <c r="HH54" s="106"/>
      <c r="HI54" s="106"/>
      <c r="HJ54" s="106"/>
      <c r="HK54" s="106"/>
      <c r="HL54" s="106"/>
      <c r="HM54" s="106"/>
      <c r="HN54" s="106"/>
      <c r="HO54" s="106"/>
      <c r="HP54" s="106"/>
      <c r="HQ54" s="106"/>
      <c r="HR54" s="106"/>
      <c r="HS54" s="106"/>
      <c r="HT54" s="106"/>
      <c r="HU54" s="106"/>
      <c r="HV54" s="106"/>
      <c r="HW54" s="106"/>
      <c r="HX54" s="106"/>
      <c r="HY54" s="106"/>
      <c r="HZ54" s="106"/>
      <c r="IA54" s="106"/>
      <c r="IB54" s="106"/>
      <c r="IC54" s="106"/>
      <c r="ID54" s="106"/>
      <c r="IE54" s="106"/>
      <c r="IF54" s="106"/>
      <c r="IG54" s="106"/>
      <c r="IH54" s="106"/>
      <c r="II54" s="106"/>
      <c r="IJ54" s="106"/>
      <c r="IK54" s="106"/>
      <c r="IL54" s="106"/>
      <c r="IM54" s="106"/>
      <c r="IN54" s="106"/>
      <c r="IO54" s="106"/>
      <c r="IP54" s="106"/>
      <c r="IQ54" s="106"/>
      <c r="IR54" s="106"/>
      <c r="IS54" s="106"/>
      <c r="IT54" s="106"/>
      <c r="IU54" s="106"/>
      <c r="IV54" s="106"/>
      <c r="IW54" s="106"/>
    </row>
    <row r="55" customFormat="false" ht="11.25" hidden="false" customHeight="false" outlineLevel="0" collapsed="false">
      <c r="A55" s="106"/>
      <c r="B55" s="106"/>
      <c r="C55" s="106" t="s">
        <v>19</v>
      </c>
      <c r="D55" s="106" t="s">
        <v>36</v>
      </c>
      <c r="E55" s="108" t="n">
        <v>0.1</v>
      </c>
      <c r="F55" s="109" t="n">
        <v>0.01</v>
      </c>
      <c r="G55" s="106"/>
      <c r="H55" s="106"/>
      <c r="I55" s="107" t="n">
        <f aca="false">I27-I86</f>
        <v>0</v>
      </c>
      <c r="J55" s="107" t="n">
        <f aca="false">J27-J86</f>
        <v>0</v>
      </c>
      <c r="K55" s="107" t="n">
        <f aca="false">K27-K86</f>
        <v>0</v>
      </c>
      <c r="L55" s="107" t="n">
        <f aca="false">L27-L86</f>
        <v>0</v>
      </c>
      <c r="M55" s="107" t="n">
        <f aca="false">M27-M86</f>
        <v>0</v>
      </c>
      <c r="N55" s="107" t="n">
        <f aca="false">N27-N86</f>
        <v>0</v>
      </c>
      <c r="O55" s="107" t="n">
        <f aca="false">O27-O86</f>
        <v>0</v>
      </c>
      <c r="P55" s="107" t="n">
        <f aca="false">P27-P86</f>
        <v>0</v>
      </c>
      <c r="Q55" s="107" t="n">
        <f aca="false">Q27-Q86</f>
        <v>0</v>
      </c>
      <c r="R55" s="107" t="n">
        <f aca="false">R27-R86</f>
        <v>0</v>
      </c>
      <c r="S55" s="107" t="n">
        <f aca="false">S27-S86</f>
        <v>0</v>
      </c>
      <c r="T55" s="107" t="n">
        <f aca="false">T27-T86</f>
        <v>0</v>
      </c>
      <c r="U55" s="107" t="n">
        <f aca="false">U27-U86</f>
        <v>0</v>
      </c>
      <c r="V55" s="107" t="n">
        <f aca="false">V27-V86</f>
        <v>0</v>
      </c>
      <c r="W55" s="107" t="n">
        <f aca="false">W27-W86</f>
        <v>0</v>
      </c>
      <c r="X55" s="107" t="n">
        <f aca="false">X27-X86</f>
        <v>0</v>
      </c>
      <c r="Y55" s="107" t="n">
        <f aca="false">Y27-Y86</f>
        <v>0</v>
      </c>
      <c r="Z55" s="107" t="n">
        <f aca="false">Z27-Z86</f>
        <v>0</v>
      </c>
      <c r="AA55" s="107" t="n">
        <f aca="false">AA27-AA86</f>
        <v>0</v>
      </c>
      <c r="AB55" s="107" t="n">
        <f aca="false">AB27-AB86</f>
        <v>0</v>
      </c>
      <c r="AC55" s="107" t="n">
        <f aca="false">AC27-AC86</f>
        <v>0</v>
      </c>
      <c r="AD55" s="107" t="n">
        <f aca="false">AD27-AD86</f>
        <v>0</v>
      </c>
      <c r="AE55" s="107" t="n">
        <f aca="false">AE27-AE86</f>
        <v>0</v>
      </c>
      <c r="AF55" s="107" t="n">
        <f aca="false">AF27-AF86</f>
        <v>0</v>
      </c>
      <c r="AG55" s="107" t="n">
        <f aca="false">AG27-AG86</f>
        <v>0</v>
      </c>
      <c r="AH55" s="107" t="n">
        <f aca="false">AH27-AH86</f>
        <v>0</v>
      </c>
      <c r="AI55" s="107" t="n">
        <f aca="false">AI27-AI86</f>
        <v>0</v>
      </c>
      <c r="AJ55" s="107" t="n">
        <f aca="false">AJ27-AJ86</f>
        <v>0</v>
      </c>
      <c r="AK55" s="107" t="n">
        <f aca="false">AK27-AK86</f>
        <v>0</v>
      </c>
      <c r="AL55" s="107" t="n">
        <f aca="false">AL27-AL86</f>
        <v>0</v>
      </c>
      <c r="AM55" s="107" t="n">
        <f aca="false">AM27-AM86</f>
        <v>0</v>
      </c>
      <c r="AN55" s="106"/>
      <c r="AO55" s="110" t="n">
        <f aca="false">SUM(I55:AN55)-AQ55</f>
        <v>0</v>
      </c>
      <c r="AP55" s="111" t="n">
        <f aca="false">AO55*E55</f>
        <v>0</v>
      </c>
      <c r="AQ55" s="110" t="n">
        <f aca="false">SUM(I55:AM55)*F55</f>
        <v>0</v>
      </c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6"/>
      <c r="BX55" s="106"/>
      <c r="BY55" s="106"/>
      <c r="BZ55" s="106"/>
      <c r="CA55" s="106"/>
      <c r="CB55" s="106"/>
      <c r="CC55" s="106"/>
      <c r="CD55" s="106"/>
      <c r="CE55" s="106"/>
      <c r="CF55" s="106"/>
      <c r="CG55" s="106"/>
      <c r="CH55" s="106"/>
      <c r="CI55" s="106"/>
      <c r="CJ55" s="106"/>
      <c r="CK55" s="106"/>
      <c r="CL55" s="106"/>
      <c r="CM55" s="106"/>
      <c r="CN55" s="106"/>
      <c r="CO55" s="106"/>
      <c r="CP55" s="106"/>
      <c r="CQ55" s="106"/>
      <c r="CR55" s="106"/>
      <c r="CS55" s="106"/>
      <c r="CT55" s="106"/>
      <c r="CU55" s="106"/>
      <c r="CV55" s="106"/>
      <c r="CW55" s="106"/>
      <c r="CX55" s="106"/>
      <c r="CY55" s="106"/>
      <c r="CZ55" s="106"/>
      <c r="DA55" s="106"/>
      <c r="DB55" s="106"/>
      <c r="DC55" s="106"/>
      <c r="DD55" s="106"/>
      <c r="DE55" s="106"/>
      <c r="DF55" s="106"/>
      <c r="DG55" s="106"/>
      <c r="DH55" s="106"/>
      <c r="DI55" s="106"/>
      <c r="DJ55" s="106"/>
      <c r="DK55" s="106"/>
      <c r="DL55" s="106"/>
      <c r="DM55" s="106"/>
      <c r="DN55" s="106"/>
      <c r="DO55" s="106"/>
      <c r="DP55" s="106"/>
      <c r="DQ55" s="106"/>
      <c r="DR55" s="106"/>
      <c r="DS55" s="106"/>
      <c r="DT55" s="106"/>
      <c r="DU55" s="106"/>
      <c r="DV55" s="106"/>
      <c r="DW55" s="106"/>
      <c r="DX55" s="106"/>
      <c r="DY55" s="106"/>
      <c r="DZ55" s="106"/>
      <c r="EA55" s="106"/>
      <c r="EB55" s="106"/>
      <c r="EC55" s="106"/>
      <c r="ED55" s="106"/>
      <c r="EE55" s="106"/>
      <c r="EF55" s="106"/>
      <c r="EG55" s="106"/>
      <c r="EH55" s="106"/>
      <c r="EI55" s="106"/>
      <c r="EJ55" s="106"/>
      <c r="EK55" s="106"/>
      <c r="EL55" s="106"/>
      <c r="EM55" s="106"/>
      <c r="EN55" s="106"/>
      <c r="EO55" s="106"/>
      <c r="EP55" s="106"/>
      <c r="EQ55" s="106"/>
      <c r="ER55" s="106"/>
      <c r="ES55" s="106"/>
      <c r="ET55" s="106"/>
      <c r="EU55" s="106"/>
      <c r="EV55" s="106"/>
      <c r="EW55" s="106"/>
      <c r="EX55" s="106"/>
      <c r="EY55" s="106"/>
      <c r="EZ55" s="106"/>
      <c r="FA55" s="106"/>
      <c r="FB55" s="106"/>
      <c r="FC55" s="106"/>
      <c r="FD55" s="106"/>
      <c r="FE55" s="106"/>
      <c r="FF55" s="106"/>
      <c r="FG55" s="106"/>
      <c r="FH55" s="106"/>
      <c r="FI55" s="106"/>
      <c r="FJ55" s="106"/>
      <c r="FK55" s="106"/>
      <c r="FL55" s="106"/>
      <c r="FM55" s="106"/>
      <c r="FN55" s="106"/>
      <c r="FO55" s="106"/>
      <c r="FP55" s="106"/>
      <c r="FQ55" s="106"/>
      <c r="FR55" s="106"/>
      <c r="FS55" s="106"/>
      <c r="FT55" s="106"/>
      <c r="FU55" s="106"/>
      <c r="FV55" s="106"/>
      <c r="FW55" s="106"/>
      <c r="FX55" s="106"/>
      <c r="FY55" s="106"/>
      <c r="FZ55" s="106"/>
      <c r="GA55" s="106"/>
      <c r="GB55" s="106"/>
      <c r="GC55" s="106"/>
      <c r="GD55" s="106"/>
      <c r="GE55" s="106"/>
      <c r="GF55" s="106"/>
      <c r="GG55" s="106"/>
      <c r="GH55" s="106"/>
      <c r="GI55" s="106"/>
      <c r="GJ55" s="106"/>
      <c r="GK55" s="106"/>
      <c r="GL55" s="106"/>
      <c r="GM55" s="106"/>
      <c r="GN55" s="106"/>
      <c r="GO55" s="106"/>
      <c r="GP55" s="106"/>
      <c r="GQ55" s="106"/>
      <c r="GR55" s="106"/>
      <c r="GS55" s="106"/>
      <c r="GT55" s="106"/>
      <c r="GU55" s="106"/>
      <c r="GV55" s="106"/>
      <c r="GW55" s="106"/>
      <c r="GX55" s="106"/>
      <c r="GY55" s="106"/>
      <c r="GZ55" s="106"/>
      <c r="HA55" s="106"/>
      <c r="HB55" s="106"/>
      <c r="HC55" s="106"/>
      <c r="HD55" s="106"/>
      <c r="HE55" s="106"/>
      <c r="HF55" s="106"/>
      <c r="HG55" s="106"/>
      <c r="HH55" s="106"/>
      <c r="HI55" s="106"/>
      <c r="HJ55" s="106"/>
      <c r="HK55" s="106"/>
      <c r="HL55" s="106"/>
      <c r="HM55" s="106"/>
      <c r="HN55" s="106"/>
      <c r="HO55" s="106"/>
      <c r="HP55" s="106"/>
      <c r="HQ55" s="106"/>
      <c r="HR55" s="106"/>
      <c r="HS55" s="106"/>
      <c r="HT55" s="106"/>
      <c r="HU55" s="106"/>
      <c r="HV55" s="106"/>
      <c r="HW55" s="106"/>
      <c r="HX55" s="106"/>
      <c r="HY55" s="106"/>
      <c r="HZ55" s="106"/>
      <c r="IA55" s="106"/>
      <c r="IB55" s="106"/>
      <c r="IC55" s="106"/>
      <c r="ID55" s="106"/>
      <c r="IE55" s="106"/>
      <c r="IF55" s="106"/>
      <c r="IG55" s="106"/>
      <c r="IH55" s="106"/>
      <c r="II55" s="106"/>
      <c r="IJ55" s="106"/>
      <c r="IK55" s="106"/>
      <c r="IL55" s="106"/>
      <c r="IM55" s="106"/>
      <c r="IN55" s="106"/>
      <c r="IO55" s="106"/>
      <c r="IP55" s="106"/>
      <c r="IQ55" s="106"/>
      <c r="IR55" s="106"/>
      <c r="IS55" s="106"/>
      <c r="IT55" s="106"/>
      <c r="IU55" s="106"/>
      <c r="IV55" s="106"/>
      <c r="IW55" s="106"/>
    </row>
    <row r="56" customFormat="false" ht="11.25" hidden="false" customHeight="false" outlineLevel="0" collapsed="false">
      <c r="A56" s="106"/>
      <c r="B56" s="106"/>
      <c r="C56" s="106" t="s">
        <v>90</v>
      </c>
      <c r="D56" s="106" t="s">
        <v>37</v>
      </c>
      <c r="E56" s="108" t="n">
        <v>0.1</v>
      </c>
      <c r="F56" s="109" t="n">
        <v>0.01</v>
      </c>
      <c r="G56" s="106"/>
      <c r="H56" s="106"/>
      <c r="I56" s="107" t="n">
        <f aca="false">I29-I87</f>
        <v>0</v>
      </c>
      <c r="J56" s="107" t="n">
        <f aca="false">J29-J87</f>
        <v>0</v>
      </c>
      <c r="K56" s="107" t="n">
        <f aca="false">K29-K87</f>
        <v>0</v>
      </c>
      <c r="L56" s="107" t="n">
        <f aca="false">L29-L87</f>
        <v>0</v>
      </c>
      <c r="M56" s="107" t="n">
        <f aca="false">M29-M87</f>
        <v>0</v>
      </c>
      <c r="N56" s="107" t="n">
        <f aca="false">N29-N87</f>
        <v>0</v>
      </c>
      <c r="O56" s="107" t="n">
        <f aca="false">O29-O87</f>
        <v>0</v>
      </c>
      <c r="P56" s="107" t="n">
        <f aca="false">P29-P87</f>
        <v>0</v>
      </c>
      <c r="Q56" s="107" t="n">
        <f aca="false">Q29-Q87</f>
        <v>0</v>
      </c>
      <c r="R56" s="107" t="n">
        <f aca="false">R29-R87</f>
        <v>0</v>
      </c>
      <c r="S56" s="107" t="n">
        <f aca="false">S29-S87</f>
        <v>0</v>
      </c>
      <c r="T56" s="107" t="n">
        <f aca="false">T29-T87</f>
        <v>0</v>
      </c>
      <c r="U56" s="107" t="n">
        <f aca="false">U29-U87</f>
        <v>0</v>
      </c>
      <c r="V56" s="107" t="n">
        <f aca="false">V29-V87</f>
        <v>0</v>
      </c>
      <c r="W56" s="107" t="n">
        <f aca="false">W29-W87</f>
        <v>0</v>
      </c>
      <c r="X56" s="107" t="n">
        <f aca="false">X29-X87</f>
        <v>0</v>
      </c>
      <c r="Y56" s="107" t="n">
        <f aca="false">Y29-Y87</f>
        <v>0</v>
      </c>
      <c r="Z56" s="107" t="n">
        <f aca="false">Z29-Z87</f>
        <v>0</v>
      </c>
      <c r="AA56" s="107" t="n">
        <f aca="false">AA29-AA87</f>
        <v>0</v>
      </c>
      <c r="AB56" s="107" t="n">
        <f aca="false">AB29-AB87</f>
        <v>0</v>
      </c>
      <c r="AC56" s="107" t="n">
        <f aca="false">AC29-AC87</f>
        <v>0</v>
      </c>
      <c r="AD56" s="107" t="n">
        <f aca="false">AD29-AD87</f>
        <v>0</v>
      </c>
      <c r="AE56" s="107" t="n">
        <f aca="false">AE29-AE87</f>
        <v>0</v>
      </c>
      <c r="AF56" s="107" t="n">
        <f aca="false">AF29-AF87</f>
        <v>0</v>
      </c>
      <c r="AG56" s="107" t="n">
        <f aca="false">AG29-AG87</f>
        <v>0</v>
      </c>
      <c r="AH56" s="107" t="n">
        <f aca="false">AH29-AH87</f>
        <v>0</v>
      </c>
      <c r="AI56" s="107" t="n">
        <f aca="false">AI29-AI87</f>
        <v>0</v>
      </c>
      <c r="AJ56" s="107" t="n">
        <f aca="false">AJ29-AJ87</f>
        <v>0</v>
      </c>
      <c r="AK56" s="107" t="n">
        <f aca="false">AK29-AK87</f>
        <v>0</v>
      </c>
      <c r="AL56" s="107" t="n">
        <f aca="false">AL29-AL87</f>
        <v>0</v>
      </c>
      <c r="AM56" s="107" t="n">
        <f aca="false">AM29-AM87</f>
        <v>0</v>
      </c>
      <c r="AN56" s="106"/>
      <c r="AO56" s="110" t="n">
        <f aca="false">SUM(I56:AN56)-AQ56</f>
        <v>0</v>
      </c>
      <c r="AP56" s="111" t="n">
        <f aca="false">AO56*E56</f>
        <v>0</v>
      </c>
      <c r="AQ56" s="110" t="n">
        <f aca="false">SUM(I56:AM56)*F56</f>
        <v>0</v>
      </c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6"/>
      <c r="BK56" s="106"/>
      <c r="BL56" s="106"/>
      <c r="BM56" s="106"/>
      <c r="BN56" s="106"/>
      <c r="BO56" s="106"/>
      <c r="BP56" s="106"/>
      <c r="BQ56" s="106"/>
      <c r="BR56" s="106"/>
      <c r="BS56" s="106"/>
      <c r="BT56" s="106"/>
      <c r="BU56" s="106"/>
      <c r="BV56" s="106"/>
      <c r="BW56" s="106"/>
      <c r="BX56" s="106"/>
      <c r="BY56" s="106"/>
      <c r="BZ56" s="106"/>
      <c r="CA56" s="106"/>
      <c r="CB56" s="106"/>
      <c r="CC56" s="106"/>
      <c r="CD56" s="106"/>
      <c r="CE56" s="106"/>
      <c r="CF56" s="106"/>
      <c r="CG56" s="106"/>
      <c r="CH56" s="106"/>
      <c r="CI56" s="106"/>
      <c r="CJ56" s="106"/>
      <c r="CK56" s="106"/>
      <c r="CL56" s="106"/>
      <c r="CM56" s="106"/>
      <c r="CN56" s="106"/>
      <c r="CO56" s="106"/>
      <c r="CP56" s="106"/>
      <c r="CQ56" s="106"/>
      <c r="CR56" s="106"/>
      <c r="CS56" s="106"/>
      <c r="CT56" s="106"/>
      <c r="CU56" s="106"/>
      <c r="CV56" s="106"/>
      <c r="CW56" s="106"/>
      <c r="CX56" s="106"/>
      <c r="CY56" s="106"/>
      <c r="CZ56" s="106"/>
      <c r="DA56" s="106"/>
      <c r="DB56" s="106"/>
      <c r="DC56" s="106"/>
      <c r="DD56" s="106"/>
      <c r="DE56" s="106"/>
      <c r="DF56" s="106"/>
      <c r="DG56" s="106"/>
      <c r="DH56" s="106"/>
      <c r="DI56" s="106"/>
      <c r="DJ56" s="106"/>
      <c r="DK56" s="106"/>
      <c r="DL56" s="106"/>
      <c r="DM56" s="106"/>
      <c r="DN56" s="106"/>
      <c r="DO56" s="106"/>
      <c r="DP56" s="106"/>
      <c r="DQ56" s="106"/>
      <c r="DR56" s="106"/>
      <c r="DS56" s="106"/>
      <c r="DT56" s="106"/>
      <c r="DU56" s="106"/>
      <c r="DV56" s="106"/>
      <c r="DW56" s="106"/>
      <c r="DX56" s="106"/>
      <c r="DY56" s="106"/>
      <c r="DZ56" s="106"/>
      <c r="EA56" s="106"/>
      <c r="EB56" s="106"/>
      <c r="EC56" s="106"/>
      <c r="ED56" s="106"/>
      <c r="EE56" s="106"/>
      <c r="EF56" s="106"/>
      <c r="EG56" s="106"/>
      <c r="EH56" s="106"/>
      <c r="EI56" s="106"/>
      <c r="EJ56" s="106"/>
      <c r="EK56" s="106"/>
      <c r="EL56" s="106"/>
      <c r="EM56" s="106"/>
      <c r="EN56" s="106"/>
      <c r="EO56" s="106"/>
      <c r="EP56" s="106"/>
      <c r="EQ56" s="106"/>
      <c r="ER56" s="106"/>
      <c r="ES56" s="106"/>
      <c r="ET56" s="106"/>
      <c r="EU56" s="106"/>
      <c r="EV56" s="106"/>
      <c r="EW56" s="106"/>
      <c r="EX56" s="106"/>
      <c r="EY56" s="106"/>
      <c r="EZ56" s="106"/>
      <c r="FA56" s="106"/>
      <c r="FB56" s="106"/>
      <c r="FC56" s="106"/>
      <c r="FD56" s="106"/>
      <c r="FE56" s="106"/>
      <c r="FF56" s="106"/>
      <c r="FG56" s="106"/>
      <c r="FH56" s="106"/>
      <c r="FI56" s="106"/>
      <c r="FJ56" s="106"/>
      <c r="FK56" s="106"/>
      <c r="FL56" s="106"/>
      <c r="FM56" s="106"/>
      <c r="FN56" s="106"/>
      <c r="FO56" s="106"/>
      <c r="FP56" s="106"/>
      <c r="FQ56" s="106"/>
      <c r="FR56" s="106"/>
      <c r="FS56" s="106"/>
      <c r="FT56" s="106"/>
      <c r="FU56" s="106"/>
      <c r="FV56" s="106"/>
      <c r="FW56" s="106"/>
      <c r="FX56" s="106"/>
      <c r="FY56" s="106"/>
      <c r="FZ56" s="106"/>
      <c r="GA56" s="106"/>
      <c r="GB56" s="106"/>
      <c r="GC56" s="106"/>
      <c r="GD56" s="106"/>
      <c r="GE56" s="106"/>
      <c r="GF56" s="106"/>
      <c r="GG56" s="106"/>
      <c r="GH56" s="106"/>
      <c r="GI56" s="106"/>
      <c r="GJ56" s="106"/>
      <c r="GK56" s="106"/>
      <c r="GL56" s="106"/>
      <c r="GM56" s="106"/>
      <c r="GN56" s="106"/>
      <c r="GO56" s="106"/>
      <c r="GP56" s="106"/>
      <c r="GQ56" s="106"/>
      <c r="GR56" s="106"/>
      <c r="GS56" s="106"/>
      <c r="GT56" s="106"/>
      <c r="GU56" s="106"/>
      <c r="GV56" s="106"/>
      <c r="GW56" s="106"/>
      <c r="GX56" s="106"/>
      <c r="GY56" s="106"/>
      <c r="GZ56" s="106"/>
      <c r="HA56" s="106"/>
      <c r="HB56" s="106"/>
      <c r="HC56" s="106"/>
      <c r="HD56" s="106"/>
      <c r="HE56" s="106"/>
      <c r="HF56" s="106"/>
      <c r="HG56" s="106"/>
      <c r="HH56" s="106"/>
      <c r="HI56" s="106"/>
      <c r="HJ56" s="106"/>
      <c r="HK56" s="106"/>
      <c r="HL56" s="106"/>
      <c r="HM56" s="106"/>
      <c r="HN56" s="106"/>
      <c r="HO56" s="106"/>
      <c r="HP56" s="106"/>
      <c r="HQ56" s="106"/>
      <c r="HR56" s="106"/>
      <c r="HS56" s="106"/>
      <c r="HT56" s="106"/>
      <c r="HU56" s="106"/>
      <c r="HV56" s="106"/>
      <c r="HW56" s="106"/>
      <c r="HX56" s="106"/>
      <c r="HY56" s="106"/>
      <c r="HZ56" s="106"/>
      <c r="IA56" s="106"/>
      <c r="IB56" s="106"/>
      <c r="IC56" s="106"/>
      <c r="ID56" s="106"/>
      <c r="IE56" s="106"/>
      <c r="IF56" s="106"/>
      <c r="IG56" s="106"/>
      <c r="IH56" s="106"/>
      <c r="II56" s="106"/>
      <c r="IJ56" s="106"/>
      <c r="IK56" s="106"/>
      <c r="IL56" s="106"/>
      <c r="IM56" s="106"/>
      <c r="IN56" s="106"/>
      <c r="IO56" s="106"/>
      <c r="IP56" s="106"/>
      <c r="IQ56" s="106"/>
      <c r="IR56" s="106"/>
      <c r="IS56" s="106"/>
      <c r="IT56" s="106"/>
      <c r="IU56" s="106"/>
      <c r="IV56" s="106"/>
      <c r="IW56" s="106"/>
    </row>
    <row r="57" customFormat="false" ht="11.25" hidden="false" customHeight="false" outlineLevel="0" collapsed="false">
      <c r="A57" s="106"/>
      <c r="B57" s="106"/>
      <c r="C57" s="106" t="s">
        <v>21</v>
      </c>
      <c r="D57" s="106" t="s">
        <v>38</v>
      </c>
      <c r="E57" s="108" t="n">
        <v>0.1</v>
      </c>
      <c r="F57" s="109" t="n">
        <v>0.01</v>
      </c>
      <c r="G57" s="106"/>
      <c r="H57" s="106"/>
      <c r="I57" s="107" t="n">
        <f aca="false">I30-I88</f>
        <v>0</v>
      </c>
      <c r="J57" s="107" t="n">
        <f aca="false">J30-J88</f>
        <v>0</v>
      </c>
      <c r="K57" s="107" t="n">
        <f aca="false">K30-K88</f>
        <v>0</v>
      </c>
      <c r="L57" s="107" t="n">
        <f aca="false">L30-L88</f>
        <v>0</v>
      </c>
      <c r="M57" s="107" t="n">
        <f aca="false">M30-M88</f>
        <v>0</v>
      </c>
      <c r="N57" s="107" t="n">
        <f aca="false">N30-N88</f>
        <v>0</v>
      </c>
      <c r="O57" s="107" t="n">
        <f aca="false">O30-O88</f>
        <v>0</v>
      </c>
      <c r="P57" s="107" t="n">
        <f aca="false">P30-P88</f>
        <v>0</v>
      </c>
      <c r="Q57" s="107" t="n">
        <f aca="false">Q30-Q88</f>
        <v>0</v>
      </c>
      <c r="R57" s="107" t="n">
        <f aca="false">R30-R88</f>
        <v>0</v>
      </c>
      <c r="S57" s="107" t="n">
        <f aca="false">S30-S88</f>
        <v>0</v>
      </c>
      <c r="T57" s="107" t="n">
        <f aca="false">T30-T88</f>
        <v>0</v>
      </c>
      <c r="U57" s="107" t="n">
        <f aca="false">U30-U88</f>
        <v>0</v>
      </c>
      <c r="V57" s="107" t="n">
        <f aca="false">V30-V88</f>
        <v>0</v>
      </c>
      <c r="W57" s="107" t="n">
        <f aca="false">W30-W88</f>
        <v>0</v>
      </c>
      <c r="X57" s="107" t="n">
        <f aca="false">X30-X88</f>
        <v>0</v>
      </c>
      <c r="Y57" s="107" t="n">
        <f aca="false">Y30-Y88</f>
        <v>0</v>
      </c>
      <c r="Z57" s="107" t="n">
        <f aca="false">Z30-Z88</f>
        <v>0</v>
      </c>
      <c r="AA57" s="107" t="n">
        <f aca="false">AA30-AA88</f>
        <v>0</v>
      </c>
      <c r="AB57" s="107" t="n">
        <f aca="false">AB30-AB88</f>
        <v>0</v>
      </c>
      <c r="AC57" s="107" t="n">
        <f aca="false">AC30-AC88</f>
        <v>0</v>
      </c>
      <c r="AD57" s="107" t="n">
        <f aca="false">AD30-AD88</f>
        <v>0</v>
      </c>
      <c r="AE57" s="107" t="n">
        <f aca="false">AE30-AE88</f>
        <v>0</v>
      </c>
      <c r="AF57" s="107" t="n">
        <f aca="false">AF30-AF88</f>
        <v>0</v>
      </c>
      <c r="AG57" s="107" t="n">
        <f aca="false">AG30-AG88</f>
        <v>0</v>
      </c>
      <c r="AH57" s="107" t="n">
        <f aca="false">AH30-AH88</f>
        <v>0</v>
      </c>
      <c r="AI57" s="107" t="n">
        <f aca="false">AI30-AI88</f>
        <v>0</v>
      </c>
      <c r="AJ57" s="107" t="n">
        <f aca="false">AJ30-AJ88</f>
        <v>0</v>
      </c>
      <c r="AK57" s="107" t="n">
        <f aca="false">AK30-AK88</f>
        <v>0</v>
      </c>
      <c r="AL57" s="107" t="n">
        <f aca="false">AL30-AL88</f>
        <v>0</v>
      </c>
      <c r="AM57" s="107" t="n">
        <f aca="false">AM30-AM88</f>
        <v>0</v>
      </c>
      <c r="AN57" s="106"/>
      <c r="AO57" s="110" t="n">
        <f aca="false">SUM(I57:AN57)-AQ57</f>
        <v>0</v>
      </c>
      <c r="AP57" s="111" t="n">
        <f aca="false">AO57*E57</f>
        <v>0</v>
      </c>
      <c r="AQ57" s="110" t="n">
        <f aca="false">SUM(I57:AM57)*F57</f>
        <v>0</v>
      </c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  <c r="BB57" s="106"/>
      <c r="BC57" s="106"/>
      <c r="BD57" s="106"/>
      <c r="BE57" s="106"/>
      <c r="BF57" s="106"/>
      <c r="BG57" s="106"/>
      <c r="BH57" s="106"/>
      <c r="BI57" s="106"/>
      <c r="BJ57" s="106"/>
      <c r="BK57" s="106"/>
      <c r="BL57" s="106"/>
      <c r="BM57" s="106"/>
      <c r="BN57" s="106"/>
      <c r="BO57" s="106"/>
      <c r="BP57" s="106"/>
      <c r="BQ57" s="106"/>
      <c r="BR57" s="106"/>
      <c r="BS57" s="106"/>
      <c r="BT57" s="106"/>
      <c r="BU57" s="106"/>
      <c r="BV57" s="106"/>
      <c r="BW57" s="106"/>
      <c r="BX57" s="106"/>
      <c r="BY57" s="106"/>
      <c r="BZ57" s="106"/>
      <c r="CA57" s="106"/>
      <c r="CB57" s="106"/>
      <c r="CC57" s="106"/>
      <c r="CD57" s="106"/>
      <c r="CE57" s="106"/>
      <c r="CF57" s="106"/>
      <c r="CG57" s="106"/>
      <c r="CH57" s="106"/>
      <c r="CI57" s="106"/>
      <c r="CJ57" s="106"/>
      <c r="CK57" s="106"/>
      <c r="CL57" s="106"/>
      <c r="CM57" s="106"/>
      <c r="CN57" s="106"/>
      <c r="CO57" s="106"/>
      <c r="CP57" s="106"/>
      <c r="CQ57" s="106"/>
      <c r="CR57" s="106"/>
      <c r="CS57" s="106"/>
      <c r="CT57" s="106"/>
      <c r="CU57" s="106"/>
      <c r="CV57" s="106"/>
      <c r="CW57" s="106"/>
      <c r="CX57" s="106"/>
      <c r="CY57" s="106"/>
      <c r="CZ57" s="106"/>
      <c r="DA57" s="106"/>
      <c r="DB57" s="106"/>
      <c r="DC57" s="106"/>
      <c r="DD57" s="106"/>
      <c r="DE57" s="106"/>
      <c r="DF57" s="106"/>
      <c r="DG57" s="106"/>
      <c r="DH57" s="106"/>
      <c r="DI57" s="106"/>
      <c r="DJ57" s="106"/>
      <c r="DK57" s="106"/>
      <c r="DL57" s="106"/>
      <c r="DM57" s="106"/>
      <c r="DN57" s="106"/>
      <c r="DO57" s="106"/>
      <c r="DP57" s="106"/>
      <c r="DQ57" s="106"/>
      <c r="DR57" s="106"/>
      <c r="DS57" s="106"/>
      <c r="DT57" s="106"/>
      <c r="DU57" s="106"/>
      <c r="DV57" s="106"/>
      <c r="DW57" s="106"/>
      <c r="DX57" s="106"/>
      <c r="DY57" s="106"/>
      <c r="DZ57" s="106"/>
      <c r="EA57" s="106"/>
      <c r="EB57" s="106"/>
      <c r="EC57" s="106"/>
      <c r="ED57" s="106"/>
      <c r="EE57" s="106"/>
      <c r="EF57" s="106"/>
      <c r="EG57" s="106"/>
      <c r="EH57" s="106"/>
      <c r="EI57" s="106"/>
      <c r="EJ57" s="106"/>
      <c r="EK57" s="106"/>
      <c r="EL57" s="106"/>
      <c r="EM57" s="106"/>
      <c r="EN57" s="106"/>
      <c r="EO57" s="106"/>
      <c r="EP57" s="106"/>
      <c r="EQ57" s="106"/>
      <c r="ER57" s="106"/>
      <c r="ES57" s="106"/>
      <c r="ET57" s="106"/>
      <c r="EU57" s="106"/>
      <c r="EV57" s="106"/>
      <c r="EW57" s="106"/>
      <c r="EX57" s="106"/>
      <c r="EY57" s="106"/>
      <c r="EZ57" s="106"/>
      <c r="FA57" s="106"/>
      <c r="FB57" s="106"/>
      <c r="FC57" s="106"/>
      <c r="FD57" s="106"/>
      <c r="FE57" s="106"/>
      <c r="FF57" s="106"/>
      <c r="FG57" s="106"/>
      <c r="FH57" s="106"/>
      <c r="FI57" s="106"/>
      <c r="FJ57" s="106"/>
      <c r="FK57" s="106"/>
      <c r="FL57" s="106"/>
      <c r="FM57" s="106"/>
      <c r="FN57" s="106"/>
      <c r="FO57" s="106"/>
      <c r="FP57" s="106"/>
      <c r="FQ57" s="106"/>
      <c r="FR57" s="106"/>
      <c r="FS57" s="106"/>
      <c r="FT57" s="106"/>
      <c r="FU57" s="106"/>
      <c r="FV57" s="106"/>
      <c r="FW57" s="106"/>
      <c r="FX57" s="106"/>
      <c r="FY57" s="106"/>
      <c r="FZ57" s="106"/>
      <c r="GA57" s="106"/>
      <c r="GB57" s="106"/>
      <c r="GC57" s="106"/>
      <c r="GD57" s="106"/>
      <c r="GE57" s="106"/>
      <c r="GF57" s="106"/>
      <c r="GG57" s="106"/>
      <c r="GH57" s="106"/>
      <c r="GI57" s="106"/>
      <c r="GJ57" s="106"/>
      <c r="GK57" s="106"/>
      <c r="GL57" s="106"/>
      <c r="GM57" s="106"/>
      <c r="GN57" s="106"/>
      <c r="GO57" s="106"/>
      <c r="GP57" s="106"/>
      <c r="GQ57" s="106"/>
      <c r="GR57" s="106"/>
      <c r="GS57" s="106"/>
      <c r="GT57" s="106"/>
      <c r="GU57" s="106"/>
      <c r="GV57" s="106"/>
      <c r="GW57" s="106"/>
      <c r="GX57" s="106"/>
      <c r="GY57" s="106"/>
      <c r="GZ57" s="106"/>
      <c r="HA57" s="106"/>
      <c r="HB57" s="106"/>
      <c r="HC57" s="106"/>
      <c r="HD57" s="106"/>
      <c r="HE57" s="106"/>
      <c r="HF57" s="106"/>
      <c r="HG57" s="106"/>
      <c r="HH57" s="106"/>
      <c r="HI57" s="106"/>
      <c r="HJ57" s="106"/>
      <c r="HK57" s="106"/>
      <c r="HL57" s="106"/>
      <c r="HM57" s="106"/>
      <c r="HN57" s="106"/>
      <c r="HO57" s="106"/>
      <c r="HP57" s="106"/>
      <c r="HQ57" s="106"/>
      <c r="HR57" s="106"/>
      <c r="HS57" s="106"/>
      <c r="HT57" s="106"/>
      <c r="HU57" s="106"/>
      <c r="HV57" s="106"/>
      <c r="HW57" s="106"/>
      <c r="HX57" s="106"/>
      <c r="HY57" s="106"/>
      <c r="HZ57" s="106"/>
      <c r="IA57" s="106"/>
      <c r="IB57" s="106"/>
      <c r="IC57" s="106"/>
      <c r="ID57" s="106"/>
      <c r="IE57" s="106"/>
      <c r="IF57" s="106"/>
      <c r="IG57" s="106"/>
      <c r="IH57" s="106"/>
      <c r="II57" s="106"/>
      <c r="IJ57" s="106"/>
      <c r="IK57" s="106"/>
      <c r="IL57" s="106"/>
      <c r="IM57" s="106"/>
      <c r="IN57" s="106"/>
      <c r="IO57" s="106"/>
      <c r="IP57" s="106"/>
      <c r="IQ57" s="106"/>
      <c r="IR57" s="106"/>
      <c r="IS57" s="106"/>
      <c r="IT57" s="106"/>
      <c r="IU57" s="106"/>
      <c r="IV57" s="106"/>
      <c r="IW57" s="106"/>
    </row>
    <row r="58" customFormat="false" ht="11.25" hidden="false" customHeight="false" outlineLevel="0" collapsed="false">
      <c r="A58" s="106"/>
      <c r="B58" s="106"/>
      <c r="C58" s="106" t="s">
        <v>13</v>
      </c>
      <c r="D58" s="106" t="s">
        <v>30</v>
      </c>
      <c r="E58" s="108" t="n">
        <v>0.1</v>
      </c>
      <c r="F58" s="109" t="n">
        <v>0.01</v>
      </c>
      <c r="G58" s="106"/>
      <c r="H58" s="106"/>
      <c r="I58" s="107" t="n">
        <f aca="false">I15+I31-I89</f>
        <v>5000</v>
      </c>
      <c r="J58" s="107" t="n">
        <f aca="false">J15+J31-J89</f>
        <v>5000</v>
      </c>
      <c r="K58" s="107" t="n">
        <f aca="false">K15+K31-K89</f>
        <v>5000</v>
      </c>
      <c r="L58" s="107" t="n">
        <f aca="false">L15+L31-L89</f>
        <v>5000</v>
      </c>
      <c r="M58" s="107" t="n">
        <f aca="false">M15+M31-M89</f>
        <v>5000</v>
      </c>
      <c r="N58" s="107" t="n">
        <f aca="false">N15+N31-N89</f>
        <v>0</v>
      </c>
      <c r="O58" s="107" t="n">
        <f aca="false">O15+O31-O89</f>
        <v>0</v>
      </c>
      <c r="P58" s="107" t="n">
        <f aca="false">P15+P31-P89</f>
        <v>0</v>
      </c>
      <c r="Q58" s="107" t="n">
        <f aca="false">Q15+Q31-Q89</f>
        <v>0</v>
      </c>
      <c r="R58" s="107" t="n">
        <f aca="false">R15+R31-R89</f>
        <v>0</v>
      </c>
      <c r="S58" s="107" t="n">
        <f aca="false">S15+S31-S89</f>
        <v>0</v>
      </c>
      <c r="T58" s="107" t="n">
        <f aca="false">T15+T31-T89</f>
        <v>0</v>
      </c>
      <c r="U58" s="107" t="n">
        <f aca="false">U15+U31-U89</f>
        <v>0</v>
      </c>
      <c r="V58" s="107" t="n">
        <f aca="false">V15+V31-V89</f>
        <v>0</v>
      </c>
      <c r="W58" s="107" t="n">
        <f aca="false">W15+W31-W89</f>
        <v>5000</v>
      </c>
      <c r="X58" s="107" t="n">
        <f aca="false">X15+X31-X89</f>
        <v>5000</v>
      </c>
      <c r="Y58" s="107" t="n">
        <f aca="false">Y15+Y31-Y89</f>
        <v>5000</v>
      </c>
      <c r="Z58" s="107" t="n">
        <f aca="false">Z15+Z31-Z89</f>
        <v>5000</v>
      </c>
      <c r="AA58" s="107" t="n">
        <f aca="false">AA15+AA31-AA89</f>
        <v>5000</v>
      </c>
      <c r="AB58" s="107" t="n">
        <f aca="false">AB15+AB31-AB89</f>
        <v>5000</v>
      </c>
      <c r="AC58" s="107" t="n">
        <f aca="false">AC15+AC31-AC89</f>
        <v>5000</v>
      </c>
      <c r="AD58" s="107" t="n">
        <f aca="false">AD15+AD31-AD89</f>
        <v>5000</v>
      </c>
      <c r="AE58" s="107" t="n">
        <f aca="false">AE15+AE31-AE89</f>
        <v>5000</v>
      </c>
      <c r="AF58" s="107" t="n">
        <f aca="false">AF15+AF31-AF89</f>
        <v>5000</v>
      </c>
      <c r="AG58" s="107" t="n">
        <f aca="false">AG15+AG31-AG89</f>
        <v>5000</v>
      </c>
      <c r="AH58" s="107" t="n">
        <f aca="false">AH15+AH31-AH89</f>
        <v>5000</v>
      </c>
      <c r="AI58" s="107" t="n">
        <f aca="false">AI15+AI31-AI89</f>
        <v>5000</v>
      </c>
      <c r="AJ58" s="107" t="n">
        <f aca="false">AJ15+AJ31-AJ89</f>
        <v>5000</v>
      </c>
      <c r="AK58" s="107" t="n">
        <f aca="false">AK15+AK31-AK89</f>
        <v>5000</v>
      </c>
      <c r="AL58" s="107" t="n">
        <f aca="false">AL15+AL31-AL89</f>
        <v>5000</v>
      </c>
      <c r="AM58" s="107" t="n">
        <f aca="false">AM15+AM31-AM89</f>
        <v>5000</v>
      </c>
      <c r="AN58" s="106"/>
      <c r="AO58" s="110" t="n">
        <f aca="false">SUM(I58:AN58)-AQ58</f>
        <v>108900</v>
      </c>
      <c r="AP58" s="111" t="n">
        <f aca="false">AO58*E58</f>
        <v>10890</v>
      </c>
      <c r="AQ58" s="110" t="n">
        <f aca="false">SUM(I58:AM58)*F58</f>
        <v>1100</v>
      </c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6"/>
      <c r="BC58" s="106"/>
      <c r="BD58" s="106"/>
      <c r="BE58" s="106"/>
      <c r="BF58" s="106"/>
      <c r="BG58" s="106"/>
      <c r="BH58" s="106"/>
      <c r="BI58" s="106"/>
      <c r="BJ58" s="106"/>
      <c r="BK58" s="106"/>
      <c r="BL58" s="106"/>
      <c r="BM58" s="106"/>
      <c r="BN58" s="106"/>
      <c r="BO58" s="106"/>
      <c r="BP58" s="106"/>
      <c r="BQ58" s="106"/>
      <c r="BR58" s="106"/>
      <c r="BS58" s="106"/>
      <c r="BT58" s="106"/>
      <c r="BU58" s="106"/>
      <c r="BV58" s="106"/>
      <c r="BW58" s="106"/>
      <c r="BX58" s="106"/>
      <c r="BY58" s="106"/>
      <c r="BZ58" s="106"/>
      <c r="CA58" s="106"/>
      <c r="CB58" s="106"/>
      <c r="CC58" s="106"/>
      <c r="CD58" s="106"/>
      <c r="CE58" s="106"/>
      <c r="CF58" s="106"/>
      <c r="CG58" s="106"/>
      <c r="CH58" s="106"/>
      <c r="CI58" s="106"/>
      <c r="CJ58" s="106"/>
      <c r="CK58" s="106"/>
      <c r="CL58" s="106"/>
      <c r="CM58" s="106"/>
      <c r="CN58" s="106"/>
      <c r="CO58" s="106"/>
      <c r="CP58" s="106"/>
      <c r="CQ58" s="106"/>
      <c r="CR58" s="106"/>
      <c r="CS58" s="106"/>
      <c r="CT58" s="106"/>
      <c r="CU58" s="106"/>
      <c r="CV58" s="106"/>
      <c r="CW58" s="106"/>
      <c r="CX58" s="106"/>
      <c r="CY58" s="106"/>
      <c r="CZ58" s="106"/>
      <c r="DA58" s="106"/>
      <c r="DB58" s="106"/>
      <c r="DC58" s="106"/>
      <c r="DD58" s="106"/>
      <c r="DE58" s="106"/>
      <c r="DF58" s="106"/>
      <c r="DG58" s="106"/>
      <c r="DH58" s="106"/>
      <c r="DI58" s="106"/>
      <c r="DJ58" s="106"/>
      <c r="DK58" s="106"/>
      <c r="DL58" s="106"/>
      <c r="DM58" s="106"/>
      <c r="DN58" s="106"/>
      <c r="DO58" s="106"/>
      <c r="DP58" s="106"/>
      <c r="DQ58" s="106"/>
      <c r="DR58" s="106"/>
      <c r="DS58" s="106"/>
      <c r="DT58" s="106"/>
      <c r="DU58" s="106"/>
      <c r="DV58" s="106"/>
      <c r="DW58" s="106"/>
      <c r="DX58" s="106"/>
      <c r="DY58" s="106"/>
      <c r="DZ58" s="106"/>
      <c r="EA58" s="106"/>
      <c r="EB58" s="106"/>
      <c r="EC58" s="106"/>
      <c r="ED58" s="106"/>
      <c r="EE58" s="106"/>
      <c r="EF58" s="106"/>
      <c r="EG58" s="106"/>
      <c r="EH58" s="106"/>
      <c r="EI58" s="106"/>
      <c r="EJ58" s="106"/>
      <c r="EK58" s="106"/>
      <c r="EL58" s="106"/>
      <c r="EM58" s="106"/>
      <c r="EN58" s="106"/>
      <c r="EO58" s="106"/>
      <c r="EP58" s="106"/>
      <c r="EQ58" s="106"/>
      <c r="ER58" s="106"/>
      <c r="ES58" s="106"/>
      <c r="ET58" s="106"/>
      <c r="EU58" s="106"/>
      <c r="EV58" s="106"/>
      <c r="EW58" s="106"/>
      <c r="EX58" s="106"/>
      <c r="EY58" s="106"/>
      <c r="EZ58" s="106"/>
      <c r="FA58" s="106"/>
      <c r="FB58" s="106"/>
      <c r="FC58" s="106"/>
      <c r="FD58" s="106"/>
      <c r="FE58" s="106"/>
      <c r="FF58" s="106"/>
      <c r="FG58" s="106"/>
      <c r="FH58" s="106"/>
      <c r="FI58" s="106"/>
      <c r="FJ58" s="106"/>
      <c r="FK58" s="106"/>
      <c r="FL58" s="106"/>
      <c r="FM58" s="106"/>
      <c r="FN58" s="106"/>
      <c r="FO58" s="106"/>
      <c r="FP58" s="106"/>
      <c r="FQ58" s="106"/>
      <c r="FR58" s="106"/>
      <c r="FS58" s="106"/>
      <c r="FT58" s="106"/>
      <c r="FU58" s="106"/>
      <c r="FV58" s="106"/>
      <c r="FW58" s="106"/>
      <c r="FX58" s="106"/>
      <c r="FY58" s="106"/>
      <c r="FZ58" s="106"/>
      <c r="GA58" s="106"/>
      <c r="GB58" s="106"/>
      <c r="GC58" s="106"/>
      <c r="GD58" s="106"/>
      <c r="GE58" s="106"/>
      <c r="GF58" s="106"/>
      <c r="GG58" s="106"/>
      <c r="GH58" s="106"/>
      <c r="GI58" s="106"/>
      <c r="GJ58" s="106"/>
      <c r="GK58" s="106"/>
      <c r="GL58" s="106"/>
      <c r="GM58" s="106"/>
      <c r="GN58" s="106"/>
      <c r="GO58" s="106"/>
      <c r="GP58" s="106"/>
      <c r="GQ58" s="106"/>
      <c r="GR58" s="106"/>
      <c r="GS58" s="106"/>
      <c r="GT58" s="106"/>
      <c r="GU58" s="106"/>
      <c r="GV58" s="106"/>
      <c r="GW58" s="106"/>
      <c r="GX58" s="106"/>
      <c r="GY58" s="106"/>
      <c r="GZ58" s="106"/>
      <c r="HA58" s="106"/>
      <c r="HB58" s="106"/>
      <c r="HC58" s="106"/>
      <c r="HD58" s="106"/>
      <c r="HE58" s="106"/>
      <c r="HF58" s="106"/>
      <c r="HG58" s="106"/>
      <c r="HH58" s="106"/>
      <c r="HI58" s="106"/>
      <c r="HJ58" s="106"/>
      <c r="HK58" s="106"/>
      <c r="HL58" s="106"/>
      <c r="HM58" s="106"/>
      <c r="HN58" s="106"/>
      <c r="HO58" s="106"/>
      <c r="HP58" s="106"/>
      <c r="HQ58" s="106"/>
      <c r="HR58" s="106"/>
      <c r="HS58" s="106"/>
      <c r="HT58" s="106"/>
      <c r="HU58" s="106"/>
      <c r="HV58" s="106"/>
      <c r="HW58" s="106"/>
      <c r="HX58" s="106"/>
      <c r="HY58" s="106"/>
      <c r="HZ58" s="106"/>
      <c r="IA58" s="106"/>
      <c r="IB58" s="106"/>
      <c r="IC58" s="106"/>
      <c r="ID58" s="106"/>
      <c r="IE58" s="106"/>
      <c r="IF58" s="106"/>
      <c r="IG58" s="106"/>
      <c r="IH58" s="106"/>
      <c r="II58" s="106"/>
      <c r="IJ58" s="106"/>
      <c r="IK58" s="106"/>
      <c r="IL58" s="106"/>
      <c r="IM58" s="106"/>
      <c r="IN58" s="106"/>
      <c r="IO58" s="106"/>
      <c r="IP58" s="106"/>
      <c r="IQ58" s="106"/>
      <c r="IR58" s="106"/>
      <c r="IS58" s="106"/>
      <c r="IT58" s="106"/>
      <c r="IU58" s="106"/>
      <c r="IV58" s="106"/>
      <c r="IW58" s="106"/>
    </row>
    <row r="59" customFormat="false" ht="11.25" hidden="false" customHeight="false" outlineLevel="0" collapsed="false">
      <c r="A59" s="106"/>
      <c r="B59" s="106"/>
      <c r="C59" s="106" t="s">
        <v>14</v>
      </c>
      <c r="D59" s="106" t="s">
        <v>31</v>
      </c>
      <c r="E59" s="108" t="n">
        <v>0.1</v>
      </c>
      <c r="F59" s="109" t="n">
        <v>0.01</v>
      </c>
      <c r="G59" s="106"/>
      <c r="H59" s="106"/>
      <c r="I59" s="107" t="n">
        <f aca="false">I16+I32-I90</f>
        <v>5988</v>
      </c>
      <c r="J59" s="107" t="n">
        <f aca="false">J16+J32-J90</f>
        <v>0</v>
      </c>
      <c r="K59" s="107" t="n">
        <f aca="false">K16+K32-K90</f>
        <v>0</v>
      </c>
      <c r="L59" s="107" t="n">
        <f aca="false">L16+L32-L90</f>
        <v>0</v>
      </c>
      <c r="M59" s="107" t="n">
        <f aca="false">M16+M32-M90</f>
        <v>0</v>
      </c>
      <c r="N59" s="107" t="n">
        <f aca="false">N16+N32-N90</f>
        <v>0</v>
      </c>
      <c r="O59" s="107" t="n">
        <f aca="false">O16+O32-O90</f>
        <v>0</v>
      </c>
      <c r="P59" s="107" t="n">
        <f aca="false">P16+P32-P90</f>
        <v>0</v>
      </c>
      <c r="Q59" s="107" t="n">
        <f aca="false">Q16+Q32-Q90</f>
        <v>0</v>
      </c>
      <c r="R59" s="107" t="n">
        <f aca="false">R16+R32-R90</f>
        <v>0</v>
      </c>
      <c r="S59" s="107" t="n">
        <f aca="false">S16+S32-S90</f>
        <v>0</v>
      </c>
      <c r="T59" s="107" t="n">
        <f aca="false">T16+T32-T90</f>
        <v>0</v>
      </c>
      <c r="U59" s="107" t="n">
        <f aca="false">U16+U32-U90</f>
        <v>0</v>
      </c>
      <c r="V59" s="107" t="n">
        <f aca="false">V16+V32-V90</f>
        <v>0</v>
      </c>
      <c r="W59" s="107" t="n">
        <f aca="false">W16+W32-W90</f>
        <v>0</v>
      </c>
      <c r="X59" s="107" t="n">
        <f aca="false">X16+X32-X90</f>
        <v>0</v>
      </c>
      <c r="Y59" s="107" t="n">
        <f aca="false">Y16+Y32-Y90</f>
        <v>0</v>
      </c>
      <c r="Z59" s="107" t="n">
        <f aca="false">Z16+Z32-Z90</f>
        <v>0</v>
      </c>
      <c r="AA59" s="107" t="n">
        <f aca="false">AA16+AA32-AA90</f>
        <v>0</v>
      </c>
      <c r="AB59" s="107" t="n">
        <f aca="false">AB16+AB32-AB90</f>
        <v>0</v>
      </c>
      <c r="AC59" s="107" t="n">
        <f aca="false">AC16+AC32-AC90</f>
        <v>0</v>
      </c>
      <c r="AD59" s="107" t="n">
        <f aca="false">AD16+AD32-AD90</f>
        <v>0</v>
      </c>
      <c r="AE59" s="107" t="n">
        <f aca="false">AE16+AE32-AE90</f>
        <v>0</v>
      </c>
      <c r="AF59" s="107" t="n">
        <f aca="false">AF16+AF32-AF90</f>
        <v>0</v>
      </c>
      <c r="AG59" s="107" t="n">
        <f aca="false">AG16+AG32-AG90</f>
        <v>0</v>
      </c>
      <c r="AH59" s="107" t="n">
        <f aca="false">AH16+AH32-AH90</f>
        <v>0</v>
      </c>
      <c r="AI59" s="107" t="n">
        <f aca="false">AI16+AI32-AI90</f>
        <v>0</v>
      </c>
      <c r="AJ59" s="107" t="n">
        <f aca="false">AJ16+AJ32-AJ90</f>
        <v>0</v>
      </c>
      <c r="AK59" s="107" t="n">
        <f aca="false">AK16+AK32-AK90</f>
        <v>0</v>
      </c>
      <c r="AL59" s="107" t="n">
        <f aca="false">AL16+AL32-AL90</f>
        <v>0</v>
      </c>
      <c r="AM59" s="107" t="n">
        <f aca="false">AM16+AM32-AM90</f>
        <v>0</v>
      </c>
      <c r="AN59" s="106"/>
      <c r="AO59" s="110" t="n">
        <f aca="false">SUM(I59:AN59)-AQ59</f>
        <v>5928.12</v>
      </c>
      <c r="AP59" s="111" t="n">
        <f aca="false">AO59*E59</f>
        <v>592.812</v>
      </c>
      <c r="AQ59" s="110" t="n">
        <f aca="false">SUM(I59:AM59)*F59</f>
        <v>59.88</v>
      </c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106"/>
      <c r="BI59" s="106"/>
      <c r="BJ59" s="106"/>
      <c r="BK59" s="106"/>
      <c r="BL59" s="106"/>
      <c r="BM59" s="106"/>
      <c r="BN59" s="106"/>
      <c r="BO59" s="106"/>
      <c r="BP59" s="106"/>
      <c r="BQ59" s="106"/>
      <c r="BR59" s="106"/>
      <c r="BS59" s="106"/>
      <c r="BT59" s="106"/>
      <c r="BU59" s="106"/>
      <c r="BV59" s="106"/>
      <c r="BW59" s="106"/>
      <c r="BX59" s="106"/>
      <c r="BY59" s="106"/>
      <c r="BZ59" s="106"/>
      <c r="CA59" s="106"/>
      <c r="CB59" s="106"/>
      <c r="CC59" s="106"/>
      <c r="CD59" s="106"/>
      <c r="CE59" s="106"/>
      <c r="CF59" s="106"/>
      <c r="CG59" s="106"/>
      <c r="CH59" s="106"/>
      <c r="CI59" s="106"/>
      <c r="CJ59" s="106"/>
      <c r="CK59" s="106"/>
      <c r="CL59" s="106"/>
      <c r="CM59" s="106"/>
      <c r="CN59" s="106"/>
      <c r="CO59" s="106"/>
      <c r="CP59" s="106"/>
      <c r="CQ59" s="106"/>
      <c r="CR59" s="106"/>
      <c r="CS59" s="106"/>
      <c r="CT59" s="106"/>
      <c r="CU59" s="106"/>
      <c r="CV59" s="106"/>
      <c r="CW59" s="106"/>
      <c r="CX59" s="106"/>
      <c r="CY59" s="106"/>
      <c r="CZ59" s="106"/>
      <c r="DA59" s="106"/>
      <c r="DB59" s="106"/>
      <c r="DC59" s="106"/>
      <c r="DD59" s="106"/>
      <c r="DE59" s="106"/>
      <c r="DF59" s="106"/>
      <c r="DG59" s="106"/>
      <c r="DH59" s="106"/>
      <c r="DI59" s="106"/>
      <c r="DJ59" s="106"/>
      <c r="DK59" s="106"/>
      <c r="DL59" s="106"/>
      <c r="DM59" s="106"/>
      <c r="DN59" s="106"/>
      <c r="DO59" s="106"/>
      <c r="DP59" s="106"/>
      <c r="DQ59" s="106"/>
      <c r="DR59" s="106"/>
      <c r="DS59" s="106"/>
      <c r="DT59" s="106"/>
      <c r="DU59" s="106"/>
      <c r="DV59" s="106"/>
      <c r="DW59" s="106"/>
      <c r="DX59" s="106"/>
      <c r="DY59" s="106"/>
      <c r="DZ59" s="106"/>
      <c r="EA59" s="106"/>
      <c r="EB59" s="106"/>
      <c r="EC59" s="106"/>
      <c r="ED59" s="106"/>
      <c r="EE59" s="106"/>
      <c r="EF59" s="106"/>
      <c r="EG59" s="106"/>
      <c r="EH59" s="106"/>
      <c r="EI59" s="106"/>
      <c r="EJ59" s="106"/>
      <c r="EK59" s="106"/>
      <c r="EL59" s="106"/>
      <c r="EM59" s="106"/>
      <c r="EN59" s="106"/>
      <c r="EO59" s="106"/>
      <c r="EP59" s="106"/>
      <c r="EQ59" s="106"/>
      <c r="ER59" s="106"/>
      <c r="ES59" s="106"/>
      <c r="ET59" s="106"/>
      <c r="EU59" s="106"/>
      <c r="EV59" s="106"/>
      <c r="EW59" s="106"/>
      <c r="EX59" s="106"/>
      <c r="EY59" s="106"/>
      <c r="EZ59" s="106"/>
      <c r="FA59" s="106"/>
      <c r="FB59" s="106"/>
      <c r="FC59" s="106"/>
      <c r="FD59" s="106"/>
      <c r="FE59" s="106"/>
      <c r="FF59" s="106"/>
      <c r="FG59" s="106"/>
      <c r="FH59" s="106"/>
      <c r="FI59" s="106"/>
      <c r="FJ59" s="106"/>
      <c r="FK59" s="106"/>
      <c r="FL59" s="106"/>
      <c r="FM59" s="106"/>
      <c r="FN59" s="106"/>
      <c r="FO59" s="106"/>
      <c r="FP59" s="106"/>
      <c r="FQ59" s="106"/>
      <c r="FR59" s="106"/>
      <c r="FS59" s="106"/>
      <c r="FT59" s="106"/>
      <c r="FU59" s="106"/>
      <c r="FV59" s="106"/>
      <c r="FW59" s="106"/>
      <c r="FX59" s="106"/>
      <c r="FY59" s="106"/>
      <c r="FZ59" s="106"/>
      <c r="GA59" s="106"/>
      <c r="GB59" s="106"/>
      <c r="GC59" s="106"/>
      <c r="GD59" s="106"/>
      <c r="GE59" s="106"/>
      <c r="GF59" s="106"/>
      <c r="GG59" s="106"/>
      <c r="GH59" s="106"/>
      <c r="GI59" s="106"/>
      <c r="GJ59" s="106"/>
      <c r="GK59" s="106"/>
      <c r="GL59" s="106"/>
      <c r="GM59" s="106"/>
      <c r="GN59" s="106"/>
      <c r="GO59" s="106"/>
      <c r="GP59" s="106"/>
      <c r="GQ59" s="106"/>
      <c r="GR59" s="106"/>
      <c r="GS59" s="106"/>
      <c r="GT59" s="106"/>
      <c r="GU59" s="106"/>
      <c r="GV59" s="106"/>
      <c r="GW59" s="106"/>
      <c r="GX59" s="106"/>
      <c r="GY59" s="106"/>
      <c r="GZ59" s="106"/>
      <c r="HA59" s="106"/>
      <c r="HB59" s="106"/>
      <c r="HC59" s="106"/>
      <c r="HD59" s="106"/>
      <c r="HE59" s="106"/>
      <c r="HF59" s="106"/>
      <c r="HG59" s="106"/>
      <c r="HH59" s="106"/>
      <c r="HI59" s="106"/>
      <c r="HJ59" s="106"/>
      <c r="HK59" s="106"/>
      <c r="HL59" s="106"/>
      <c r="HM59" s="106"/>
      <c r="HN59" s="106"/>
      <c r="HO59" s="106"/>
      <c r="HP59" s="106"/>
      <c r="HQ59" s="106"/>
      <c r="HR59" s="106"/>
      <c r="HS59" s="106"/>
      <c r="HT59" s="106"/>
      <c r="HU59" s="106"/>
      <c r="HV59" s="106"/>
      <c r="HW59" s="106"/>
      <c r="HX59" s="106"/>
      <c r="HY59" s="106"/>
      <c r="HZ59" s="106"/>
      <c r="IA59" s="106"/>
      <c r="IB59" s="106"/>
      <c r="IC59" s="106"/>
      <c r="ID59" s="106"/>
      <c r="IE59" s="106"/>
      <c r="IF59" s="106"/>
      <c r="IG59" s="106"/>
      <c r="IH59" s="106"/>
      <c r="II59" s="106"/>
      <c r="IJ59" s="106"/>
      <c r="IK59" s="106"/>
      <c r="IL59" s="106"/>
      <c r="IM59" s="106"/>
      <c r="IN59" s="106"/>
      <c r="IO59" s="106"/>
      <c r="IP59" s="106"/>
      <c r="IQ59" s="106"/>
      <c r="IR59" s="106"/>
      <c r="IS59" s="106"/>
      <c r="IT59" s="106"/>
      <c r="IU59" s="106"/>
      <c r="IV59" s="106"/>
      <c r="IW59" s="106"/>
    </row>
    <row r="60" customFormat="false" ht="11.25" hidden="false" customHeight="false" outlineLevel="0" collapsed="false">
      <c r="A60" s="106"/>
      <c r="B60" s="106"/>
      <c r="C60" s="106" t="s">
        <v>22</v>
      </c>
      <c r="D60" s="106" t="s">
        <v>39</v>
      </c>
      <c r="E60" s="108" t="n">
        <v>0.1</v>
      </c>
      <c r="F60" s="109" t="n">
        <v>0.01</v>
      </c>
      <c r="G60" s="106"/>
      <c r="H60" s="106"/>
      <c r="I60" s="113" t="n">
        <f aca="false">I33-I91</f>
        <v>0</v>
      </c>
      <c r="J60" s="113" t="n">
        <f aca="false">J33-J91</f>
        <v>0</v>
      </c>
      <c r="K60" s="113" t="n">
        <f aca="false">K33-K91</f>
        <v>0</v>
      </c>
      <c r="L60" s="113" t="n">
        <f aca="false">L33-L91</f>
        <v>0</v>
      </c>
      <c r="M60" s="113" t="n">
        <f aca="false">M33-M91</f>
        <v>0</v>
      </c>
      <c r="N60" s="113" t="n">
        <f aca="false">N33-N91</f>
        <v>0</v>
      </c>
      <c r="O60" s="113" t="n">
        <f aca="false">O33-O91</f>
        <v>0</v>
      </c>
      <c r="P60" s="113" t="n">
        <f aca="false">P33-P91</f>
        <v>0</v>
      </c>
      <c r="Q60" s="113" t="n">
        <f aca="false">Q33-Q91</f>
        <v>0</v>
      </c>
      <c r="R60" s="113" t="n">
        <f aca="false">R33-R91</f>
        <v>0</v>
      </c>
      <c r="S60" s="113" t="n">
        <f aca="false">S33-S91</f>
        <v>0</v>
      </c>
      <c r="T60" s="113" t="n">
        <f aca="false">T33-T91</f>
        <v>0</v>
      </c>
      <c r="U60" s="113" t="n">
        <f aca="false">U33-U91</f>
        <v>0</v>
      </c>
      <c r="V60" s="113" t="n">
        <f aca="false">V33-V91</f>
        <v>0</v>
      </c>
      <c r="W60" s="113" t="n">
        <f aca="false">W33-W91</f>
        <v>0</v>
      </c>
      <c r="X60" s="113" t="n">
        <f aca="false">X33-X91</f>
        <v>0</v>
      </c>
      <c r="Y60" s="113" t="n">
        <f aca="false">Y33-Y91</f>
        <v>0</v>
      </c>
      <c r="Z60" s="113" t="n">
        <f aca="false">Z33-Z91</f>
        <v>0</v>
      </c>
      <c r="AA60" s="113" t="n">
        <f aca="false">AA33-AA91</f>
        <v>0</v>
      </c>
      <c r="AB60" s="113" t="n">
        <f aca="false">AB33-AB91</f>
        <v>0</v>
      </c>
      <c r="AC60" s="113" t="n">
        <f aca="false">AC33-AC91</f>
        <v>0</v>
      </c>
      <c r="AD60" s="113" t="n">
        <f aca="false">AD33-AD91</f>
        <v>0</v>
      </c>
      <c r="AE60" s="113" t="n">
        <f aca="false">AE33-AE91</f>
        <v>0</v>
      </c>
      <c r="AF60" s="113" t="n">
        <f aca="false">AF33-AF91</f>
        <v>0</v>
      </c>
      <c r="AG60" s="113" t="n">
        <f aca="false">AG33-AG91</f>
        <v>0</v>
      </c>
      <c r="AH60" s="113" t="n">
        <f aca="false">AH33-AH91</f>
        <v>0</v>
      </c>
      <c r="AI60" s="113" t="n">
        <f aca="false">AI33-AI91</f>
        <v>0</v>
      </c>
      <c r="AJ60" s="113" t="n">
        <f aca="false">AJ33-AJ91</f>
        <v>0</v>
      </c>
      <c r="AK60" s="113" t="n">
        <f aca="false">AK33-AK91</f>
        <v>0</v>
      </c>
      <c r="AL60" s="113" t="n">
        <f aca="false">AL33-AL91</f>
        <v>0</v>
      </c>
      <c r="AM60" s="113" t="n">
        <f aca="false">AM33-AM91</f>
        <v>0</v>
      </c>
      <c r="AN60" s="106"/>
      <c r="AO60" s="110" t="n">
        <f aca="false">SUM(I60:AN60)-AQ60</f>
        <v>0</v>
      </c>
      <c r="AP60" s="111" t="n">
        <f aca="false">AO60*E60</f>
        <v>0</v>
      </c>
      <c r="AQ60" s="110" t="n">
        <f aca="false">SUM(I60:AM60)*F60</f>
        <v>0</v>
      </c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</row>
    <row r="61" customFormat="false" ht="11.25" hidden="false" customHeight="false" outlineLevel="0" collapsed="false">
      <c r="A61" s="106"/>
      <c r="B61" s="106"/>
      <c r="C61" s="106" t="s">
        <v>97</v>
      </c>
      <c r="D61" s="106" t="s">
        <v>98</v>
      </c>
      <c r="E61" s="108"/>
      <c r="F61" s="109" t="n">
        <v>0.01</v>
      </c>
      <c r="G61" s="106"/>
      <c r="H61" s="106"/>
      <c r="I61" s="114" t="n">
        <v>0</v>
      </c>
      <c r="J61" s="114" t="n">
        <v>0</v>
      </c>
      <c r="K61" s="114" t="n">
        <v>0</v>
      </c>
      <c r="L61" s="114" t="n">
        <v>0</v>
      </c>
      <c r="M61" s="114" t="n">
        <v>0</v>
      </c>
      <c r="N61" s="114" t="n">
        <v>0</v>
      </c>
      <c r="O61" s="114" t="n">
        <v>0</v>
      </c>
      <c r="P61" s="114" t="n">
        <v>0</v>
      </c>
      <c r="Q61" s="114" t="n">
        <v>0</v>
      </c>
      <c r="R61" s="114" t="n">
        <v>0</v>
      </c>
      <c r="S61" s="114" t="n">
        <v>0</v>
      </c>
      <c r="T61" s="114" t="n">
        <v>0</v>
      </c>
      <c r="U61" s="114" t="n">
        <v>0</v>
      </c>
      <c r="V61" s="114" t="n">
        <v>0</v>
      </c>
      <c r="W61" s="114" t="n">
        <v>0</v>
      </c>
      <c r="X61" s="114" t="n">
        <v>0</v>
      </c>
      <c r="Y61" s="114" t="n">
        <v>0</v>
      </c>
      <c r="Z61" s="114" t="n">
        <v>0</v>
      </c>
      <c r="AA61" s="114" t="n">
        <v>0</v>
      </c>
      <c r="AB61" s="114" t="n">
        <v>0</v>
      </c>
      <c r="AC61" s="114" t="n">
        <v>0</v>
      </c>
      <c r="AD61" s="114" t="n">
        <v>0</v>
      </c>
      <c r="AE61" s="114" t="n">
        <v>0</v>
      </c>
      <c r="AF61" s="114" t="n">
        <v>0</v>
      </c>
      <c r="AG61" s="114" t="n">
        <v>0</v>
      </c>
      <c r="AH61" s="114" t="n">
        <v>0</v>
      </c>
      <c r="AI61" s="114" t="n">
        <v>0</v>
      </c>
      <c r="AJ61" s="114" t="n">
        <v>0</v>
      </c>
      <c r="AK61" s="114" t="n">
        <v>0</v>
      </c>
      <c r="AL61" s="114" t="n">
        <v>0</v>
      </c>
      <c r="AM61" s="114" t="n">
        <v>0</v>
      </c>
      <c r="AN61" s="106"/>
      <c r="AO61" s="114" t="n">
        <f aca="false">SUM(I61:AN61)-AQ61</f>
        <v>0</v>
      </c>
      <c r="AP61" s="115" t="n">
        <f aca="false">AO61*E61</f>
        <v>0</v>
      </c>
      <c r="AQ61" s="114" t="n">
        <f aca="false">SUM(I61:AM61)*F61</f>
        <v>0</v>
      </c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  <c r="CU61" s="106"/>
      <c r="CV61" s="106"/>
      <c r="CW61" s="106"/>
      <c r="CX61" s="106"/>
      <c r="CY61" s="106"/>
      <c r="CZ61" s="106"/>
      <c r="DA61" s="106"/>
      <c r="DB61" s="106"/>
      <c r="DC61" s="106"/>
      <c r="DD61" s="106"/>
      <c r="DE61" s="106"/>
      <c r="DF61" s="106"/>
      <c r="DG61" s="106"/>
      <c r="DH61" s="106"/>
      <c r="DI61" s="106"/>
      <c r="DJ61" s="106"/>
      <c r="DK61" s="106"/>
      <c r="DL61" s="106"/>
      <c r="DM61" s="106"/>
      <c r="DN61" s="106"/>
      <c r="DO61" s="106"/>
      <c r="DP61" s="106"/>
      <c r="DQ61" s="106"/>
      <c r="DR61" s="106"/>
      <c r="DS61" s="106"/>
      <c r="DT61" s="106"/>
      <c r="DU61" s="106"/>
      <c r="DV61" s="106"/>
      <c r="DW61" s="106"/>
      <c r="DX61" s="106"/>
      <c r="DY61" s="106"/>
      <c r="DZ61" s="106"/>
      <c r="EA61" s="106"/>
      <c r="EB61" s="106"/>
      <c r="EC61" s="106"/>
      <c r="ED61" s="106"/>
      <c r="EE61" s="106"/>
      <c r="EF61" s="106"/>
      <c r="EG61" s="106"/>
      <c r="EH61" s="106"/>
      <c r="EI61" s="106"/>
      <c r="EJ61" s="106"/>
      <c r="EK61" s="106"/>
      <c r="EL61" s="106"/>
      <c r="EM61" s="106"/>
      <c r="EN61" s="106"/>
      <c r="EO61" s="106"/>
      <c r="EP61" s="106"/>
      <c r="EQ61" s="106"/>
      <c r="ER61" s="106"/>
      <c r="ES61" s="106"/>
      <c r="ET61" s="106"/>
      <c r="EU61" s="106"/>
      <c r="EV61" s="106"/>
      <c r="EW61" s="106"/>
      <c r="EX61" s="106"/>
      <c r="EY61" s="106"/>
      <c r="EZ61" s="106"/>
      <c r="FA61" s="106"/>
      <c r="FB61" s="106"/>
      <c r="FC61" s="106"/>
      <c r="FD61" s="106"/>
      <c r="FE61" s="106"/>
      <c r="FF61" s="106"/>
      <c r="FG61" s="106"/>
      <c r="FH61" s="106"/>
      <c r="FI61" s="106"/>
      <c r="FJ61" s="106"/>
      <c r="FK61" s="106"/>
      <c r="FL61" s="106"/>
      <c r="FM61" s="106"/>
      <c r="FN61" s="106"/>
      <c r="FO61" s="106"/>
      <c r="FP61" s="106"/>
      <c r="FQ61" s="106"/>
      <c r="FR61" s="106"/>
      <c r="FS61" s="106"/>
      <c r="FT61" s="106"/>
      <c r="FU61" s="106"/>
      <c r="FV61" s="106"/>
      <c r="FW61" s="106"/>
      <c r="FX61" s="106"/>
      <c r="FY61" s="106"/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  <c r="HC61" s="106"/>
      <c r="HD61" s="106"/>
      <c r="HE61" s="106"/>
      <c r="HF61" s="106"/>
      <c r="HG61" s="106"/>
      <c r="HH61" s="106"/>
      <c r="HI61" s="106"/>
      <c r="HJ61" s="106"/>
      <c r="HK61" s="106"/>
      <c r="HL61" s="106"/>
      <c r="HM61" s="106"/>
      <c r="HN61" s="106"/>
      <c r="HO61" s="106"/>
      <c r="HP61" s="106"/>
      <c r="HQ61" s="106"/>
      <c r="HR61" s="106"/>
      <c r="HS61" s="106"/>
      <c r="HT61" s="106"/>
      <c r="HU61" s="106"/>
      <c r="HV61" s="106"/>
      <c r="HW61" s="106"/>
      <c r="HX61" s="106"/>
      <c r="HY61" s="106"/>
      <c r="HZ61" s="106"/>
      <c r="IA61" s="106"/>
      <c r="IB61" s="106"/>
      <c r="IC61" s="106"/>
      <c r="ID61" s="106"/>
      <c r="IE61" s="106"/>
      <c r="IF61" s="106"/>
      <c r="IG61" s="106"/>
      <c r="IH61" s="106"/>
      <c r="II61" s="106"/>
      <c r="IJ61" s="106"/>
      <c r="IK61" s="106"/>
      <c r="IL61" s="106"/>
      <c r="IM61" s="106"/>
      <c r="IN61" s="106"/>
      <c r="IO61" s="106"/>
      <c r="IP61" s="106"/>
      <c r="IQ61" s="106"/>
      <c r="IR61" s="106"/>
      <c r="IS61" s="106"/>
      <c r="IT61" s="106"/>
      <c r="IU61" s="106"/>
      <c r="IV61" s="106"/>
      <c r="IW61" s="106"/>
    </row>
    <row r="62" customFormat="false" ht="11.25" hidden="false" customHeight="false" outlineLevel="0" collapsed="false">
      <c r="A62" s="106"/>
      <c r="B62" s="106"/>
      <c r="C62" s="106"/>
      <c r="D62" s="106"/>
      <c r="E62" s="106"/>
      <c r="F62" s="106"/>
      <c r="G62" s="106"/>
      <c r="H62" s="106"/>
      <c r="I62" s="116" t="n">
        <f aca="false">SUM(I46:I61)</f>
        <v>40988</v>
      </c>
      <c r="J62" s="116" t="n">
        <f aca="false">SUM(J46:J61)</f>
        <v>40703</v>
      </c>
      <c r="K62" s="116" t="n">
        <f aca="false">SUM(K46:K61)</f>
        <v>40934</v>
      </c>
      <c r="L62" s="116" t="n">
        <f aca="false">SUM(L46:L61)</f>
        <v>39933</v>
      </c>
      <c r="M62" s="116" t="n">
        <f aca="false">SUM(M46:M61)</f>
        <v>40349</v>
      </c>
      <c r="N62" s="116" t="n">
        <f aca="false">SUM(N46:N61)</f>
        <v>5974</v>
      </c>
      <c r="O62" s="116" t="n">
        <f aca="false">SUM(O46:O61)</f>
        <v>0</v>
      </c>
      <c r="P62" s="116" t="n">
        <f aca="false">SUM(P46:P61)</f>
        <v>0</v>
      </c>
      <c r="Q62" s="116" t="n">
        <f aca="false">SUM(Q46:Q61)</f>
        <v>0</v>
      </c>
      <c r="R62" s="116" t="n">
        <f aca="false">SUM(R46:R61)</f>
        <v>0</v>
      </c>
      <c r="S62" s="116" t="n">
        <f aca="false">SUM(S46:S61)</f>
        <v>0</v>
      </c>
      <c r="T62" s="116" t="n">
        <f aca="false">SUM(T46:T61)</f>
        <v>0</v>
      </c>
      <c r="U62" s="116" t="n">
        <f aca="false">SUM(U46:U61)</f>
        <v>0</v>
      </c>
      <c r="V62" s="116" t="n">
        <f aca="false">SUM(V46:V61)</f>
        <v>18985</v>
      </c>
      <c r="W62" s="116" t="n">
        <f aca="false">SUM(W46:W61)</f>
        <v>35082</v>
      </c>
      <c r="X62" s="116" t="n">
        <f aca="false">SUM(X46:X61)</f>
        <v>33288</v>
      </c>
      <c r="Y62" s="116" t="n">
        <f aca="false">SUM(Y46:Y61)</f>
        <v>37193</v>
      </c>
      <c r="Z62" s="116" t="n">
        <f aca="false">SUM(Z46:Z61)</f>
        <v>36461</v>
      </c>
      <c r="AA62" s="116" t="n">
        <f aca="false">SUM(AA46:AA61)</f>
        <v>29993</v>
      </c>
      <c r="AB62" s="116" t="n">
        <f aca="false">SUM(AB46:AB61)</f>
        <v>31187</v>
      </c>
      <c r="AC62" s="116" t="n">
        <f aca="false">SUM(AC46:AC61)</f>
        <v>30478</v>
      </c>
      <c r="AD62" s="116" t="n">
        <f aca="false">SUM(AD46:AD61)</f>
        <v>32033</v>
      </c>
      <c r="AE62" s="116" t="n">
        <f aca="false">SUM(AE46:AE61)</f>
        <v>34051</v>
      </c>
      <c r="AF62" s="116" t="n">
        <f aca="false">SUM(AF46:AF61)</f>
        <v>40018</v>
      </c>
      <c r="AG62" s="116" t="n">
        <f aca="false">SUM(AG46:AG61)</f>
        <v>37600</v>
      </c>
      <c r="AH62" s="116" t="n">
        <f aca="false">SUM(AH46:AH61)</f>
        <v>38024</v>
      </c>
      <c r="AI62" s="116" t="n">
        <f aca="false">SUM(AI46:AI61)</f>
        <v>40511</v>
      </c>
      <c r="AJ62" s="116" t="n">
        <f aca="false">SUM(AJ46:AJ61)</f>
        <v>40157</v>
      </c>
      <c r="AK62" s="116" t="n">
        <f aca="false">SUM(AK46:AK61)</f>
        <v>40919</v>
      </c>
      <c r="AL62" s="116" t="n">
        <f aca="false">SUM(AL46:AL61)</f>
        <v>30000</v>
      </c>
      <c r="AM62" s="116" t="n">
        <f aca="false">SUM(AM46:AM61)</f>
        <v>30000</v>
      </c>
      <c r="AN62" s="106"/>
      <c r="AO62" s="116" t="n">
        <f aca="false">SUM(AO46:AO61)</f>
        <v>816612.39</v>
      </c>
      <c r="AP62" s="117" t="n">
        <f aca="false">SUM(AP46:AP61)</f>
        <v>81661.239</v>
      </c>
      <c r="AQ62" s="116" t="n">
        <f aca="false">SUM(AQ46:AQ61)</f>
        <v>8248.61</v>
      </c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6"/>
      <c r="CN62" s="106"/>
      <c r="CO62" s="106"/>
      <c r="CP62" s="106"/>
      <c r="CQ62" s="106"/>
      <c r="CR62" s="106"/>
      <c r="CS62" s="106"/>
      <c r="CT62" s="106"/>
      <c r="CU62" s="106"/>
      <c r="CV62" s="106"/>
      <c r="CW62" s="106"/>
      <c r="CX62" s="106"/>
      <c r="CY62" s="106"/>
      <c r="CZ62" s="106"/>
      <c r="DA62" s="106"/>
      <c r="DB62" s="106"/>
      <c r="DC62" s="106"/>
      <c r="DD62" s="106"/>
      <c r="DE62" s="106"/>
      <c r="DF62" s="106"/>
      <c r="DG62" s="106"/>
      <c r="DH62" s="106"/>
      <c r="DI62" s="106"/>
      <c r="DJ62" s="106"/>
      <c r="DK62" s="106"/>
      <c r="DL62" s="106"/>
      <c r="DM62" s="106"/>
      <c r="DN62" s="106"/>
      <c r="DO62" s="106"/>
      <c r="DP62" s="106"/>
      <c r="DQ62" s="106"/>
      <c r="DR62" s="106"/>
      <c r="DS62" s="106"/>
      <c r="DT62" s="106"/>
      <c r="DU62" s="106"/>
      <c r="DV62" s="106"/>
      <c r="DW62" s="106"/>
      <c r="DX62" s="106"/>
      <c r="DY62" s="106"/>
      <c r="DZ62" s="106"/>
      <c r="EA62" s="106"/>
      <c r="EB62" s="106"/>
      <c r="EC62" s="106"/>
      <c r="ED62" s="106"/>
      <c r="EE62" s="106"/>
      <c r="EF62" s="106"/>
      <c r="EG62" s="106"/>
      <c r="EH62" s="106"/>
      <c r="EI62" s="106"/>
      <c r="EJ62" s="106"/>
      <c r="EK62" s="106"/>
      <c r="EL62" s="106"/>
      <c r="EM62" s="106"/>
      <c r="EN62" s="106"/>
      <c r="EO62" s="106"/>
      <c r="EP62" s="106"/>
      <c r="EQ62" s="106"/>
      <c r="ER62" s="106"/>
      <c r="ES62" s="106"/>
      <c r="ET62" s="106"/>
      <c r="EU62" s="106"/>
      <c r="EV62" s="106"/>
      <c r="EW62" s="106"/>
      <c r="EX62" s="106"/>
      <c r="EY62" s="106"/>
      <c r="EZ62" s="106"/>
      <c r="FA62" s="106"/>
      <c r="FB62" s="106"/>
      <c r="FC62" s="106"/>
      <c r="FD62" s="106"/>
      <c r="FE62" s="106"/>
      <c r="FF62" s="106"/>
      <c r="FG62" s="106"/>
      <c r="FH62" s="106"/>
      <c r="FI62" s="106"/>
      <c r="FJ62" s="106"/>
      <c r="FK62" s="106"/>
      <c r="FL62" s="106"/>
      <c r="FM62" s="106"/>
      <c r="FN62" s="106"/>
      <c r="FO62" s="106"/>
      <c r="FP62" s="106"/>
      <c r="FQ62" s="106"/>
      <c r="FR62" s="106"/>
      <c r="FS62" s="106"/>
      <c r="FT62" s="106"/>
      <c r="FU62" s="106"/>
      <c r="FV62" s="106"/>
      <c r="FW62" s="106"/>
      <c r="FX62" s="106"/>
      <c r="FY62" s="106"/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6"/>
      <c r="GO62" s="106"/>
      <c r="GP62" s="106"/>
      <c r="GQ62" s="106"/>
      <c r="GR62" s="106"/>
      <c r="GS62" s="106"/>
      <c r="GT62" s="106"/>
      <c r="GU62" s="106"/>
      <c r="GV62" s="106"/>
      <c r="GW62" s="106"/>
      <c r="GX62" s="106"/>
      <c r="GY62" s="106"/>
      <c r="GZ62" s="106"/>
      <c r="HA62" s="106"/>
      <c r="HB62" s="106"/>
      <c r="HC62" s="106"/>
      <c r="HD62" s="106"/>
      <c r="HE62" s="106"/>
      <c r="HF62" s="106"/>
      <c r="HG62" s="106"/>
      <c r="HH62" s="106"/>
      <c r="HI62" s="106"/>
      <c r="HJ62" s="106"/>
      <c r="HK62" s="106"/>
      <c r="HL62" s="106"/>
      <c r="HM62" s="106"/>
      <c r="HN62" s="106"/>
      <c r="HO62" s="106"/>
      <c r="HP62" s="106"/>
      <c r="HQ62" s="106"/>
      <c r="HR62" s="106"/>
      <c r="HS62" s="106"/>
      <c r="HT62" s="106"/>
      <c r="HU62" s="106"/>
      <c r="HV62" s="106"/>
      <c r="HW62" s="106"/>
      <c r="HX62" s="106"/>
      <c r="HY62" s="106"/>
      <c r="HZ62" s="106"/>
      <c r="IA62" s="106"/>
      <c r="IB62" s="106"/>
      <c r="IC62" s="106"/>
      <c r="ID62" s="106"/>
      <c r="IE62" s="106"/>
      <c r="IF62" s="106"/>
      <c r="IG62" s="106"/>
      <c r="IH62" s="106"/>
      <c r="II62" s="106"/>
      <c r="IJ62" s="106"/>
      <c r="IK62" s="106"/>
      <c r="IL62" s="106"/>
      <c r="IM62" s="106"/>
      <c r="IN62" s="106"/>
      <c r="IO62" s="106"/>
      <c r="IP62" s="106"/>
      <c r="IQ62" s="106"/>
      <c r="IR62" s="106"/>
      <c r="IS62" s="106"/>
      <c r="IT62" s="106"/>
      <c r="IU62" s="106"/>
      <c r="IV62" s="106"/>
      <c r="IW62" s="106"/>
    </row>
    <row r="63" customFormat="false" ht="11.25" hidden="false" customHeight="false" outlineLevel="0" collapsed="false">
      <c r="A63" s="106"/>
      <c r="B63" s="106"/>
      <c r="C63" s="106"/>
      <c r="D63" s="106"/>
      <c r="E63" s="106"/>
      <c r="F63" s="106"/>
      <c r="G63" s="106"/>
      <c r="H63" s="10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06"/>
      <c r="AO63" s="106"/>
      <c r="AP63" s="106"/>
      <c r="AQ63" s="106"/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6"/>
      <c r="BG63" s="106"/>
      <c r="BH63" s="106"/>
      <c r="BI63" s="106"/>
      <c r="BJ63" s="106"/>
      <c r="BK63" s="106"/>
      <c r="BL63" s="106"/>
      <c r="BM63" s="106"/>
      <c r="BN63" s="106"/>
      <c r="BO63" s="106"/>
      <c r="BP63" s="106"/>
      <c r="BQ63" s="106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E63" s="106"/>
      <c r="CF63" s="106"/>
      <c r="CG63" s="106"/>
      <c r="CH63" s="106"/>
      <c r="CI63" s="106"/>
      <c r="CJ63" s="106"/>
      <c r="CK63" s="106"/>
      <c r="CL63" s="106"/>
      <c r="CM63" s="106"/>
      <c r="CN63" s="106"/>
      <c r="CO63" s="106"/>
      <c r="CP63" s="106"/>
      <c r="CQ63" s="106"/>
      <c r="CR63" s="106"/>
      <c r="CS63" s="106"/>
      <c r="CT63" s="106"/>
      <c r="CU63" s="106"/>
      <c r="CV63" s="106"/>
      <c r="CW63" s="106"/>
      <c r="CX63" s="106"/>
      <c r="CY63" s="106"/>
      <c r="CZ63" s="106"/>
      <c r="DA63" s="106"/>
      <c r="DB63" s="106"/>
      <c r="DC63" s="106"/>
      <c r="DD63" s="106"/>
      <c r="DE63" s="106"/>
      <c r="DF63" s="106"/>
      <c r="DG63" s="106"/>
      <c r="DH63" s="106"/>
      <c r="DI63" s="106"/>
      <c r="DJ63" s="106"/>
      <c r="DK63" s="106"/>
      <c r="DL63" s="106"/>
      <c r="DM63" s="106"/>
      <c r="DN63" s="106"/>
      <c r="DO63" s="106"/>
      <c r="DP63" s="106"/>
      <c r="DQ63" s="106"/>
      <c r="DR63" s="106"/>
      <c r="DS63" s="106"/>
      <c r="DT63" s="106"/>
      <c r="DU63" s="106"/>
      <c r="DV63" s="106"/>
      <c r="DW63" s="106"/>
      <c r="DX63" s="106"/>
      <c r="DY63" s="106"/>
      <c r="DZ63" s="106"/>
      <c r="EA63" s="106"/>
      <c r="EB63" s="106"/>
      <c r="EC63" s="106"/>
      <c r="ED63" s="106"/>
      <c r="EE63" s="106"/>
      <c r="EF63" s="106"/>
      <c r="EG63" s="106"/>
      <c r="EH63" s="106"/>
      <c r="EI63" s="106"/>
      <c r="EJ63" s="106"/>
      <c r="EK63" s="106"/>
      <c r="EL63" s="106"/>
      <c r="EM63" s="106"/>
      <c r="EN63" s="106"/>
      <c r="EO63" s="106"/>
      <c r="EP63" s="106"/>
      <c r="EQ63" s="106"/>
      <c r="ER63" s="106"/>
      <c r="ES63" s="106"/>
      <c r="ET63" s="106"/>
      <c r="EU63" s="106"/>
      <c r="EV63" s="106"/>
      <c r="EW63" s="106"/>
      <c r="EX63" s="106"/>
      <c r="EY63" s="106"/>
      <c r="EZ63" s="106"/>
      <c r="FA63" s="106"/>
      <c r="FB63" s="106"/>
      <c r="FC63" s="106"/>
      <c r="FD63" s="106"/>
      <c r="FE63" s="106"/>
      <c r="FF63" s="106"/>
      <c r="FG63" s="106"/>
      <c r="FH63" s="106"/>
      <c r="FI63" s="106"/>
      <c r="FJ63" s="106"/>
      <c r="FK63" s="106"/>
      <c r="FL63" s="106"/>
      <c r="FM63" s="106"/>
      <c r="FN63" s="106"/>
      <c r="FO63" s="106"/>
      <c r="FP63" s="106"/>
      <c r="FQ63" s="106"/>
      <c r="FR63" s="106"/>
      <c r="FS63" s="106"/>
      <c r="FT63" s="106"/>
      <c r="FU63" s="106"/>
      <c r="FV63" s="106"/>
      <c r="FW63" s="106"/>
      <c r="FX63" s="106"/>
      <c r="FY63" s="106"/>
      <c r="FZ63" s="106"/>
      <c r="GA63" s="106"/>
      <c r="GB63" s="106"/>
      <c r="GC63" s="106"/>
      <c r="GD63" s="106"/>
      <c r="GE63" s="106"/>
      <c r="GF63" s="106"/>
      <c r="GG63" s="106"/>
      <c r="GH63" s="106"/>
      <c r="GI63" s="106"/>
      <c r="GJ63" s="106"/>
      <c r="GK63" s="106"/>
      <c r="GL63" s="106"/>
      <c r="GM63" s="106"/>
      <c r="GN63" s="106"/>
      <c r="GO63" s="106"/>
      <c r="GP63" s="106"/>
      <c r="GQ63" s="106"/>
      <c r="GR63" s="106"/>
      <c r="GS63" s="106"/>
      <c r="GT63" s="106"/>
      <c r="GU63" s="106"/>
      <c r="GV63" s="106"/>
      <c r="GW63" s="106"/>
      <c r="GX63" s="106"/>
      <c r="GY63" s="106"/>
      <c r="GZ63" s="106"/>
      <c r="HA63" s="106"/>
      <c r="HB63" s="106"/>
      <c r="HC63" s="106"/>
      <c r="HD63" s="106"/>
      <c r="HE63" s="106"/>
      <c r="HF63" s="106"/>
      <c r="HG63" s="106"/>
      <c r="HH63" s="106"/>
      <c r="HI63" s="106"/>
      <c r="HJ63" s="106"/>
      <c r="HK63" s="106"/>
      <c r="HL63" s="106"/>
      <c r="HM63" s="106"/>
      <c r="HN63" s="106"/>
      <c r="HO63" s="106"/>
      <c r="HP63" s="106"/>
      <c r="HQ63" s="106"/>
      <c r="HR63" s="106"/>
      <c r="HS63" s="106"/>
      <c r="HT63" s="106"/>
      <c r="HU63" s="106"/>
      <c r="HV63" s="106"/>
      <c r="HW63" s="106"/>
      <c r="HX63" s="106"/>
      <c r="HY63" s="106"/>
      <c r="HZ63" s="106"/>
      <c r="IA63" s="106"/>
      <c r="IB63" s="106"/>
      <c r="IC63" s="106"/>
      <c r="ID63" s="106"/>
      <c r="IE63" s="106"/>
      <c r="IF63" s="106"/>
      <c r="IG63" s="106"/>
      <c r="IH63" s="106"/>
      <c r="II63" s="106"/>
      <c r="IJ63" s="106"/>
      <c r="IK63" s="106"/>
      <c r="IL63" s="106"/>
      <c r="IM63" s="106"/>
      <c r="IN63" s="106"/>
      <c r="IO63" s="106"/>
      <c r="IP63" s="106"/>
      <c r="IQ63" s="106"/>
      <c r="IR63" s="106"/>
      <c r="IS63" s="106"/>
      <c r="IT63" s="106"/>
      <c r="IU63" s="106"/>
      <c r="IV63" s="106"/>
      <c r="IW63" s="106"/>
    </row>
    <row r="64" customFormat="false" ht="11.25" hidden="true" customHeight="false" outlineLevel="0" collapsed="false">
      <c r="A64" s="106"/>
      <c r="B64" s="118" t="s">
        <v>99</v>
      </c>
      <c r="C64" s="106"/>
      <c r="D64" s="106"/>
      <c r="E64" s="106"/>
      <c r="F64" s="106"/>
      <c r="G64" s="106"/>
      <c r="H64" s="10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06"/>
      <c r="AO64" s="106"/>
      <c r="AP64" s="106"/>
      <c r="AQ64" s="106"/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06"/>
      <c r="BR64" s="106"/>
      <c r="BS64" s="106"/>
      <c r="BT64" s="106"/>
      <c r="BU64" s="106"/>
      <c r="BV64" s="106"/>
      <c r="BW64" s="106"/>
      <c r="BX64" s="106"/>
      <c r="BY64" s="106"/>
      <c r="BZ64" s="106"/>
      <c r="CA64" s="106"/>
      <c r="CB64" s="106"/>
      <c r="CC64" s="106"/>
      <c r="CD64" s="106"/>
      <c r="CE64" s="106"/>
      <c r="CF64" s="106"/>
      <c r="CG64" s="106"/>
      <c r="CH64" s="106"/>
      <c r="CI64" s="106"/>
      <c r="CJ64" s="106"/>
      <c r="CK64" s="106"/>
      <c r="CL64" s="106"/>
      <c r="CM64" s="106"/>
      <c r="CN64" s="106"/>
      <c r="CO64" s="106"/>
      <c r="CP64" s="106"/>
      <c r="CQ64" s="106"/>
      <c r="CR64" s="106"/>
      <c r="CS64" s="106"/>
      <c r="CT64" s="106"/>
      <c r="CU64" s="106"/>
      <c r="CV64" s="106"/>
      <c r="CW64" s="106"/>
      <c r="CX64" s="106"/>
      <c r="CY64" s="106"/>
      <c r="CZ64" s="106"/>
      <c r="DA64" s="106"/>
      <c r="DB64" s="106"/>
      <c r="DC64" s="106"/>
      <c r="DD64" s="106"/>
      <c r="DE64" s="106"/>
      <c r="DF64" s="106"/>
      <c r="DG64" s="106"/>
      <c r="DH64" s="106"/>
      <c r="DI64" s="106"/>
      <c r="DJ64" s="106"/>
      <c r="DK64" s="106"/>
      <c r="DL64" s="106"/>
      <c r="DM64" s="106"/>
      <c r="DN64" s="106"/>
      <c r="DO64" s="106"/>
      <c r="DP64" s="106"/>
      <c r="DQ64" s="106"/>
      <c r="DR64" s="106"/>
      <c r="DS64" s="106"/>
      <c r="DT64" s="106"/>
      <c r="DU64" s="106"/>
      <c r="DV64" s="106"/>
      <c r="DW64" s="106"/>
      <c r="DX64" s="106"/>
      <c r="DY64" s="106"/>
      <c r="DZ64" s="106"/>
      <c r="EA64" s="106"/>
      <c r="EB64" s="106"/>
      <c r="EC64" s="106"/>
      <c r="ED64" s="106"/>
      <c r="EE64" s="106"/>
      <c r="EF64" s="106"/>
      <c r="EG64" s="106"/>
      <c r="EH64" s="106"/>
      <c r="EI64" s="106"/>
      <c r="EJ64" s="106"/>
      <c r="EK64" s="106"/>
      <c r="EL64" s="106"/>
      <c r="EM64" s="106"/>
      <c r="EN64" s="106"/>
      <c r="EO64" s="106"/>
      <c r="EP64" s="106"/>
      <c r="EQ64" s="106"/>
      <c r="ER64" s="106"/>
      <c r="ES64" s="106"/>
      <c r="ET64" s="106"/>
      <c r="EU64" s="106"/>
      <c r="EV64" s="106"/>
      <c r="EW64" s="106"/>
      <c r="EX64" s="106"/>
      <c r="EY64" s="106"/>
      <c r="EZ64" s="106"/>
      <c r="FA64" s="106"/>
      <c r="FB64" s="106"/>
      <c r="FC64" s="106"/>
      <c r="FD64" s="106"/>
      <c r="FE64" s="106"/>
      <c r="FF64" s="106"/>
      <c r="FG64" s="106"/>
      <c r="FH64" s="106"/>
      <c r="FI64" s="106"/>
      <c r="FJ64" s="106"/>
      <c r="FK64" s="106"/>
      <c r="FL64" s="106"/>
      <c r="FM64" s="106"/>
      <c r="FN64" s="106"/>
      <c r="FO64" s="106"/>
      <c r="FP64" s="106"/>
      <c r="FQ64" s="106"/>
      <c r="FR64" s="106"/>
      <c r="FS64" s="106"/>
      <c r="FT64" s="106"/>
      <c r="FU64" s="106"/>
      <c r="FV64" s="106"/>
      <c r="FW64" s="106"/>
      <c r="FX64" s="106"/>
      <c r="FY64" s="106"/>
      <c r="FZ64" s="106"/>
      <c r="GA64" s="106"/>
      <c r="GB64" s="106"/>
      <c r="GC64" s="106"/>
      <c r="GD64" s="106"/>
      <c r="GE64" s="106"/>
      <c r="GF64" s="106"/>
      <c r="GG64" s="106"/>
      <c r="GH64" s="106"/>
      <c r="GI64" s="106"/>
      <c r="GJ64" s="106"/>
      <c r="GK64" s="106"/>
      <c r="GL64" s="106"/>
      <c r="GM64" s="106"/>
      <c r="GN64" s="106"/>
      <c r="GO64" s="106"/>
      <c r="GP64" s="106"/>
      <c r="GQ64" s="106"/>
      <c r="GR64" s="106"/>
      <c r="GS64" s="106"/>
      <c r="GT64" s="106"/>
      <c r="GU64" s="106"/>
      <c r="GV64" s="106"/>
      <c r="GW64" s="106"/>
      <c r="GX64" s="106"/>
      <c r="GY64" s="106"/>
      <c r="GZ64" s="106"/>
      <c r="HA64" s="106"/>
      <c r="HB64" s="106"/>
      <c r="HC64" s="106"/>
      <c r="HD64" s="106"/>
      <c r="HE64" s="106"/>
      <c r="HF64" s="106"/>
      <c r="HG64" s="106"/>
      <c r="HH64" s="106"/>
      <c r="HI64" s="106"/>
      <c r="HJ64" s="106"/>
      <c r="HK64" s="106"/>
      <c r="HL64" s="106"/>
      <c r="HM64" s="106"/>
      <c r="HN64" s="106"/>
      <c r="HO64" s="106"/>
      <c r="HP64" s="106"/>
      <c r="HQ64" s="106"/>
      <c r="HR64" s="106"/>
      <c r="HS64" s="106"/>
      <c r="HT64" s="106"/>
      <c r="HU64" s="106"/>
      <c r="HV64" s="106"/>
      <c r="HW64" s="106"/>
      <c r="HX64" s="106"/>
      <c r="HY64" s="106"/>
      <c r="HZ64" s="106"/>
      <c r="IA64" s="106"/>
      <c r="IB64" s="106"/>
      <c r="IC64" s="106"/>
      <c r="ID64" s="106"/>
      <c r="IE64" s="106"/>
      <c r="IF64" s="106"/>
      <c r="IG64" s="106"/>
      <c r="IH64" s="106"/>
      <c r="II64" s="106"/>
      <c r="IJ64" s="106"/>
      <c r="IK64" s="106"/>
      <c r="IL64" s="106"/>
      <c r="IM64" s="106"/>
      <c r="IN64" s="106"/>
      <c r="IO64" s="106"/>
      <c r="IP64" s="106"/>
      <c r="IQ64" s="106"/>
      <c r="IR64" s="106"/>
      <c r="IS64" s="106"/>
      <c r="IT64" s="106"/>
      <c r="IU64" s="106"/>
      <c r="IV64" s="106"/>
      <c r="IW64" s="106"/>
    </row>
    <row r="65" customFormat="false" ht="11.25" hidden="true" customHeight="false" outlineLevel="0" collapsed="false">
      <c r="A65" s="106"/>
      <c r="B65" s="106"/>
      <c r="C65" s="106" t="s">
        <v>92</v>
      </c>
      <c r="D65" s="106" t="s">
        <v>93</v>
      </c>
      <c r="E65" s="106"/>
      <c r="F65" s="106"/>
      <c r="G65" s="106"/>
      <c r="H65" s="106"/>
      <c r="I65" s="110" t="n">
        <v>0</v>
      </c>
      <c r="J65" s="110" t="n">
        <v>0</v>
      </c>
      <c r="K65" s="110" t="n">
        <v>0</v>
      </c>
      <c r="L65" s="110" t="n">
        <v>0</v>
      </c>
      <c r="M65" s="110" t="n">
        <v>0</v>
      </c>
      <c r="N65" s="110" t="n">
        <v>0</v>
      </c>
      <c r="O65" s="110" t="n">
        <v>0</v>
      </c>
      <c r="P65" s="110" t="n">
        <v>0</v>
      </c>
      <c r="Q65" s="110" t="n">
        <v>0</v>
      </c>
      <c r="R65" s="110" t="n">
        <v>0</v>
      </c>
      <c r="S65" s="110" t="n">
        <v>0</v>
      </c>
      <c r="T65" s="110" t="n">
        <v>0</v>
      </c>
      <c r="U65" s="110" t="n">
        <v>0</v>
      </c>
      <c r="V65" s="110" t="n">
        <v>0</v>
      </c>
      <c r="W65" s="110" t="n">
        <v>0</v>
      </c>
      <c r="X65" s="110" t="n">
        <v>0</v>
      </c>
      <c r="Y65" s="110" t="n">
        <v>0</v>
      </c>
      <c r="Z65" s="110" t="n">
        <v>0</v>
      </c>
      <c r="AA65" s="110" t="n">
        <v>0</v>
      </c>
      <c r="AB65" s="110" t="n">
        <v>0</v>
      </c>
      <c r="AC65" s="110" t="n">
        <v>0</v>
      </c>
      <c r="AD65" s="110" t="n">
        <v>0</v>
      </c>
      <c r="AE65" s="110" t="n">
        <v>0</v>
      </c>
      <c r="AF65" s="110" t="n">
        <v>0</v>
      </c>
      <c r="AG65" s="110" t="n">
        <v>0</v>
      </c>
      <c r="AH65" s="110" t="n">
        <v>0</v>
      </c>
      <c r="AI65" s="110" t="n">
        <v>0</v>
      </c>
      <c r="AJ65" s="110" t="n">
        <v>0</v>
      </c>
      <c r="AK65" s="110" t="n">
        <v>0</v>
      </c>
      <c r="AL65" s="110" t="n">
        <v>0</v>
      </c>
      <c r="AM65" s="110" t="n">
        <v>0</v>
      </c>
      <c r="AN65" s="106"/>
      <c r="AO65" s="110" t="n">
        <f aca="false">SUM(I65:AN65)</f>
        <v>0</v>
      </c>
      <c r="AP65" s="111" t="n">
        <f aca="false">SUM(I65:AM65)*E65</f>
        <v>0</v>
      </c>
      <c r="AQ65" s="106"/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/>
      <c r="BE65" s="106"/>
      <c r="BF65" s="106"/>
      <c r="BG65" s="106"/>
      <c r="BH65" s="106"/>
      <c r="BI65" s="106"/>
      <c r="BJ65" s="106"/>
      <c r="BK65" s="106"/>
      <c r="BL65" s="106"/>
      <c r="BM65" s="106"/>
      <c r="BN65" s="106"/>
      <c r="BO65" s="106"/>
      <c r="BP65" s="106"/>
      <c r="BQ65" s="106"/>
      <c r="BR65" s="106"/>
      <c r="BS65" s="106"/>
      <c r="BT65" s="106"/>
      <c r="BU65" s="106"/>
      <c r="BV65" s="106"/>
      <c r="BW65" s="106"/>
      <c r="BX65" s="106"/>
      <c r="BY65" s="106"/>
      <c r="BZ65" s="106"/>
      <c r="CA65" s="106"/>
      <c r="CB65" s="106"/>
      <c r="CC65" s="106"/>
      <c r="CD65" s="106"/>
      <c r="CE65" s="106"/>
      <c r="CF65" s="106"/>
      <c r="CG65" s="106"/>
      <c r="CH65" s="106"/>
      <c r="CI65" s="106"/>
      <c r="CJ65" s="106"/>
      <c r="CK65" s="106"/>
      <c r="CL65" s="106"/>
      <c r="CM65" s="106"/>
      <c r="CN65" s="106"/>
      <c r="CO65" s="106"/>
      <c r="CP65" s="106"/>
      <c r="CQ65" s="106"/>
      <c r="CR65" s="106"/>
      <c r="CS65" s="106"/>
      <c r="CT65" s="106"/>
      <c r="CU65" s="106"/>
      <c r="CV65" s="106"/>
      <c r="CW65" s="106"/>
      <c r="CX65" s="106"/>
      <c r="CY65" s="106"/>
      <c r="CZ65" s="106"/>
      <c r="DA65" s="106"/>
      <c r="DB65" s="106"/>
      <c r="DC65" s="106"/>
      <c r="DD65" s="106"/>
      <c r="DE65" s="106"/>
      <c r="DF65" s="106"/>
      <c r="DG65" s="106"/>
      <c r="DH65" s="106"/>
      <c r="DI65" s="106"/>
      <c r="DJ65" s="106"/>
      <c r="DK65" s="106"/>
      <c r="DL65" s="106"/>
      <c r="DM65" s="106"/>
      <c r="DN65" s="106"/>
      <c r="DO65" s="106"/>
      <c r="DP65" s="106"/>
      <c r="DQ65" s="106"/>
      <c r="DR65" s="106"/>
      <c r="DS65" s="106"/>
      <c r="DT65" s="106"/>
      <c r="DU65" s="106"/>
      <c r="DV65" s="106"/>
      <c r="DW65" s="106"/>
      <c r="DX65" s="106"/>
      <c r="DY65" s="106"/>
      <c r="DZ65" s="106"/>
      <c r="EA65" s="106"/>
      <c r="EB65" s="106"/>
      <c r="EC65" s="106"/>
      <c r="ED65" s="106"/>
      <c r="EE65" s="106"/>
      <c r="EF65" s="106"/>
      <c r="EG65" s="106"/>
      <c r="EH65" s="106"/>
      <c r="EI65" s="106"/>
      <c r="EJ65" s="106"/>
      <c r="EK65" s="106"/>
      <c r="EL65" s="106"/>
      <c r="EM65" s="106"/>
      <c r="EN65" s="106"/>
      <c r="EO65" s="106"/>
      <c r="EP65" s="106"/>
      <c r="EQ65" s="106"/>
      <c r="ER65" s="106"/>
      <c r="ES65" s="106"/>
      <c r="ET65" s="106"/>
      <c r="EU65" s="106"/>
      <c r="EV65" s="106"/>
      <c r="EW65" s="106"/>
      <c r="EX65" s="106"/>
      <c r="EY65" s="106"/>
      <c r="EZ65" s="106"/>
      <c r="FA65" s="106"/>
      <c r="FB65" s="106"/>
      <c r="FC65" s="106"/>
      <c r="FD65" s="106"/>
      <c r="FE65" s="106"/>
      <c r="FF65" s="106"/>
      <c r="FG65" s="106"/>
      <c r="FH65" s="106"/>
      <c r="FI65" s="106"/>
      <c r="FJ65" s="106"/>
      <c r="FK65" s="106"/>
      <c r="FL65" s="106"/>
      <c r="FM65" s="106"/>
      <c r="FN65" s="106"/>
      <c r="FO65" s="106"/>
      <c r="FP65" s="106"/>
      <c r="FQ65" s="106"/>
      <c r="FR65" s="106"/>
      <c r="FS65" s="106"/>
      <c r="FT65" s="106"/>
      <c r="FU65" s="106"/>
      <c r="FV65" s="106"/>
      <c r="FW65" s="106"/>
      <c r="FX65" s="106"/>
      <c r="FY65" s="106"/>
      <c r="FZ65" s="106"/>
      <c r="GA65" s="106"/>
      <c r="GB65" s="106"/>
      <c r="GC65" s="106"/>
      <c r="GD65" s="106"/>
      <c r="GE65" s="106"/>
      <c r="GF65" s="106"/>
      <c r="GG65" s="106"/>
      <c r="GH65" s="106"/>
      <c r="GI65" s="106"/>
      <c r="GJ65" s="106"/>
      <c r="GK65" s="106"/>
      <c r="GL65" s="106"/>
      <c r="GM65" s="106"/>
      <c r="GN65" s="106"/>
      <c r="GO65" s="106"/>
      <c r="GP65" s="106"/>
      <c r="GQ65" s="106"/>
      <c r="GR65" s="106"/>
      <c r="GS65" s="106"/>
      <c r="GT65" s="106"/>
      <c r="GU65" s="106"/>
      <c r="GV65" s="106"/>
      <c r="GW65" s="106"/>
      <c r="GX65" s="106"/>
      <c r="GY65" s="106"/>
      <c r="GZ65" s="106"/>
      <c r="HA65" s="106"/>
      <c r="HB65" s="106"/>
      <c r="HC65" s="106"/>
      <c r="HD65" s="106"/>
      <c r="HE65" s="106"/>
      <c r="HF65" s="106"/>
      <c r="HG65" s="106"/>
      <c r="HH65" s="106"/>
      <c r="HI65" s="106"/>
      <c r="HJ65" s="106"/>
      <c r="HK65" s="106"/>
      <c r="HL65" s="106"/>
      <c r="HM65" s="106"/>
      <c r="HN65" s="106"/>
      <c r="HO65" s="106"/>
      <c r="HP65" s="106"/>
      <c r="HQ65" s="106"/>
      <c r="HR65" s="106"/>
      <c r="HS65" s="106"/>
      <c r="HT65" s="106"/>
      <c r="HU65" s="106"/>
      <c r="HV65" s="106"/>
      <c r="HW65" s="106"/>
      <c r="HX65" s="106"/>
      <c r="HY65" s="106"/>
      <c r="HZ65" s="106"/>
      <c r="IA65" s="106"/>
      <c r="IB65" s="106"/>
      <c r="IC65" s="106"/>
      <c r="ID65" s="106"/>
      <c r="IE65" s="106"/>
      <c r="IF65" s="106"/>
      <c r="IG65" s="106"/>
      <c r="IH65" s="106"/>
      <c r="II65" s="106"/>
      <c r="IJ65" s="106"/>
      <c r="IK65" s="106"/>
      <c r="IL65" s="106"/>
      <c r="IM65" s="106"/>
      <c r="IN65" s="106"/>
      <c r="IO65" s="106"/>
      <c r="IP65" s="106"/>
      <c r="IQ65" s="106"/>
      <c r="IR65" s="106"/>
      <c r="IS65" s="106"/>
      <c r="IT65" s="106"/>
      <c r="IU65" s="106"/>
      <c r="IV65" s="106"/>
      <c r="IW65" s="106"/>
    </row>
    <row r="66" customFormat="false" ht="11.25" hidden="true" customHeight="false" outlineLevel="0" collapsed="false">
      <c r="A66" s="106"/>
      <c r="B66" s="106"/>
      <c r="C66" s="106"/>
      <c r="D66" s="106"/>
      <c r="E66" s="106"/>
      <c r="F66" s="106"/>
      <c r="G66" s="106"/>
      <c r="H66" s="106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  <c r="AG66" s="110"/>
      <c r="AH66" s="110"/>
      <c r="AI66" s="110"/>
      <c r="AJ66" s="110"/>
      <c r="AK66" s="110"/>
      <c r="AL66" s="110"/>
      <c r="AM66" s="110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  <c r="BG66" s="106"/>
      <c r="BH66" s="106"/>
      <c r="BI66" s="106"/>
      <c r="BJ66" s="106"/>
      <c r="BK66" s="106"/>
      <c r="BL66" s="106"/>
      <c r="BM66" s="106"/>
      <c r="BN66" s="106"/>
      <c r="BO66" s="106"/>
      <c r="BP66" s="106"/>
      <c r="BQ66" s="106"/>
      <c r="BR66" s="106"/>
      <c r="BS66" s="106"/>
      <c r="BT66" s="106"/>
      <c r="BU66" s="106"/>
      <c r="BV66" s="106"/>
      <c r="BW66" s="106"/>
      <c r="BX66" s="106"/>
      <c r="BY66" s="106"/>
      <c r="BZ66" s="106"/>
      <c r="CA66" s="106"/>
      <c r="CB66" s="106"/>
      <c r="CC66" s="106"/>
      <c r="CD66" s="106"/>
      <c r="CE66" s="106"/>
      <c r="CF66" s="106"/>
      <c r="CG66" s="106"/>
      <c r="CH66" s="106"/>
      <c r="CI66" s="106"/>
      <c r="CJ66" s="106"/>
      <c r="CK66" s="106"/>
      <c r="CL66" s="106"/>
      <c r="CM66" s="106"/>
      <c r="CN66" s="106"/>
      <c r="CO66" s="106"/>
      <c r="CP66" s="106"/>
      <c r="CQ66" s="106"/>
      <c r="CR66" s="106"/>
      <c r="CS66" s="106"/>
      <c r="CT66" s="106"/>
      <c r="CU66" s="106"/>
      <c r="CV66" s="106"/>
      <c r="CW66" s="106"/>
      <c r="CX66" s="106"/>
      <c r="CY66" s="106"/>
      <c r="CZ66" s="106"/>
      <c r="DA66" s="106"/>
      <c r="DB66" s="106"/>
      <c r="DC66" s="106"/>
      <c r="DD66" s="106"/>
      <c r="DE66" s="106"/>
      <c r="DF66" s="106"/>
      <c r="DG66" s="106"/>
      <c r="DH66" s="106"/>
      <c r="DI66" s="106"/>
      <c r="DJ66" s="106"/>
      <c r="DK66" s="106"/>
      <c r="DL66" s="106"/>
      <c r="DM66" s="106"/>
      <c r="DN66" s="106"/>
      <c r="DO66" s="106"/>
      <c r="DP66" s="106"/>
      <c r="DQ66" s="106"/>
      <c r="DR66" s="106"/>
      <c r="DS66" s="106"/>
      <c r="DT66" s="106"/>
      <c r="DU66" s="106"/>
      <c r="DV66" s="106"/>
      <c r="DW66" s="106"/>
      <c r="DX66" s="106"/>
      <c r="DY66" s="106"/>
      <c r="DZ66" s="106"/>
      <c r="EA66" s="106"/>
      <c r="EB66" s="106"/>
      <c r="EC66" s="106"/>
      <c r="ED66" s="106"/>
      <c r="EE66" s="106"/>
      <c r="EF66" s="106"/>
      <c r="EG66" s="106"/>
      <c r="EH66" s="106"/>
      <c r="EI66" s="106"/>
      <c r="EJ66" s="106"/>
      <c r="EK66" s="106"/>
      <c r="EL66" s="106"/>
      <c r="EM66" s="106"/>
      <c r="EN66" s="106"/>
      <c r="EO66" s="106"/>
      <c r="EP66" s="106"/>
      <c r="EQ66" s="106"/>
      <c r="ER66" s="106"/>
      <c r="ES66" s="106"/>
      <c r="ET66" s="106"/>
      <c r="EU66" s="106"/>
      <c r="EV66" s="106"/>
      <c r="EW66" s="106"/>
      <c r="EX66" s="106"/>
      <c r="EY66" s="106"/>
      <c r="EZ66" s="106"/>
      <c r="FA66" s="106"/>
      <c r="FB66" s="106"/>
      <c r="FC66" s="106"/>
      <c r="FD66" s="106"/>
      <c r="FE66" s="106"/>
      <c r="FF66" s="106"/>
      <c r="FG66" s="106"/>
      <c r="FH66" s="106"/>
      <c r="FI66" s="106"/>
      <c r="FJ66" s="106"/>
      <c r="FK66" s="106"/>
      <c r="FL66" s="106"/>
      <c r="FM66" s="106"/>
      <c r="FN66" s="106"/>
      <c r="FO66" s="106"/>
      <c r="FP66" s="106"/>
      <c r="FQ66" s="106"/>
      <c r="FR66" s="106"/>
      <c r="FS66" s="106"/>
      <c r="FT66" s="106"/>
      <c r="FU66" s="106"/>
      <c r="FV66" s="106"/>
      <c r="FW66" s="106"/>
      <c r="FX66" s="106"/>
      <c r="FY66" s="106"/>
      <c r="FZ66" s="106"/>
      <c r="GA66" s="106"/>
      <c r="GB66" s="106"/>
      <c r="GC66" s="106"/>
      <c r="GD66" s="106"/>
      <c r="GE66" s="106"/>
      <c r="GF66" s="106"/>
      <c r="GG66" s="106"/>
      <c r="GH66" s="106"/>
      <c r="GI66" s="106"/>
      <c r="GJ66" s="106"/>
      <c r="GK66" s="106"/>
      <c r="GL66" s="106"/>
      <c r="GM66" s="106"/>
      <c r="GN66" s="106"/>
      <c r="GO66" s="106"/>
      <c r="GP66" s="106"/>
      <c r="GQ66" s="106"/>
      <c r="GR66" s="106"/>
      <c r="GS66" s="106"/>
      <c r="GT66" s="106"/>
      <c r="GU66" s="106"/>
      <c r="GV66" s="106"/>
      <c r="GW66" s="106"/>
      <c r="GX66" s="106"/>
      <c r="GY66" s="106"/>
      <c r="GZ66" s="106"/>
      <c r="HA66" s="106"/>
      <c r="HB66" s="106"/>
      <c r="HC66" s="106"/>
      <c r="HD66" s="106"/>
      <c r="HE66" s="106"/>
      <c r="HF66" s="106"/>
      <c r="HG66" s="106"/>
      <c r="HH66" s="106"/>
      <c r="HI66" s="106"/>
      <c r="HJ66" s="106"/>
      <c r="HK66" s="106"/>
      <c r="HL66" s="106"/>
      <c r="HM66" s="106"/>
      <c r="HN66" s="106"/>
      <c r="HO66" s="106"/>
      <c r="HP66" s="106"/>
      <c r="HQ66" s="106"/>
      <c r="HR66" s="106"/>
      <c r="HS66" s="106"/>
      <c r="HT66" s="106"/>
      <c r="HU66" s="106"/>
      <c r="HV66" s="106"/>
      <c r="HW66" s="106"/>
      <c r="HX66" s="106"/>
      <c r="HY66" s="106"/>
      <c r="HZ66" s="106"/>
      <c r="IA66" s="106"/>
      <c r="IB66" s="106"/>
      <c r="IC66" s="106"/>
      <c r="ID66" s="106"/>
      <c r="IE66" s="106"/>
      <c r="IF66" s="106"/>
      <c r="IG66" s="106"/>
      <c r="IH66" s="106"/>
      <c r="II66" s="106"/>
      <c r="IJ66" s="106"/>
      <c r="IK66" s="106"/>
      <c r="IL66" s="106"/>
      <c r="IM66" s="106"/>
      <c r="IN66" s="106"/>
      <c r="IO66" s="106"/>
      <c r="IP66" s="106"/>
      <c r="IQ66" s="106"/>
      <c r="IR66" s="106"/>
      <c r="IS66" s="106"/>
      <c r="IT66" s="106"/>
      <c r="IU66" s="106"/>
      <c r="IV66" s="106"/>
      <c r="IW66" s="106"/>
    </row>
    <row r="67" customFormat="false" ht="11.25" hidden="true" customHeight="false" outlineLevel="0" collapsed="false">
      <c r="A67" s="106"/>
      <c r="B67" s="118" t="s">
        <v>99</v>
      </c>
      <c r="C67" s="106"/>
      <c r="D67" s="106"/>
      <c r="E67" s="106"/>
      <c r="F67" s="106"/>
      <c r="G67" s="106"/>
      <c r="H67" s="106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  <c r="AB67" s="110"/>
      <c r="AC67" s="110"/>
      <c r="AD67" s="110"/>
      <c r="AE67" s="110"/>
      <c r="AF67" s="110"/>
      <c r="AG67" s="110"/>
      <c r="AH67" s="110"/>
      <c r="AI67" s="110"/>
      <c r="AJ67" s="110"/>
      <c r="AK67" s="110"/>
      <c r="AL67" s="110"/>
      <c r="AM67" s="110"/>
      <c r="AN67" s="106"/>
      <c r="AO67" s="106"/>
      <c r="AP67" s="106"/>
      <c r="AQ67" s="106"/>
      <c r="AR67" s="106"/>
      <c r="AS67" s="106"/>
      <c r="AT67" s="106"/>
      <c r="AU67" s="106"/>
      <c r="AV67" s="106"/>
      <c r="AW67" s="106"/>
      <c r="AX67" s="106"/>
      <c r="AY67" s="106"/>
      <c r="AZ67" s="106"/>
      <c r="BA67" s="106"/>
      <c r="BB67" s="106"/>
      <c r="BC67" s="106"/>
      <c r="BD67" s="106"/>
      <c r="BE67" s="106"/>
      <c r="BF67" s="106"/>
      <c r="BG67" s="106"/>
      <c r="BH67" s="106"/>
      <c r="BI67" s="106"/>
      <c r="BJ67" s="106"/>
      <c r="BK67" s="106"/>
      <c r="BL67" s="106"/>
      <c r="BM67" s="106"/>
      <c r="BN67" s="106"/>
      <c r="BO67" s="106"/>
      <c r="BP67" s="106"/>
      <c r="BQ67" s="106"/>
      <c r="BR67" s="106"/>
      <c r="BS67" s="106"/>
      <c r="BT67" s="106"/>
      <c r="BU67" s="106"/>
      <c r="BV67" s="106"/>
      <c r="BW67" s="106"/>
      <c r="BX67" s="106"/>
      <c r="BY67" s="106"/>
      <c r="BZ67" s="106"/>
      <c r="CA67" s="106"/>
      <c r="CB67" s="106"/>
      <c r="CC67" s="106"/>
      <c r="CD67" s="106"/>
      <c r="CE67" s="106"/>
      <c r="CF67" s="106"/>
      <c r="CG67" s="106"/>
      <c r="CH67" s="106"/>
      <c r="CI67" s="106"/>
      <c r="CJ67" s="106"/>
      <c r="CK67" s="106"/>
      <c r="CL67" s="106"/>
      <c r="CM67" s="106"/>
      <c r="CN67" s="106"/>
      <c r="CO67" s="106"/>
      <c r="CP67" s="106"/>
      <c r="CQ67" s="106"/>
      <c r="CR67" s="106"/>
      <c r="CS67" s="106"/>
      <c r="CT67" s="106"/>
      <c r="CU67" s="106"/>
      <c r="CV67" s="106"/>
      <c r="CW67" s="106"/>
      <c r="CX67" s="106"/>
      <c r="CY67" s="106"/>
      <c r="CZ67" s="106"/>
      <c r="DA67" s="106"/>
      <c r="DB67" s="106"/>
      <c r="DC67" s="106"/>
      <c r="DD67" s="106"/>
      <c r="DE67" s="106"/>
      <c r="DF67" s="106"/>
      <c r="DG67" s="106"/>
      <c r="DH67" s="106"/>
      <c r="DI67" s="106"/>
      <c r="DJ67" s="106"/>
      <c r="DK67" s="106"/>
      <c r="DL67" s="106"/>
      <c r="DM67" s="106"/>
      <c r="DN67" s="106"/>
      <c r="DO67" s="106"/>
      <c r="DP67" s="106"/>
      <c r="DQ67" s="106"/>
      <c r="DR67" s="106"/>
      <c r="DS67" s="106"/>
      <c r="DT67" s="106"/>
      <c r="DU67" s="106"/>
      <c r="DV67" s="106"/>
      <c r="DW67" s="106"/>
      <c r="DX67" s="106"/>
      <c r="DY67" s="106"/>
      <c r="DZ67" s="106"/>
      <c r="EA67" s="106"/>
      <c r="EB67" s="106"/>
      <c r="EC67" s="106"/>
      <c r="ED67" s="106"/>
      <c r="EE67" s="106"/>
      <c r="EF67" s="106"/>
      <c r="EG67" s="106"/>
      <c r="EH67" s="106"/>
      <c r="EI67" s="106"/>
      <c r="EJ67" s="106"/>
      <c r="EK67" s="106"/>
      <c r="EL67" s="106"/>
      <c r="EM67" s="106"/>
      <c r="EN67" s="106"/>
      <c r="EO67" s="106"/>
      <c r="EP67" s="106"/>
      <c r="EQ67" s="106"/>
      <c r="ER67" s="106"/>
      <c r="ES67" s="106"/>
      <c r="ET67" s="106"/>
      <c r="EU67" s="106"/>
      <c r="EV67" s="106"/>
      <c r="EW67" s="106"/>
      <c r="EX67" s="106"/>
      <c r="EY67" s="106"/>
      <c r="EZ67" s="106"/>
      <c r="FA67" s="106"/>
      <c r="FB67" s="106"/>
      <c r="FC67" s="106"/>
      <c r="FD67" s="106"/>
      <c r="FE67" s="106"/>
      <c r="FF67" s="106"/>
      <c r="FG67" s="106"/>
      <c r="FH67" s="106"/>
      <c r="FI67" s="106"/>
      <c r="FJ67" s="106"/>
      <c r="FK67" s="106"/>
      <c r="FL67" s="106"/>
      <c r="FM67" s="106"/>
      <c r="FN67" s="106"/>
      <c r="FO67" s="106"/>
      <c r="FP67" s="106"/>
      <c r="FQ67" s="106"/>
      <c r="FR67" s="106"/>
      <c r="FS67" s="106"/>
      <c r="FT67" s="106"/>
      <c r="FU67" s="106"/>
      <c r="FV67" s="106"/>
      <c r="FW67" s="106"/>
      <c r="FX67" s="106"/>
      <c r="FY67" s="106"/>
      <c r="FZ67" s="106"/>
      <c r="GA67" s="106"/>
      <c r="GB67" s="106"/>
      <c r="GC67" s="106"/>
      <c r="GD67" s="106"/>
      <c r="GE67" s="106"/>
      <c r="GF67" s="106"/>
      <c r="GG67" s="106"/>
      <c r="GH67" s="106"/>
      <c r="GI67" s="106"/>
      <c r="GJ67" s="106"/>
      <c r="GK67" s="106"/>
      <c r="GL67" s="106"/>
      <c r="GM67" s="106"/>
      <c r="GN67" s="106"/>
      <c r="GO67" s="106"/>
      <c r="GP67" s="106"/>
      <c r="GQ67" s="106"/>
      <c r="GR67" s="106"/>
      <c r="GS67" s="106"/>
      <c r="GT67" s="106"/>
      <c r="GU67" s="106"/>
      <c r="GV67" s="106"/>
      <c r="GW67" s="106"/>
      <c r="GX67" s="106"/>
      <c r="GY67" s="106"/>
      <c r="GZ67" s="106"/>
      <c r="HA67" s="106"/>
      <c r="HB67" s="106"/>
      <c r="HC67" s="106"/>
      <c r="HD67" s="106"/>
      <c r="HE67" s="106"/>
      <c r="HF67" s="106"/>
      <c r="HG67" s="106"/>
      <c r="HH67" s="106"/>
      <c r="HI67" s="106"/>
      <c r="HJ67" s="106"/>
      <c r="HK67" s="106"/>
      <c r="HL67" s="106"/>
      <c r="HM67" s="106"/>
      <c r="HN67" s="106"/>
      <c r="HO67" s="106"/>
      <c r="HP67" s="106"/>
      <c r="HQ67" s="106"/>
      <c r="HR67" s="106"/>
      <c r="HS67" s="106"/>
      <c r="HT67" s="106"/>
      <c r="HU67" s="106"/>
      <c r="HV67" s="106"/>
      <c r="HW67" s="106"/>
      <c r="HX67" s="106"/>
      <c r="HY67" s="106"/>
      <c r="HZ67" s="106"/>
      <c r="IA67" s="106"/>
      <c r="IB67" s="106"/>
      <c r="IC67" s="106"/>
      <c r="ID67" s="106"/>
      <c r="IE67" s="106"/>
      <c r="IF67" s="106"/>
      <c r="IG67" s="106"/>
      <c r="IH67" s="106"/>
      <c r="II67" s="106"/>
      <c r="IJ67" s="106"/>
      <c r="IK67" s="106"/>
      <c r="IL67" s="106"/>
      <c r="IM67" s="106"/>
      <c r="IN67" s="106"/>
      <c r="IO67" s="106"/>
      <c r="IP67" s="106"/>
      <c r="IQ67" s="106"/>
      <c r="IR67" s="106"/>
      <c r="IS67" s="106"/>
      <c r="IT67" s="106"/>
      <c r="IU67" s="106"/>
      <c r="IV67" s="106"/>
      <c r="IW67" s="106"/>
    </row>
    <row r="68" customFormat="false" ht="11.25" hidden="true" customHeight="false" outlineLevel="0" collapsed="false">
      <c r="A68" s="106"/>
      <c r="B68" s="106"/>
      <c r="C68" s="106" t="s">
        <v>92</v>
      </c>
      <c r="D68" s="106" t="s">
        <v>93</v>
      </c>
      <c r="E68" s="106"/>
      <c r="F68" s="106"/>
      <c r="G68" s="106"/>
      <c r="H68" s="106"/>
      <c r="I68" s="110" t="n">
        <v>0</v>
      </c>
      <c r="J68" s="110" t="n">
        <v>0</v>
      </c>
      <c r="K68" s="110" t="n">
        <v>0</v>
      </c>
      <c r="L68" s="110" t="n">
        <v>0</v>
      </c>
      <c r="M68" s="110" t="n">
        <v>0</v>
      </c>
      <c r="N68" s="110" t="n">
        <v>0</v>
      </c>
      <c r="O68" s="110" t="n">
        <v>0</v>
      </c>
      <c r="P68" s="110" t="n">
        <v>0</v>
      </c>
      <c r="Q68" s="110" t="n">
        <v>0</v>
      </c>
      <c r="R68" s="110" t="n">
        <v>0</v>
      </c>
      <c r="S68" s="110" t="n">
        <v>0</v>
      </c>
      <c r="T68" s="110" t="n">
        <v>0</v>
      </c>
      <c r="U68" s="110" t="n">
        <v>0</v>
      </c>
      <c r="V68" s="110" t="n">
        <v>0</v>
      </c>
      <c r="W68" s="110" t="n">
        <v>0</v>
      </c>
      <c r="X68" s="110" t="n">
        <v>0</v>
      </c>
      <c r="Y68" s="110" t="n">
        <v>0</v>
      </c>
      <c r="Z68" s="110" t="n">
        <v>0</v>
      </c>
      <c r="AA68" s="110" t="n">
        <v>0</v>
      </c>
      <c r="AB68" s="110" t="n">
        <v>0</v>
      </c>
      <c r="AC68" s="110" t="n">
        <v>0</v>
      </c>
      <c r="AD68" s="110" t="n">
        <v>0</v>
      </c>
      <c r="AE68" s="110" t="n">
        <v>0</v>
      </c>
      <c r="AF68" s="110" t="n">
        <v>0</v>
      </c>
      <c r="AG68" s="110" t="n">
        <v>0</v>
      </c>
      <c r="AH68" s="110" t="n">
        <v>0</v>
      </c>
      <c r="AI68" s="110" t="n">
        <v>0</v>
      </c>
      <c r="AJ68" s="110" t="n">
        <v>0</v>
      </c>
      <c r="AK68" s="110" t="n">
        <v>0</v>
      </c>
      <c r="AL68" s="110" t="n">
        <v>0</v>
      </c>
      <c r="AM68" s="110" t="n">
        <v>0</v>
      </c>
      <c r="AN68" s="106"/>
      <c r="AO68" s="110" t="n">
        <f aca="false">SUM(I68:AN68)</f>
        <v>0</v>
      </c>
      <c r="AP68" s="111" t="n">
        <f aca="false">SUM(I68:AM68)*E68</f>
        <v>0</v>
      </c>
      <c r="AQ68" s="106"/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  <c r="BD68" s="106"/>
      <c r="BE68" s="106"/>
      <c r="BF68" s="106"/>
      <c r="BG68" s="106"/>
      <c r="BH68" s="106"/>
      <c r="BI68" s="106"/>
      <c r="BJ68" s="106"/>
      <c r="BK68" s="106"/>
      <c r="BL68" s="106"/>
      <c r="BM68" s="106"/>
      <c r="BN68" s="106"/>
      <c r="BO68" s="106"/>
      <c r="BP68" s="106"/>
      <c r="BQ68" s="106"/>
      <c r="BR68" s="106"/>
      <c r="BS68" s="106"/>
      <c r="BT68" s="106"/>
      <c r="BU68" s="106"/>
      <c r="BV68" s="106"/>
      <c r="BW68" s="106"/>
      <c r="BX68" s="106"/>
      <c r="BY68" s="106"/>
      <c r="BZ68" s="106"/>
      <c r="CA68" s="106"/>
      <c r="CB68" s="106"/>
      <c r="CC68" s="106"/>
      <c r="CD68" s="106"/>
      <c r="CE68" s="106"/>
      <c r="CF68" s="106"/>
      <c r="CG68" s="106"/>
      <c r="CH68" s="106"/>
      <c r="CI68" s="106"/>
      <c r="CJ68" s="106"/>
      <c r="CK68" s="106"/>
      <c r="CL68" s="106"/>
      <c r="CM68" s="106"/>
      <c r="CN68" s="106"/>
      <c r="CO68" s="106"/>
      <c r="CP68" s="106"/>
      <c r="CQ68" s="106"/>
      <c r="CR68" s="106"/>
      <c r="CS68" s="106"/>
      <c r="CT68" s="106"/>
      <c r="CU68" s="106"/>
      <c r="CV68" s="106"/>
      <c r="CW68" s="106"/>
      <c r="CX68" s="106"/>
      <c r="CY68" s="106"/>
      <c r="CZ68" s="106"/>
      <c r="DA68" s="106"/>
      <c r="DB68" s="106"/>
      <c r="DC68" s="106"/>
      <c r="DD68" s="106"/>
      <c r="DE68" s="106"/>
      <c r="DF68" s="106"/>
      <c r="DG68" s="106"/>
      <c r="DH68" s="106"/>
      <c r="DI68" s="106"/>
      <c r="DJ68" s="106"/>
      <c r="DK68" s="106"/>
      <c r="DL68" s="106"/>
      <c r="DM68" s="106"/>
      <c r="DN68" s="106"/>
      <c r="DO68" s="106"/>
      <c r="DP68" s="106"/>
      <c r="DQ68" s="106"/>
      <c r="DR68" s="106"/>
      <c r="DS68" s="106"/>
      <c r="DT68" s="106"/>
      <c r="DU68" s="106"/>
      <c r="DV68" s="106"/>
      <c r="DW68" s="106"/>
      <c r="DX68" s="106"/>
      <c r="DY68" s="106"/>
      <c r="DZ68" s="106"/>
      <c r="EA68" s="106"/>
      <c r="EB68" s="106"/>
      <c r="EC68" s="106"/>
      <c r="ED68" s="106"/>
      <c r="EE68" s="106"/>
      <c r="EF68" s="106"/>
      <c r="EG68" s="106"/>
      <c r="EH68" s="106"/>
      <c r="EI68" s="106"/>
      <c r="EJ68" s="106"/>
      <c r="EK68" s="106"/>
      <c r="EL68" s="106"/>
      <c r="EM68" s="106"/>
      <c r="EN68" s="106"/>
      <c r="EO68" s="106"/>
      <c r="EP68" s="106"/>
      <c r="EQ68" s="106"/>
      <c r="ER68" s="106"/>
      <c r="ES68" s="106"/>
      <c r="ET68" s="106"/>
      <c r="EU68" s="106"/>
      <c r="EV68" s="106"/>
      <c r="EW68" s="106"/>
      <c r="EX68" s="106"/>
      <c r="EY68" s="106"/>
      <c r="EZ68" s="106"/>
      <c r="FA68" s="106"/>
      <c r="FB68" s="106"/>
      <c r="FC68" s="106"/>
      <c r="FD68" s="106"/>
      <c r="FE68" s="106"/>
      <c r="FF68" s="106"/>
      <c r="FG68" s="106"/>
      <c r="FH68" s="106"/>
      <c r="FI68" s="106"/>
      <c r="FJ68" s="106"/>
      <c r="FK68" s="106"/>
      <c r="FL68" s="106"/>
      <c r="FM68" s="106"/>
      <c r="FN68" s="106"/>
      <c r="FO68" s="106"/>
      <c r="FP68" s="106"/>
      <c r="FQ68" s="106"/>
      <c r="FR68" s="106"/>
      <c r="FS68" s="106"/>
      <c r="FT68" s="106"/>
      <c r="FU68" s="106"/>
      <c r="FV68" s="106"/>
      <c r="FW68" s="106"/>
      <c r="FX68" s="106"/>
      <c r="FY68" s="106"/>
      <c r="FZ68" s="106"/>
      <c r="GA68" s="106"/>
      <c r="GB68" s="106"/>
      <c r="GC68" s="106"/>
      <c r="GD68" s="106"/>
      <c r="GE68" s="106"/>
      <c r="GF68" s="106"/>
      <c r="GG68" s="106"/>
      <c r="GH68" s="106"/>
      <c r="GI68" s="106"/>
      <c r="GJ68" s="106"/>
      <c r="GK68" s="106"/>
      <c r="GL68" s="106"/>
      <c r="GM68" s="106"/>
      <c r="GN68" s="106"/>
      <c r="GO68" s="106"/>
      <c r="GP68" s="106"/>
      <c r="GQ68" s="106"/>
      <c r="GR68" s="106"/>
      <c r="GS68" s="106"/>
      <c r="GT68" s="106"/>
      <c r="GU68" s="106"/>
      <c r="GV68" s="106"/>
      <c r="GW68" s="106"/>
      <c r="GX68" s="106"/>
      <c r="GY68" s="106"/>
      <c r="GZ68" s="106"/>
      <c r="HA68" s="106"/>
      <c r="HB68" s="106"/>
      <c r="HC68" s="106"/>
      <c r="HD68" s="106"/>
      <c r="HE68" s="106"/>
      <c r="HF68" s="106"/>
      <c r="HG68" s="106"/>
      <c r="HH68" s="106"/>
      <c r="HI68" s="106"/>
      <c r="HJ68" s="106"/>
      <c r="HK68" s="106"/>
      <c r="HL68" s="106"/>
      <c r="HM68" s="106"/>
      <c r="HN68" s="106"/>
      <c r="HO68" s="106"/>
      <c r="HP68" s="106"/>
      <c r="HQ68" s="106"/>
      <c r="HR68" s="106"/>
      <c r="HS68" s="106"/>
      <c r="HT68" s="106"/>
      <c r="HU68" s="106"/>
      <c r="HV68" s="106"/>
      <c r="HW68" s="106"/>
      <c r="HX68" s="106"/>
      <c r="HY68" s="106"/>
      <c r="HZ68" s="106"/>
      <c r="IA68" s="106"/>
      <c r="IB68" s="106"/>
      <c r="IC68" s="106"/>
      <c r="ID68" s="106"/>
      <c r="IE68" s="106"/>
      <c r="IF68" s="106"/>
      <c r="IG68" s="106"/>
      <c r="IH68" s="106"/>
      <c r="II68" s="106"/>
      <c r="IJ68" s="106"/>
      <c r="IK68" s="106"/>
      <c r="IL68" s="106"/>
      <c r="IM68" s="106"/>
      <c r="IN68" s="106"/>
      <c r="IO68" s="106"/>
      <c r="IP68" s="106"/>
      <c r="IQ68" s="106"/>
      <c r="IR68" s="106"/>
      <c r="IS68" s="106"/>
      <c r="IT68" s="106"/>
      <c r="IU68" s="106"/>
      <c r="IV68" s="106"/>
      <c r="IW68" s="106"/>
    </row>
    <row r="69" customFormat="false" ht="11.25" hidden="false" customHeight="false" outlineLevel="0" collapsed="false">
      <c r="A69" s="106"/>
      <c r="B69" s="106"/>
      <c r="C69" s="106"/>
      <c r="D69" s="106"/>
      <c r="E69" s="106"/>
      <c r="F69" s="106"/>
      <c r="G69" s="106"/>
      <c r="H69" s="106"/>
      <c r="I69" s="110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06"/>
      <c r="AO69" s="106"/>
      <c r="AP69" s="106"/>
      <c r="AQ69" s="106"/>
      <c r="AR69" s="106"/>
      <c r="AS69" s="106"/>
      <c r="AT69" s="106"/>
      <c r="AU69" s="106"/>
      <c r="AV69" s="106"/>
      <c r="AW69" s="106"/>
      <c r="AX69" s="106"/>
      <c r="AY69" s="106"/>
      <c r="AZ69" s="106"/>
      <c r="BA69" s="106"/>
      <c r="BB69" s="106"/>
      <c r="BC69" s="106"/>
      <c r="BD69" s="106"/>
      <c r="BE69" s="106"/>
      <c r="BF69" s="106"/>
      <c r="BG69" s="106"/>
      <c r="BH69" s="106"/>
      <c r="BI69" s="106"/>
      <c r="BJ69" s="106"/>
      <c r="BK69" s="106"/>
      <c r="BL69" s="106"/>
      <c r="BM69" s="106"/>
      <c r="BN69" s="106"/>
      <c r="BO69" s="106"/>
      <c r="BP69" s="106"/>
      <c r="BQ69" s="106"/>
      <c r="BR69" s="106"/>
      <c r="BS69" s="106"/>
      <c r="BT69" s="106"/>
      <c r="BU69" s="106"/>
      <c r="BV69" s="106"/>
      <c r="BW69" s="106"/>
      <c r="BX69" s="106"/>
      <c r="BY69" s="106"/>
      <c r="BZ69" s="106"/>
      <c r="CA69" s="106"/>
      <c r="CB69" s="106"/>
      <c r="CC69" s="106"/>
      <c r="CD69" s="106"/>
      <c r="CE69" s="106"/>
      <c r="CF69" s="106"/>
      <c r="CG69" s="106"/>
      <c r="CH69" s="106"/>
      <c r="CI69" s="106"/>
      <c r="CJ69" s="106"/>
      <c r="CK69" s="106"/>
      <c r="CL69" s="106"/>
      <c r="CM69" s="106"/>
      <c r="CN69" s="106"/>
      <c r="CO69" s="106"/>
      <c r="CP69" s="106"/>
      <c r="CQ69" s="106"/>
      <c r="CR69" s="106"/>
      <c r="CS69" s="106"/>
      <c r="CT69" s="106"/>
      <c r="CU69" s="106"/>
      <c r="CV69" s="106"/>
      <c r="CW69" s="106"/>
      <c r="CX69" s="106"/>
      <c r="CY69" s="106"/>
      <c r="CZ69" s="106"/>
      <c r="DA69" s="106"/>
      <c r="DB69" s="106"/>
      <c r="DC69" s="106"/>
      <c r="DD69" s="106"/>
      <c r="DE69" s="106"/>
      <c r="DF69" s="106"/>
      <c r="DG69" s="106"/>
      <c r="DH69" s="106"/>
      <c r="DI69" s="106"/>
      <c r="DJ69" s="106"/>
      <c r="DK69" s="106"/>
      <c r="DL69" s="106"/>
      <c r="DM69" s="106"/>
      <c r="DN69" s="106"/>
      <c r="DO69" s="106"/>
      <c r="DP69" s="106"/>
      <c r="DQ69" s="106"/>
      <c r="DR69" s="106"/>
      <c r="DS69" s="106"/>
      <c r="DT69" s="106"/>
      <c r="DU69" s="106"/>
      <c r="DV69" s="106"/>
      <c r="DW69" s="106"/>
      <c r="DX69" s="106"/>
      <c r="DY69" s="106"/>
      <c r="DZ69" s="106"/>
      <c r="EA69" s="106"/>
      <c r="EB69" s="106"/>
      <c r="EC69" s="106"/>
      <c r="ED69" s="106"/>
      <c r="EE69" s="106"/>
      <c r="EF69" s="106"/>
      <c r="EG69" s="106"/>
      <c r="EH69" s="106"/>
      <c r="EI69" s="106"/>
      <c r="EJ69" s="106"/>
      <c r="EK69" s="106"/>
      <c r="EL69" s="106"/>
      <c r="EM69" s="106"/>
      <c r="EN69" s="106"/>
      <c r="EO69" s="106"/>
      <c r="EP69" s="106"/>
      <c r="EQ69" s="106"/>
      <c r="ER69" s="106"/>
      <c r="ES69" s="106"/>
      <c r="ET69" s="106"/>
      <c r="EU69" s="106"/>
      <c r="EV69" s="106"/>
      <c r="EW69" s="106"/>
      <c r="EX69" s="106"/>
      <c r="EY69" s="106"/>
      <c r="EZ69" s="106"/>
      <c r="FA69" s="106"/>
      <c r="FB69" s="106"/>
      <c r="FC69" s="106"/>
      <c r="FD69" s="106"/>
      <c r="FE69" s="106"/>
      <c r="FF69" s="106"/>
      <c r="FG69" s="106"/>
      <c r="FH69" s="106"/>
      <c r="FI69" s="106"/>
      <c r="FJ69" s="106"/>
      <c r="FK69" s="106"/>
      <c r="FL69" s="106"/>
      <c r="FM69" s="106"/>
      <c r="FN69" s="106"/>
      <c r="FO69" s="106"/>
      <c r="FP69" s="106"/>
      <c r="FQ69" s="106"/>
      <c r="FR69" s="106"/>
      <c r="FS69" s="106"/>
      <c r="FT69" s="106"/>
      <c r="FU69" s="106"/>
      <c r="FV69" s="106"/>
      <c r="FW69" s="106"/>
      <c r="FX69" s="106"/>
      <c r="FY69" s="106"/>
      <c r="FZ69" s="106"/>
      <c r="GA69" s="106"/>
      <c r="GB69" s="106"/>
      <c r="GC69" s="106"/>
      <c r="GD69" s="106"/>
      <c r="GE69" s="106"/>
      <c r="GF69" s="106"/>
      <c r="GG69" s="106"/>
      <c r="GH69" s="106"/>
      <c r="GI69" s="106"/>
      <c r="GJ69" s="106"/>
      <c r="GK69" s="106"/>
      <c r="GL69" s="106"/>
      <c r="GM69" s="106"/>
      <c r="GN69" s="106"/>
      <c r="GO69" s="106"/>
      <c r="GP69" s="106"/>
      <c r="GQ69" s="106"/>
      <c r="GR69" s="106"/>
      <c r="GS69" s="106"/>
      <c r="GT69" s="106"/>
      <c r="GU69" s="106"/>
      <c r="GV69" s="106"/>
      <c r="GW69" s="106"/>
      <c r="GX69" s="106"/>
      <c r="GY69" s="106"/>
      <c r="GZ69" s="106"/>
      <c r="HA69" s="106"/>
      <c r="HB69" s="106"/>
      <c r="HC69" s="106"/>
      <c r="HD69" s="106"/>
      <c r="HE69" s="106"/>
      <c r="HF69" s="106"/>
      <c r="HG69" s="106"/>
      <c r="HH69" s="106"/>
      <c r="HI69" s="106"/>
      <c r="HJ69" s="106"/>
      <c r="HK69" s="106"/>
      <c r="HL69" s="106"/>
      <c r="HM69" s="106"/>
      <c r="HN69" s="106"/>
      <c r="HO69" s="106"/>
      <c r="HP69" s="106"/>
      <c r="HQ69" s="106"/>
      <c r="HR69" s="106"/>
      <c r="HS69" s="106"/>
      <c r="HT69" s="106"/>
      <c r="HU69" s="106"/>
      <c r="HV69" s="106"/>
      <c r="HW69" s="106"/>
      <c r="HX69" s="106"/>
      <c r="HY69" s="106"/>
      <c r="HZ69" s="106"/>
      <c r="IA69" s="106"/>
      <c r="IB69" s="106"/>
      <c r="IC69" s="106"/>
      <c r="ID69" s="106"/>
      <c r="IE69" s="106"/>
      <c r="IF69" s="106"/>
      <c r="IG69" s="106"/>
      <c r="IH69" s="106"/>
      <c r="II69" s="106"/>
      <c r="IJ69" s="106"/>
      <c r="IK69" s="106"/>
      <c r="IL69" s="106"/>
      <c r="IM69" s="106"/>
      <c r="IN69" s="106"/>
      <c r="IO69" s="106"/>
      <c r="IP69" s="106"/>
      <c r="IQ69" s="106"/>
      <c r="IR69" s="106"/>
      <c r="IS69" s="106"/>
      <c r="IT69" s="106"/>
      <c r="IU69" s="106"/>
      <c r="IV69" s="106"/>
      <c r="IW69" s="106"/>
    </row>
    <row r="70" customFormat="false" ht="11.25" hidden="false" customHeight="false" outlineLevel="0" collapsed="false">
      <c r="A70" s="106"/>
      <c r="B70" s="106"/>
      <c r="C70" s="106"/>
      <c r="D70" s="106"/>
      <c r="E70" s="106"/>
      <c r="F70" s="106"/>
      <c r="G70" s="106"/>
      <c r="H70" s="106"/>
      <c r="I70" s="110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/>
      <c r="BE70" s="106"/>
      <c r="BF70" s="106"/>
      <c r="BG70" s="106"/>
      <c r="BH70" s="106"/>
      <c r="BI70" s="106"/>
      <c r="BJ70" s="106"/>
      <c r="BK70" s="106"/>
      <c r="BL70" s="106"/>
      <c r="BM70" s="106"/>
      <c r="BN70" s="106"/>
      <c r="BO70" s="106"/>
      <c r="BP70" s="106"/>
      <c r="BQ70" s="106"/>
      <c r="BR70" s="106"/>
      <c r="BS70" s="106"/>
      <c r="BT70" s="106"/>
      <c r="BU70" s="106"/>
      <c r="BV70" s="106"/>
      <c r="BW70" s="106"/>
      <c r="BX70" s="106"/>
      <c r="BY70" s="106"/>
      <c r="BZ70" s="106"/>
      <c r="CA70" s="106"/>
      <c r="CB70" s="106"/>
      <c r="CC70" s="106"/>
      <c r="CD70" s="106"/>
      <c r="CE70" s="106"/>
      <c r="CF70" s="106"/>
      <c r="CG70" s="106"/>
      <c r="CH70" s="106"/>
      <c r="CI70" s="106"/>
      <c r="CJ70" s="106"/>
      <c r="CK70" s="106"/>
      <c r="CL70" s="106"/>
      <c r="CM70" s="106"/>
      <c r="CN70" s="106"/>
      <c r="CO70" s="106"/>
      <c r="CP70" s="106"/>
      <c r="CQ70" s="106"/>
      <c r="CR70" s="106"/>
      <c r="CS70" s="106"/>
      <c r="CT70" s="106"/>
      <c r="CU70" s="106"/>
      <c r="CV70" s="106"/>
      <c r="CW70" s="106"/>
      <c r="CX70" s="106"/>
      <c r="CY70" s="106"/>
      <c r="CZ70" s="106"/>
      <c r="DA70" s="106"/>
      <c r="DB70" s="106"/>
      <c r="DC70" s="106"/>
      <c r="DD70" s="106"/>
      <c r="DE70" s="106"/>
      <c r="DF70" s="106"/>
      <c r="DG70" s="106"/>
      <c r="DH70" s="106"/>
      <c r="DI70" s="106"/>
      <c r="DJ70" s="106"/>
      <c r="DK70" s="106"/>
      <c r="DL70" s="106"/>
      <c r="DM70" s="106"/>
      <c r="DN70" s="106"/>
      <c r="DO70" s="106"/>
      <c r="DP70" s="106"/>
      <c r="DQ70" s="106"/>
      <c r="DR70" s="106"/>
      <c r="DS70" s="106"/>
      <c r="DT70" s="106"/>
      <c r="DU70" s="106"/>
      <c r="DV70" s="106"/>
      <c r="DW70" s="106"/>
      <c r="DX70" s="106"/>
      <c r="DY70" s="106"/>
      <c r="DZ70" s="106"/>
      <c r="EA70" s="106"/>
      <c r="EB70" s="106"/>
      <c r="EC70" s="106"/>
      <c r="ED70" s="106"/>
      <c r="EE70" s="106"/>
      <c r="EF70" s="106"/>
      <c r="EG70" s="106"/>
      <c r="EH70" s="106"/>
      <c r="EI70" s="106"/>
      <c r="EJ70" s="106"/>
      <c r="EK70" s="106"/>
      <c r="EL70" s="106"/>
      <c r="EM70" s="106"/>
      <c r="EN70" s="106"/>
      <c r="EO70" s="106"/>
      <c r="EP70" s="106"/>
      <c r="EQ70" s="106"/>
      <c r="ER70" s="106"/>
      <c r="ES70" s="106"/>
      <c r="ET70" s="106"/>
      <c r="EU70" s="106"/>
      <c r="EV70" s="106"/>
      <c r="EW70" s="106"/>
      <c r="EX70" s="106"/>
      <c r="EY70" s="106"/>
      <c r="EZ70" s="106"/>
      <c r="FA70" s="106"/>
      <c r="FB70" s="106"/>
      <c r="FC70" s="106"/>
      <c r="FD70" s="106"/>
      <c r="FE70" s="106"/>
      <c r="FF70" s="106"/>
      <c r="FG70" s="106"/>
      <c r="FH70" s="106"/>
      <c r="FI70" s="106"/>
      <c r="FJ70" s="106"/>
      <c r="FK70" s="106"/>
      <c r="FL70" s="106"/>
      <c r="FM70" s="106"/>
      <c r="FN70" s="106"/>
      <c r="FO70" s="106"/>
      <c r="FP70" s="106"/>
      <c r="FQ70" s="106"/>
      <c r="FR70" s="106"/>
      <c r="FS70" s="106"/>
      <c r="FT70" s="106"/>
      <c r="FU70" s="106"/>
      <c r="FV70" s="106"/>
      <c r="FW70" s="106"/>
      <c r="FX70" s="106"/>
      <c r="FY70" s="106"/>
      <c r="FZ70" s="106"/>
      <c r="GA70" s="106"/>
      <c r="GB70" s="106"/>
      <c r="GC70" s="106"/>
      <c r="GD70" s="106"/>
      <c r="GE70" s="106"/>
      <c r="GF70" s="106"/>
      <c r="GG70" s="106"/>
      <c r="GH70" s="106"/>
      <c r="GI70" s="106"/>
      <c r="GJ70" s="106"/>
      <c r="GK70" s="106"/>
      <c r="GL70" s="106"/>
      <c r="GM70" s="106"/>
      <c r="GN70" s="106"/>
      <c r="GO70" s="106"/>
      <c r="GP70" s="106"/>
      <c r="GQ70" s="106"/>
      <c r="GR70" s="106"/>
      <c r="GS70" s="106"/>
      <c r="GT70" s="106"/>
      <c r="GU70" s="106"/>
      <c r="GV70" s="106"/>
      <c r="GW70" s="106"/>
      <c r="GX70" s="106"/>
      <c r="GY70" s="106"/>
      <c r="GZ70" s="106"/>
      <c r="HA70" s="106"/>
      <c r="HB70" s="106"/>
      <c r="HC70" s="106"/>
      <c r="HD70" s="106"/>
      <c r="HE70" s="106"/>
      <c r="HF70" s="106"/>
      <c r="HG70" s="106"/>
      <c r="HH70" s="106"/>
      <c r="HI70" s="106"/>
      <c r="HJ70" s="106"/>
      <c r="HK70" s="106"/>
      <c r="HL70" s="106"/>
      <c r="HM70" s="106"/>
      <c r="HN70" s="106"/>
      <c r="HO70" s="106"/>
      <c r="HP70" s="106"/>
      <c r="HQ70" s="106"/>
      <c r="HR70" s="106"/>
      <c r="HS70" s="106"/>
      <c r="HT70" s="106"/>
      <c r="HU70" s="106"/>
      <c r="HV70" s="106"/>
      <c r="HW70" s="106"/>
      <c r="HX70" s="106"/>
      <c r="HY70" s="106"/>
      <c r="HZ70" s="106"/>
      <c r="IA70" s="106"/>
      <c r="IB70" s="106"/>
      <c r="IC70" s="106"/>
      <c r="ID70" s="106"/>
      <c r="IE70" s="106"/>
      <c r="IF70" s="106"/>
      <c r="IG70" s="106"/>
      <c r="IH70" s="106"/>
      <c r="II70" s="106"/>
      <c r="IJ70" s="106"/>
      <c r="IK70" s="106"/>
      <c r="IL70" s="106"/>
      <c r="IM70" s="106"/>
      <c r="IN70" s="106"/>
      <c r="IO70" s="106"/>
      <c r="IP70" s="106"/>
      <c r="IQ70" s="106"/>
      <c r="IR70" s="106"/>
      <c r="IS70" s="106"/>
      <c r="IT70" s="106"/>
      <c r="IU70" s="106"/>
      <c r="IV70" s="106"/>
      <c r="IW70" s="106"/>
    </row>
    <row r="71" customFormat="false" ht="11.25" hidden="false" customHeight="false" outlineLevel="0" collapsed="false">
      <c r="A71" s="106"/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  <c r="AI71" s="106"/>
      <c r="AJ71" s="106"/>
      <c r="AK71" s="106"/>
      <c r="AL71" s="106"/>
      <c r="AM71" s="10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  <c r="BB71" s="106"/>
      <c r="BC71" s="106"/>
      <c r="BD71" s="106"/>
      <c r="BE71" s="106"/>
      <c r="BF71" s="106"/>
      <c r="BG71" s="106"/>
      <c r="BH71" s="106"/>
      <c r="BI71" s="106"/>
      <c r="BJ71" s="106"/>
      <c r="BK71" s="106"/>
      <c r="BL71" s="106"/>
      <c r="BM71" s="106"/>
      <c r="BN71" s="106"/>
      <c r="BO71" s="106"/>
      <c r="BP71" s="106"/>
      <c r="BQ71" s="106"/>
      <c r="BR71" s="106"/>
      <c r="BS71" s="106"/>
      <c r="BT71" s="106"/>
      <c r="BU71" s="106"/>
      <c r="BV71" s="106"/>
      <c r="BW71" s="106"/>
      <c r="BX71" s="106"/>
      <c r="BY71" s="106"/>
      <c r="BZ71" s="106"/>
      <c r="CA71" s="106"/>
      <c r="CB71" s="106"/>
      <c r="CC71" s="106"/>
      <c r="CD71" s="106"/>
      <c r="CE71" s="106"/>
      <c r="CF71" s="106"/>
      <c r="CG71" s="106"/>
      <c r="CH71" s="106"/>
      <c r="CI71" s="106"/>
      <c r="CJ71" s="106"/>
      <c r="CK71" s="106"/>
      <c r="CL71" s="106"/>
      <c r="CM71" s="106"/>
      <c r="CN71" s="106"/>
      <c r="CO71" s="106"/>
      <c r="CP71" s="106"/>
      <c r="CQ71" s="106"/>
      <c r="CR71" s="106"/>
      <c r="CS71" s="106"/>
      <c r="CT71" s="106"/>
      <c r="CU71" s="106"/>
      <c r="CV71" s="106"/>
      <c r="CW71" s="106"/>
      <c r="CX71" s="106"/>
      <c r="CY71" s="106"/>
      <c r="CZ71" s="106"/>
      <c r="DA71" s="106"/>
      <c r="DB71" s="106"/>
      <c r="DC71" s="106"/>
      <c r="DD71" s="106"/>
      <c r="DE71" s="106"/>
      <c r="DF71" s="106"/>
      <c r="DG71" s="106"/>
      <c r="DH71" s="106"/>
      <c r="DI71" s="106"/>
      <c r="DJ71" s="106"/>
      <c r="DK71" s="106"/>
      <c r="DL71" s="106"/>
      <c r="DM71" s="106"/>
      <c r="DN71" s="106"/>
      <c r="DO71" s="106"/>
      <c r="DP71" s="106"/>
      <c r="DQ71" s="106"/>
      <c r="DR71" s="106"/>
      <c r="DS71" s="106"/>
      <c r="DT71" s="106"/>
      <c r="DU71" s="106"/>
      <c r="DV71" s="106"/>
      <c r="DW71" s="106"/>
      <c r="DX71" s="106"/>
      <c r="DY71" s="106"/>
      <c r="DZ71" s="106"/>
      <c r="EA71" s="106"/>
      <c r="EB71" s="106"/>
      <c r="EC71" s="106"/>
      <c r="ED71" s="106"/>
      <c r="EE71" s="106"/>
      <c r="EF71" s="106"/>
      <c r="EG71" s="106"/>
      <c r="EH71" s="106"/>
      <c r="EI71" s="106"/>
      <c r="EJ71" s="106"/>
      <c r="EK71" s="106"/>
      <c r="EL71" s="106"/>
      <c r="EM71" s="106"/>
      <c r="EN71" s="106"/>
      <c r="EO71" s="106"/>
      <c r="EP71" s="106"/>
      <c r="EQ71" s="106"/>
      <c r="ER71" s="106"/>
      <c r="ES71" s="106"/>
      <c r="ET71" s="106"/>
      <c r="EU71" s="106"/>
      <c r="EV71" s="106"/>
      <c r="EW71" s="106"/>
      <c r="EX71" s="106"/>
      <c r="EY71" s="106"/>
      <c r="EZ71" s="106"/>
      <c r="FA71" s="106"/>
      <c r="FB71" s="106"/>
      <c r="FC71" s="106"/>
      <c r="FD71" s="106"/>
      <c r="FE71" s="106"/>
      <c r="FF71" s="106"/>
      <c r="FG71" s="106"/>
      <c r="FH71" s="106"/>
      <c r="FI71" s="106"/>
      <c r="FJ71" s="106"/>
      <c r="FK71" s="106"/>
      <c r="FL71" s="106"/>
      <c r="FM71" s="106"/>
      <c r="FN71" s="106"/>
      <c r="FO71" s="106"/>
      <c r="FP71" s="106"/>
      <c r="FQ71" s="106"/>
      <c r="FR71" s="106"/>
      <c r="FS71" s="106"/>
      <c r="FT71" s="106"/>
      <c r="FU71" s="106"/>
      <c r="FV71" s="106"/>
      <c r="FW71" s="106"/>
      <c r="FX71" s="106"/>
      <c r="FY71" s="106"/>
      <c r="FZ71" s="106"/>
      <c r="GA71" s="106"/>
      <c r="GB71" s="106"/>
      <c r="GC71" s="106"/>
      <c r="GD71" s="106"/>
      <c r="GE71" s="106"/>
      <c r="GF71" s="106"/>
      <c r="GG71" s="106"/>
      <c r="GH71" s="106"/>
      <c r="GI71" s="106"/>
      <c r="GJ71" s="106"/>
      <c r="GK71" s="106"/>
      <c r="GL71" s="106"/>
      <c r="GM71" s="106"/>
      <c r="GN71" s="106"/>
      <c r="GO71" s="106"/>
      <c r="GP71" s="106"/>
      <c r="GQ71" s="106"/>
      <c r="GR71" s="106"/>
      <c r="GS71" s="106"/>
      <c r="GT71" s="106"/>
      <c r="GU71" s="106"/>
      <c r="GV71" s="106"/>
      <c r="GW71" s="106"/>
      <c r="GX71" s="106"/>
      <c r="GY71" s="106"/>
      <c r="GZ71" s="106"/>
      <c r="HA71" s="106"/>
      <c r="HB71" s="106"/>
      <c r="HC71" s="106"/>
      <c r="HD71" s="106"/>
      <c r="HE71" s="106"/>
      <c r="HF71" s="106"/>
      <c r="HG71" s="106"/>
      <c r="HH71" s="106"/>
      <c r="HI71" s="106"/>
      <c r="HJ71" s="106"/>
      <c r="HK71" s="106"/>
      <c r="HL71" s="106"/>
      <c r="HM71" s="106"/>
      <c r="HN71" s="106"/>
      <c r="HO71" s="106"/>
      <c r="HP71" s="106"/>
      <c r="HQ71" s="106"/>
      <c r="HR71" s="106"/>
      <c r="HS71" s="106"/>
      <c r="HT71" s="106"/>
      <c r="HU71" s="106"/>
      <c r="HV71" s="106"/>
      <c r="HW71" s="106"/>
      <c r="HX71" s="106"/>
      <c r="HY71" s="106"/>
      <c r="HZ71" s="106"/>
      <c r="IA71" s="106"/>
      <c r="IB71" s="106"/>
      <c r="IC71" s="106"/>
      <c r="ID71" s="106"/>
      <c r="IE71" s="106"/>
      <c r="IF71" s="106"/>
      <c r="IG71" s="106"/>
      <c r="IH71" s="106"/>
      <c r="II71" s="106"/>
      <c r="IJ71" s="106"/>
      <c r="IK71" s="106"/>
      <c r="IL71" s="106"/>
      <c r="IM71" s="106"/>
      <c r="IN71" s="106"/>
      <c r="IO71" s="106"/>
      <c r="IP71" s="106"/>
      <c r="IQ71" s="106"/>
      <c r="IR71" s="106"/>
      <c r="IS71" s="106"/>
      <c r="IT71" s="106"/>
      <c r="IU71" s="106"/>
      <c r="IV71" s="106"/>
      <c r="IW71" s="106"/>
    </row>
    <row r="72" customFormat="false" ht="11.25" hidden="false" customHeight="false" outlineLevel="0" collapsed="false">
      <c r="A72" s="62" t="s">
        <v>63</v>
      </c>
      <c r="B72" s="62"/>
      <c r="C72" s="63"/>
      <c r="D72" s="63"/>
      <c r="E72" s="63" t="s">
        <v>80</v>
      </c>
      <c r="F72" s="63"/>
      <c r="G72" s="63" t="s">
        <v>100</v>
      </c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73" t="s">
        <v>83</v>
      </c>
      <c r="AP72" s="73" t="s">
        <v>84</v>
      </c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3"/>
      <c r="BL72" s="63"/>
      <c r="BM72" s="63"/>
      <c r="BN72" s="63"/>
      <c r="BO72" s="63"/>
      <c r="BP72" s="63"/>
      <c r="BQ72" s="63"/>
      <c r="BR72" s="63"/>
      <c r="BS72" s="63"/>
      <c r="BT72" s="63"/>
      <c r="BU72" s="63"/>
      <c r="BV72" s="63"/>
      <c r="BW72" s="63"/>
      <c r="BX72" s="63"/>
      <c r="BY72" s="63"/>
      <c r="BZ72" s="63"/>
      <c r="CA72" s="63"/>
      <c r="CB72" s="63"/>
      <c r="CC72" s="63"/>
      <c r="CD72" s="63"/>
      <c r="CE72" s="63"/>
      <c r="CF72" s="63"/>
      <c r="CG72" s="63"/>
      <c r="CH72" s="63"/>
      <c r="CI72" s="63"/>
      <c r="CJ72" s="63"/>
      <c r="CK72" s="63"/>
      <c r="CL72" s="63"/>
      <c r="CM72" s="63"/>
      <c r="CN72" s="63"/>
      <c r="CO72" s="63"/>
      <c r="CP72" s="63"/>
      <c r="CQ72" s="63"/>
      <c r="CR72" s="63"/>
      <c r="CS72" s="63"/>
      <c r="CT72" s="63"/>
      <c r="CU72" s="63"/>
      <c r="CV72" s="63"/>
      <c r="CW72" s="63"/>
      <c r="CX72" s="63"/>
      <c r="CY72" s="63"/>
      <c r="CZ72" s="63"/>
      <c r="DA72" s="63"/>
      <c r="DB72" s="63"/>
      <c r="DC72" s="63"/>
      <c r="DD72" s="63"/>
      <c r="DE72" s="63"/>
      <c r="DF72" s="63"/>
      <c r="DG72" s="63"/>
      <c r="DH72" s="63"/>
      <c r="DI72" s="63"/>
      <c r="DJ72" s="63"/>
      <c r="DK72" s="63"/>
      <c r="DL72" s="63"/>
      <c r="DM72" s="63"/>
      <c r="DN72" s="63"/>
      <c r="DO72" s="63"/>
      <c r="DP72" s="63"/>
      <c r="DQ72" s="63"/>
      <c r="DR72" s="63"/>
      <c r="DS72" s="63"/>
      <c r="DT72" s="63"/>
      <c r="DU72" s="63"/>
      <c r="DV72" s="63"/>
      <c r="DW72" s="63"/>
      <c r="DX72" s="63"/>
      <c r="DY72" s="63"/>
      <c r="DZ72" s="63"/>
      <c r="EA72" s="63"/>
      <c r="EB72" s="63"/>
      <c r="EC72" s="63"/>
      <c r="ED72" s="63"/>
      <c r="EE72" s="63"/>
      <c r="EF72" s="63"/>
      <c r="EG72" s="63"/>
      <c r="EH72" s="63"/>
      <c r="EI72" s="63"/>
      <c r="EJ72" s="63"/>
      <c r="EK72" s="63"/>
      <c r="EL72" s="63"/>
      <c r="EM72" s="63"/>
      <c r="EN72" s="63"/>
      <c r="EO72" s="63"/>
      <c r="EP72" s="63"/>
      <c r="EQ72" s="63"/>
      <c r="ER72" s="63"/>
      <c r="ES72" s="63"/>
      <c r="ET72" s="63"/>
      <c r="EU72" s="63"/>
      <c r="EV72" s="63"/>
      <c r="EW72" s="63"/>
      <c r="EX72" s="63"/>
      <c r="EY72" s="63"/>
      <c r="EZ72" s="63"/>
      <c r="FA72" s="63"/>
      <c r="FB72" s="63"/>
      <c r="FC72" s="63"/>
      <c r="FD72" s="63"/>
      <c r="FE72" s="63"/>
      <c r="FF72" s="63"/>
      <c r="FG72" s="63"/>
      <c r="FH72" s="63"/>
      <c r="FI72" s="63"/>
      <c r="FJ72" s="63"/>
      <c r="FK72" s="63"/>
      <c r="FL72" s="63"/>
      <c r="FM72" s="63"/>
      <c r="FN72" s="63"/>
      <c r="FO72" s="63"/>
      <c r="FP72" s="63"/>
      <c r="FQ72" s="63"/>
      <c r="FR72" s="63"/>
      <c r="FS72" s="63"/>
      <c r="FT72" s="63"/>
      <c r="FU72" s="63"/>
      <c r="FV72" s="63"/>
      <c r="FW72" s="63"/>
      <c r="FX72" s="63"/>
      <c r="FY72" s="63"/>
      <c r="FZ72" s="63"/>
      <c r="GA72" s="63"/>
      <c r="GB72" s="63"/>
      <c r="GC72" s="63"/>
      <c r="GD72" s="63"/>
      <c r="GE72" s="63"/>
      <c r="GF72" s="63"/>
      <c r="GG72" s="63"/>
      <c r="GH72" s="63"/>
      <c r="GI72" s="63"/>
      <c r="GJ72" s="63"/>
      <c r="GK72" s="63"/>
      <c r="GL72" s="63"/>
      <c r="GM72" s="63"/>
      <c r="GN72" s="63"/>
      <c r="GO72" s="63"/>
      <c r="GP72" s="63"/>
      <c r="GQ72" s="63"/>
      <c r="GR72" s="63"/>
      <c r="GS72" s="63"/>
      <c r="GT72" s="63"/>
      <c r="GU72" s="63"/>
      <c r="GV72" s="63"/>
      <c r="GW72" s="63"/>
      <c r="GX72" s="63"/>
      <c r="GY72" s="63"/>
      <c r="GZ72" s="63"/>
      <c r="HA72" s="63"/>
      <c r="HB72" s="63"/>
      <c r="HC72" s="63"/>
      <c r="HD72" s="63"/>
      <c r="HE72" s="63"/>
      <c r="HF72" s="63"/>
      <c r="HG72" s="63"/>
      <c r="HH72" s="63"/>
      <c r="HI72" s="63"/>
      <c r="HJ72" s="63"/>
      <c r="HK72" s="63"/>
      <c r="HL72" s="63"/>
      <c r="HM72" s="63"/>
      <c r="HN72" s="63"/>
      <c r="HO72" s="63"/>
      <c r="HP72" s="63"/>
      <c r="HQ72" s="63"/>
      <c r="HR72" s="63"/>
      <c r="HS72" s="63"/>
      <c r="HT72" s="63"/>
      <c r="HU72" s="63"/>
      <c r="HV72" s="63"/>
      <c r="HW72" s="63"/>
      <c r="HX72" s="63"/>
      <c r="HY72" s="63"/>
      <c r="HZ72" s="63"/>
      <c r="IA72" s="63"/>
      <c r="IB72" s="63"/>
      <c r="IC72" s="63"/>
      <c r="ID72" s="63"/>
      <c r="IE72" s="63"/>
      <c r="IF72" s="63"/>
      <c r="IG72" s="63"/>
      <c r="IH72" s="63"/>
      <c r="II72" s="63"/>
      <c r="IJ72" s="63"/>
      <c r="IK72" s="63"/>
      <c r="IL72" s="63"/>
      <c r="IM72" s="63"/>
      <c r="IN72" s="63"/>
      <c r="IO72" s="63"/>
      <c r="IP72" s="63"/>
      <c r="IQ72" s="63"/>
      <c r="IR72" s="63"/>
      <c r="IS72" s="63"/>
      <c r="IT72" s="63"/>
      <c r="IU72" s="63"/>
      <c r="IV72" s="63"/>
      <c r="IW72" s="63"/>
    </row>
    <row r="73" customFormat="false" ht="11.25" hidden="false" customHeight="false" outlineLevel="0" collapsed="false">
      <c r="A73" s="8"/>
      <c r="B73" s="93" t="s">
        <v>115</v>
      </c>
    </row>
    <row r="74" customFormat="false" ht="11.25" hidden="false" customHeight="false" outlineLevel="0" collapsed="false">
      <c r="A74" s="106"/>
      <c r="B74" s="106"/>
      <c r="C74" s="106" t="s">
        <v>102</v>
      </c>
      <c r="D74" s="106" t="s">
        <v>103</v>
      </c>
      <c r="E74" s="106"/>
      <c r="F74" s="106"/>
      <c r="G74" s="106" t="n">
        <v>0.04</v>
      </c>
      <c r="H74" s="106"/>
      <c r="I74" s="110" t="n">
        <f aca="false">I62-(I46*$F46+I47*$F47+I48*$F48+I49*$F49+I50*$F50+I52*$F52+I53*$F53+I54*$F54+I55*$F55+I56*$F56+I57*$F57+I58*$F58+I59*$F59+I60*$F60+I51*$F51)-I61*$F61-I92-I95-I98-I101-I104+I92</f>
        <v>40578.12</v>
      </c>
      <c r="J74" s="110" t="n">
        <f aca="false">J62-(J46*$F46+J47*$F47+J48*$F48+J49*$F49+J50*$F50+J52*$F52+J53*$F53+J54*$F54+J55*$F55+J56*$F56+J57*$F57+J58*$F58+J59*$F59+J60*$F60+J51*$F51)-J61*$F61-J92-J95-J98-J101-J104+J92</f>
        <v>40295.97</v>
      </c>
      <c r="K74" s="110" t="n">
        <f aca="false">K62-(K46*$F46+K47*$F47+K48*$F48+K49*$F49+K50*$F50+K52*$F52+K53*$F53+K54*$F54+K55*$F55+K56*$F56+K57*$F57+K58*$F58+K59*$F59+K60*$F60+K51*$F51)-K61*$F61-K92-K95-K98-K101-K104+K92</f>
        <v>40524.66</v>
      </c>
      <c r="L74" s="110" t="n">
        <f aca="false">L62-(L46*$F46+L47*$F47+L48*$F48+L49*$F49+L50*$F50+L52*$F52+L53*$F53+L54*$F54+L55*$F55+L56*$F56+L57*$F57+L58*$F58+L59*$F59+L60*$F60+L51*$F51)-L61*$F61-L92-L95-L98-L101-L104+L92</f>
        <v>39533.67</v>
      </c>
      <c r="M74" s="110" t="n">
        <f aca="false">M62-(M46*$F46+M47*$F47+M48*$F48+M49*$F49+M50*$F50+M52*$F52+M53*$F53+M54*$F54+M55*$F55+M56*$F56+M57*$F57+M58*$F58+M59*$F59+M60*$F60+M51*$F51)-M61*$F61-M92-M95-M98-M101-M104+M92</f>
        <v>39945.51</v>
      </c>
      <c r="N74" s="110" t="n">
        <v>5974</v>
      </c>
      <c r="O74" s="110" t="n">
        <f aca="false">O62-(O46*$F46+O47*$F47+O48*$F48+O49*$F49+O50*$F50+O52*$F52+O53*$F53+O54*$F54+O55*$F55+O56*$F56+O57*$F57+O58*$F58+O59*$F59+O60*$F60+O51*$F51)-O61*$F61-O92-O95-O98-O101-O104+O92</f>
        <v>0</v>
      </c>
      <c r="P74" s="110" t="n">
        <f aca="false">P62-(P46*$F46+P47*$F47+P48*$F48+P49*$F49+P50*$F50+P52*$F52+P53*$F53+P54*$F54+P55*$F55+P56*$F56+P57*$F57+P58*$F58+P59*$F59+P60*$F60+P51*$F51)-P61*$F61-P92-P95-P98-P101-P104+P92</f>
        <v>0</v>
      </c>
      <c r="Q74" s="110" t="n">
        <f aca="false">Q62-(Q46*$F46+Q47*$F47+Q48*$F48+Q49*$F49+Q50*$F50+Q52*$F52+Q53*$F53+Q54*$F54+Q55*$F55+Q56*$F56+Q57*$F57+Q58*$F58+Q59*$F59+Q60*$F60+Q51*$F51)-Q61*$F61-Q92-Q95-Q98-Q101-Q104+Q92</f>
        <v>0</v>
      </c>
      <c r="R74" s="110" t="n">
        <f aca="false">R62-(R46*$F46+R47*$F47+R48*$F48+R49*$F49+R50*$F50+R52*$F52+R53*$F53+R54*$F54+R55*$F55+R56*$F56+R57*$F57+R58*$F58+R59*$F59+R60*$F60+R51*$F51)-R61*$F61-R92-R95-R98-R101-R104+R92</f>
        <v>0</v>
      </c>
      <c r="S74" s="110" t="n">
        <f aca="false">S62-(S46*$F46+S47*$F47+S48*$F48+S49*$F49+S50*$F50+S52*$F52+S53*$F53+S54*$F54+S55*$F55+S56*$F56+S57*$F57+S58*$F58+S59*$F59+S60*$F60+S51*$F51)-S61*$F61-S92-S95-S98-S101-S104+S92</f>
        <v>0</v>
      </c>
      <c r="T74" s="110" t="n">
        <f aca="false">T62-(T46*$F46+T47*$F47+T48*$F48+T49*$F49+T50*$F50+T52*$F52+T53*$F53+T54*$F54+T55*$F55+T56*$F56+T57*$F57+T58*$F58+T59*$F59+T60*$F60+T51*$F51)-T61*$F61-T92-T95-T98-T101-T104+T92</f>
        <v>0</v>
      </c>
      <c r="U74" s="110" t="n">
        <f aca="false">U62-(U46*$F46+U47*$F47+U48*$F48+U49*$F49+U50*$F50+U52*$F52+U53*$F53+U54*$F54+U55*$F55+U56*$F56+U57*$F57+U58*$F58+U59*$F59+U60*$F60+U51*$F51)-U61*$F61-U92-U95-U98-U101-U104+U92</f>
        <v>0</v>
      </c>
      <c r="V74" s="110" t="n">
        <f aca="false">V62-(V46*$F46+V47*$F47+V48*$F48+V49*$F49+V50*$F50+V52*$F52+V53*$F53+V54*$F54+V55*$F55+V56*$F56+V57*$F57+V58*$F58+V59*$F59+V60*$F60+V51*$F51)-V61*$F61-V92-V95-V98-V101-V104+V92</f>
        <v>18795.15</v>
      </c>
      <c r="W74" s="110" t="n">
        <f aca="false">W62-(W46*$F46+W47*$F47+W48*$F48+W49*$F49+W50*$F50+W52*$F52+W53*$F53+W54*$F54+W55*$F55+W56*$F56+W57*$F57+W58*$F58+W59*$F59+W60*$F60+W51*$F51)-W61*$F61-W92-W95-W98-W101-W104+W92</f>
        <v>34731.18</v>
      </c>
      <c r="X74" s="110" t="n">
        <f aca="false">X62-(X46*$F46+X47*$F47+X48*$F48+X49*$F49+X50*$F50+X52*$F52+X53*$F53+X54*$F54+X55*$F55+X56*$F56+X57*$F57+X58*$F58+X59*$F59+X60*$F60+X51*$F51)-X61*$F61-X92-X95-X98-X101-X104+X92</f>
        <v>32955.12</v>
      </c>
      <c r="Y74" s="110" t="n">
        <f aca="false">Y62-(Y46*$F46+Y47*$F47+Y48*$F48+Y49*$F49+Y50*$F50+Y52*$F52+Y53*$F53+Y54*$F54+Y55*$F55+Y56*$F56+Y57*$F57+Y58*$F58+Y59*$F59+Y60*$F60+Y51*$F51)-Y61*$F61-Y92-Y95-Y98-Y101-Y104+Y92</f>
        <v>36821.07</v>
      </c>
      <c r="Z74" s="110" t="n">
        <f aca="false">Z62-(Z46*$F46+Z47*$F47+Z48*$F48+Z49*$F49+Z50*$F50+Z52*$F52+Z53*$F53+Z54*$F54+Z55*$F55+Z56*$F56+Z57*$F57+Z58*$F58+Z59*$F59+Z60*$F60+Z51*$F51)-Z61*$F61-Z92-Z95-Z98-Z101-Z104+Z92</f>
        <v>36096.39</v>
      </c>
      <c r="AA74" s="110" t="n">
        <f aca="false">AA62-(AA46*$F46+AA47*$F47+AA48*$F48+AA49*$F49+AA50*$F50+AA52*$F52+AA53*$F53+AA54*$F54+AA55*$F55+AA56*$F56+AA57*$F57+AA58*$F58+AA59*$F59+AA60*$F60+AA51*$F51)-AA61*$F61-AA92-AA95-AA98-AA101-AA104+AA92</f>
        <v>29693.07</v>
      </c>
      <c r="AB74" s="110" t="n">
        <f aca="false">AB62-(AB46*$F46+AB47*$F47+AB48*$F48+AB49*$F49+AB50*$F50+AB52*$F52+AB53*$F53+AB54*$F54+AB55*$F55+AB56*$F56+AB57*$F57+AB58*$F58+AB59*$F59+AB60*$F60+AB51*$F51)-AB61*$F61-AB92-AB95-AB98-AB101-AB104+AB92</f>
        <v>30875.13</v>
      </c>
      <c r="AC74" s="110" t="n">
        <f aca="false">AC62-(AC46*$F46+AC47*$F47+AC48*$F48+AC49*$F49+AC50*$F50+AC52*$F52+AC53*$F53+AC54*$F54+AC55*$F55+AC56*$F56+AC57*$F57+AC58*$F58+AC59*$F59+AC60*$F60+AC51*$F51)-AC61*$F61-AC92-AC95-AC98-AC101-AC104+AC92</f>
        <v>30173.22</v>
      </c>
      <c r="AD74" s="110" t="n">
        <f aca="false">AD62-(AD46*$F46+AD47*$F47+AD48*$F48+AD49*$F49+AD50*$F50+AD52*$F52+AD53*$F53+AD54*$F54+AD55*$F55+AD56*$F56+AD57*$F57+AD58*$F58+AD59*$F59+AD60*$F60+AD51*$F51)-AD61*$F61-AD92-AD95-AD98-AD101-AD104+AD92</f>
        <v>31712.67</v>
      </c>
      <c r="AE74" s="110" t="n">
        <f aca="false">AE62-(AE46*$F46+AE47*$F47+AE48*$F48+AE49*$F49+AE50*$F50+AE52*$F52+AE53*$F53+AE54*$F54+AE55*$F55+AE56*$F56+AE57*$F57+AE58*$F58+AE59*$F59+AE60*$F60+AE51*$F51)-AE61*$F61-AE92-AE95-AE98-AE101-AE104+AE92</f>
        <v>33710.49</v>
      </c>
      <c r="AF74" s="110" t="n">
        <f aca="false">AF62-(AF46*$F46+AF47*$F47+AF48*$F48+AF49*$F49+AF50*$F50+AF52*$F52+AF53*$F53+AF54*$F54+AF55*$F55+AF56*$F56+AF57*$F57+AF58*$F58+AF59*$F59+AF60*$F60+AF51*$F51)-AF61*$F61-AF92-AF95-AF98-AF101-AF104+AF92</f>
        <v>39617.82</v>
      </c>
      <c r="AG74" s="110" t="n">
        <f aca="false">AG62-(AG46*$F46+AG47*$F47+AG48*$F48+AG49*$F49+AG50*$F50+AG52*$F52+AG53*$F53+AG54*$F54+AG55*$F55+AG56*$F56+AG57*$F57+AG58*$F58+AG59*$F59+AG60*$F60+AG51*$F51)-AG61*$F61-AG92-AG95-AG98-AG101-AG104+AG92</f>
        <v>37224</v>
      </c>
      <c r="AH74" s="110" t="n">
        <f aca="false">AH62-(AH46*$F46+AH47*$F47+AH48*$F48+AH49*$F49+AH50*$F50+AH52*$F52+AH53*$F53+AH54*$F54+AH55*$F55+AH56*$F56+AH57*$F57+AH58*$F58+AH59*$F59+AH60*$F60+AH51*$F51)-AH61*$F61-AH92-AH95-AH98-AH101-AH104+AH92</f>
        <v>37643.76</v>
      </c>
      <c r="AI74" s="110" t="n">
        <f aca="false">AI62-(AI46*$F46+AI47*$F47+AI48*$F48+AI49*$F49+AI50*$F50+AI52*$F52+AI53*$F53+AI54*$F54+AI55*$F55+AI56*$F56+AI57*$F57+AI58*$F58+AI59*$F59+AI60*$F60+AI51*$F51)-AI61*$F61-AI92-AI95-AI98-AI101-AI104+AI92</f>
        <v>40105.89</v>
      </c>
      <c r="AJ74" s="110" t="n">
        <f aca="false">AJ62-(AJ46*$F46+AJ47*$F47+AJ48*$F48+AJ49*$F49+AJ50*$F50+AJ52*$F52+AJ53*$F53+AJ54*$F54+AJ55*$F55+AJ56*$F56+AJ57*$F57+AJ58*$F58+AJ59*$F59+AJ60*$F60+AJ51*$F51)-AJ61*$F61-AJ92-AJ95-AJ98-AJ101-AJ104+AJ92</f>
        <v>39755.43</v>
      </c>
      <c r="AK74" s="110" t="n">
        <f aca="false">AK62-(AK46*$F46+AK47*$F47+AK48*$F48+AK49*$F49+AK50*$F50+AK52*$F52+AK53*$F53+AK54*$F54+AK55*$F55+AK56*$F56+AK57*$F57+AK58*$F58+AK59*$F59+AK60*$F60+AK51*$F51)-AK61*$F61-AK92-AK95-AK98-AK101-AK104+AK92</f>
        <v>40509.81</v>
      </c>
      <c r="AL74" s="110" t="n">
        <f aca="false">AL62-(AL46*$F46+AL47*$F47+AL48*$F48+AL49*$F49+AL50*$F50+AL52*$F52+AL53*$F53+AL54*$F54+AL55*$F55+AL56*$F56+AL57*$F57+AL58*$F58+AL59*$F59+AL60*$F60+AL51*$F51)-AL61*$F61-AL92-AL95-AL98-AL101-AL104+AL92</f>
        <v>29700</v>
      </c>
      <c r="AM74" s="110" t="n">
        <f aca="false">AM62-(AM46*$F46+AM47*$F47+AM48*$F48+AM49*$F49+AM50*$F50+AM52*$F52+AM53*$F53+AM54*$F54+AM55*$F55+AM56*$F56+AM57*$F57+AM58*$F58+AM59*$F59+AM60*$F60+AM51*$F51)-AM61*$F61-AM92-AM95-AM98-AM101-AM104+AM92</f>
        <v>29700</v>
      </c>
      <c r="AN74" s="106"/>
      <c r="AO74" s="110" t="n">
        <f aca="false">SUM(I74:AN74)</f>
        <v>816672.13</v>
      </c>
      <c r="AP74" s="111" t="n">
        <f aca="false">AP17+AP34+AP37+AP40+AP62+AP65+AP68-AP92-AP95-AP98-AP101-AP104</f>
        <v>2069556.318</v>
      </c>
      <c r="AQ74" s="106"/>
      <c r="AR74" s="106"/>
      <c r="AS74" s="106"/>
      <c r="AT74" s="106"/>
      <c r="AU74" s="106"/>
      <c r="AV74" s="106"/>
      <c r="AW74" s="106"/>
      <c r="AX74" s="106"/>
      <c r="AY74" s="106"/>
      <c r="AZ74" s="106"/>
      <c r="BA74" s="106"/>
      <c r="BB74" s="106"/>
      <c r="BC74" s="106"/>
      <c r="BD74" s="106"/>
      <c r="BE74" s="106"/>
      <c r="BF74" s="106"/>
      <c r="BG74" s="106"/>
      <c r="BH74" s="106"/>
      <c r="BI74" s="106"/>
      <c r="BJ74" s="106"/>
      <c r="BK74" s="106"/>
      <c r="BL74" s="106"/>
      <c r="BM74" s="106"/>
      <c r="BN74" s="106"/>
      <c r="BO74" s="106"/>
      <c r="BP74" s="106"/>
      <c r="BQ74" s="106"/>
      <c r="BR74" s="106"/>
      <c r="BS74" s="106"/>
      <c r="BT74" s="106"/>
      <c r="BU74" s="106"/>
      <c r="BV74" s="106"/>
      <c r="BW74" s="106"/>
      <c r="BX74" s="106"/>
      <c r="BY74" s="106"/>
      <c r="BZ74" s="106"/>
      <c r="CA74" s="106"/>
      <c r="CB74" s="106"/>
      <c r="CC74" s="106"/>
      <c r="CD74" s="106"/>
      <c r="CE74" s="106"/>
      <c r="CF74" s="106"/>
      <c r="CG74" s="106"/>
      <c r="CH74" s="106"/>
      <c r="CI74" s="106"/>
      <c r="CJ74" s="106"/>
      <c r="CK74" s="106"/>
      <c r="CL74" s="106"/>
      <c r="CM74" s="106"/>
      <c r="CN74" s="106"/>
      <c r="CO74" s="106"/>
      <c r="CP74" s="106"/>
      <c r="CQ74" s="106"/>
      <c r="CR74" s="106"/>
      <c r="CS74" s="106"/>
      <c r="CT74" s="106"/>
      <c r="CU74" s="106"/>
      <c r="CV74" s="106"/>
      <c r="CW74" s="106"/>
      <c r="CX74" s="106"/>
      <c r="CY74" s="106"/>
      <c r="CZ74" s="106"/>
      <c r="DA74" s="106"/>
      <c r="DB74" s="106"/>
      <c r="DC74" s="106"/>
      <c r="DD74" s="106"/>
      <c r="DE74" s="106"/>
      <c r="DF74" s="106"/>
      <c r="DG74" s="106"/>
      <c r="DH74" s="106"/>
      <c r="DI74" s="106"/>
      <c r="DJ74" s="106"/>
      <c r="DK74" s="106"/>
      <c r="DL74" s="106"/>
      <c r="DM74" s="106"/>
      <c r="DN74" s="106"/>
      <c r="DO74" s="106"/>
      <c r="DP74" s="106"/>
      <c r="DQ74" s="106"/>
      <c r="DR74" s="106"/>
      <c r="DS74" s="106"/>
      <c r="DT74" s="106"/>
      <c r="DU74" s="106"/>
      <c r="DV74" s="106"/>
      <c r="DW74" s="106"/>
      <c r="DX74" s="106"/>
      <c r="DY74" s="106"/>
      <c r="DZ74" s="106"/>
      <c r="EA74" s="106"/>
      <c r="EB74" s="106"/>
      <c r="EC74" s="106"/>
      <c r="ED74" s="106"/>
      <c r="EE74" s="106"/>
      <c r="EF74" s="106"/>
      <c r="EG74" s="106"/>
      <c r="EH74" s="106"/>
      <c r="EI74" s="106"/>
      <c r="EJ74" s="106"/>
      <c r="EK74" s="106"/>
      <c r="EL74" s="106"/>
      <c r="EM74" s="106"/>
      <c r="EN74" s="106"/>
      <c r="EO74" s="106"/>
      <c r="EP74" s="106"/>
      <c r="EQ74" s="106"/>
      <c r="ER74" s="106"/>
      <c r="ES74" s="106"/>
      <c r="ET74" s="106"/>
      <c r="EU74" s="106"/>
      <c r="EV74" s="106"/>
      <c r="EW74" s="106"/>
      <c r="EX74" s="106"/>
      <c r="EY74" s="106"/>
      <c r="EZ74" s="106"/>
      <c r="FA74" s="106"/>
      <c r="FB74" s="106"/>
      <c r="FC74" s="106"/>
      <c r="FD74" s="106"/>
      <c r="FE74" s="106"/>
      <c r="FF74" s="106"/>
      <c r="FG74" s="106"/>
      <c r="FH74" s="106"/>
      <c r="FI74" s="106"/>
      <c r="FJ74" s="106"/>
      <c r="FK74" s="106"/>
      <c r="FL74" s="106"/>
      <c r="FM74" s="106"/>
      <c r="FN74" s="106"/>
      <c r="FO74" s="106"/>
      <c r="FP74" s="106"/>
      <c r="FQ74" s="106"/>
      <c r="FR74" s="106"/>
      <c r="FS74" s="106"/>
      <c r="FT74" s="106"/>
      <c r="FU74" s="106"/>
      <c r="FV74" s="106"/>
      <c r="FW74" s="106"/>
      <c r="FX74" s="106"/>
      <c r="FY74" s="106"/>
      <c r="FZ74" s="106"/>
      <c r="GA74" s="106"/>
      <c r="GB74" s="106"/>
      <c r="GC74" s="106"/>
      <c r="GD74" s="106"/>
      <c r="GE74" s="106"/>
      <c r="GF74" s="106"/>
      <c r="GG74" s="106"/>
      <c r="GH74" s="106"/>
      <c r="GI74" s="106"/>
      <c r="GJ74" s="106"/>
      <c r="GK74" s="106"/>
      <c r="GL74" s="106"/>
      <c r="GM74" s="106"/>
      <c r="GN74" s="106"/>
      <c r="GO74" s="106"/>
      <c r="GP74" s="106"/>
      <c r="GQ74" s="106"/>
      <c r="GR74" s="106"/>
      <c r="GS74" s="106"/>
      <c r="GT74" s="106"/>
      <c r="GU74" s="106"/>
      <c r="GV74" s="106"/>
      <c r="GW74" s="106"/>
      <c r="GX74" s="106"/>
      <c r="GY74" s="106"/>
      <c r="GZ74" s="106"/>
      <c r="HA74" s="106"/>
      <c r="HB74" s="106"/>
      <c r="HC74" s="106"/>
      <c r="HD74" s="106"/>
      <c r="HE74" s="106"/>
      <c r="HF74" s="106"/>
      <c r="HG74" s="106"/>
      <c r="HH74" s="106"/>
      <c r="HI74" s="106"/>
      <c r="HJ74" s="106"/>
      <c r="HK74" s="106"/>
      <c r="HL74" s="106"/>
      <c r="HM74" s="106"/>
      <c r="HN74" s="106"/>
      <c r="HO74" s="106"/>
      <c r="HP74" s="106"/>
      <c r="HQ74" s="106"/>
      <c r="HR74" s="106"/>
      <c r="HS74" s="106"/>
      <c r="HT74" s="106"/>
      <c r="HU74" s="106"/>
      <c r="HV74" s="106"/>
      <c r="HW74" s="106"/>
      <c r="HX74" s="106"/>
      <c r="HY74" s="106"/>
      <c r="HZ74" s="106"/>
      <c r="IA74" s="106"/>
      <c r="IB74" s="106"/>
      <c r="IC74" s="106"/>
      <c r="ID74" s="106"/>
      <c r="IE74" s="106"/>
      <c r="IF74" s="106"/>
      <c r="IG74" s="106"/>
      <c r="IH74" s="106"/>
      <c r="II74" s="106"/>
      <c r="IJ74" s="106"/>
      <c r="IK74" s="106"/>
      <c r="IL74" s="106"/>
      <c r="IM74" s="106"/>
      <c r="IN74" s="106"/>
      <c r="IO74" s="106"/>
      <c r="IP74" s="106"/>
      <c r="IQ74" s="106"/>
      <c r="IR74" s="106"/>
      <c r="IS74" s="106"/>
      <c r="IT74" s="106"/>
      <c r="IU74" s="106"/>
      <c r="IV74" s="106"/>
      <c r="IW74" s="106"/>
    </row>
    <row r="75" customFormat="false" ht="11.25" hidden="false" customHeight="false" outlineLevel="0" collapsed="false">
      <c r="K75" s="28"/>
      <c r="AP75" s="29"/>
    </row>
    <row r="76" customFormat="false" ht="11.25" hidden="false" customHeight="false" outlineLevel="0" collapsed="false">
      <c r="B76" s="93" t="s">
        <v>116</v>
      </c>
      <c r="K76" s="28"/>
      <c r="AR76" s="29"/>
    </row>
    <row r="77" customFormat="false" ht="11.25" hidden="false" customHeight="false" outlineLevel="0" collapsed="false">
      <c r="B77" s="66"/>
      <c r="C77" s="1" t="s">
        <v>15</v>
      </c>
      <c r="D77" s="1" t="s">
        <v>32</v>
      </c>
      <c r="E77" s="1" t="n">
        <v>3.039</v>
      </c>
      <c r="I77" s="24" t="n">
        <v>0</v>
      </c>
      <c r="J77" s="24" t="n">
        <f aca="false">I77</f>
        <v>0</v>
      </c>
      <c r="K77" s="24" t="n">
        <f aca="false">J77</f>
        <v>0</v>
      </c>
      <c r="L77" s="24" t="n">
        <f aca="false">K77</f>
        <v>0</v>
      </c>
      <c r="M77" s="24" t="n">
        <f aca="false">L77</f>
        <v>0</v>
      </c>
      <c r="N77" s="24" t="n">
        <f aca="false">M77</f>
        <v>0</v>
      </c>
      <c r="O77" s="24" t="n">
        <f aca="false">N77</f>
        <v>0</v>
      </c>
      <c r="P77" s="24" t="n">
        <f aca="false">O77</f>
        <v>0</v>
      </c>
      <c r="Q77" s="24" t="n">
        <f aca="false">P77</f>
        <v>0</v>
      </c>
      <c r="R77" s="24" t="n">
        <f aca="false">Q77</f>
        <v>0</v>
      </c>
      <c r="S77" s="24" t="n">
        <f aca="false">R77</f>
        <v>0</v>
      </c>
      <c r="T77" s="24" t="n">
        <f aca="false">S77</f>
        <v>0</v>
      </c>
      <c r="U77" s="24" t="n">
        <f aca="false">T77</f>
        <v>0</v>
      </c>
      <c r="V77" s="24" t="n">
        <f aca="false">U77</f>
        <v>0</v>
      </c>
      <c r="W77" s="24" t="n">
        <f aca="false">V77</f>
        <v>0</v>
      </c>
      <c r="X77" s="24" t="n">
        <f aca="false">W77</f>
        <v>0</v>
      </c>
      <c r="Y77" s="24" t="n">
        <f aca="false">X77</f>
        <v>0</v>
      </c>
      <c r="Z77" s="24" t="n">
        <f aca="false">Y77</f>
        <v>0</v>
      </c>
      <c r="AA77" s="24" t="n">
        <f aca="false">Z77</f>
        <v>0</v>
      </c>
      <c r="AB77" s="24" t="n">
        <f aca="false">AA77</f>
        <v>0</v>
      </c>
      <c r="AC77" s="24" t="n">
        <f aca="false">AB77</f>
        <v>0</v>
      </c>
      <c r="AD77" s="24" t="n">
        <f aca="false">AC77</f>
        <v>0</v>
      </c>
      <c r="AE77" s="24" t="n">
        <f aca="false">AD77</f>
        <v>0</v>
      </c>
      <c r="AF77" s="24" t="n">
        <f aca="false">AE77</f>
        <v>0</v>
      </c>
      <c r="AG77" s="24" t="n">
        <f aca="false">AF77</f>
        <v>0</v>
      </c>
      <c r="AH77" s="24" t="n">
        <f aca="false">AG77</f>
        <v>0</v>
      </c>
      <c r="AI77" s="24" t="n">
        <f aca="false">AH77</f>
        <v>0</v>
      </c>
      <c r="AJ77" s="24" t="n">
        <f aca="false">AI77</f>
        <v>0</v>
      </c>
      <c r="AK77" s="24" t="n">
        <f aca="false">AJ77</f>
        <v>0</v>
      </c>
      <c r="AL77" s="24" t="n">
        <f aca="false">AK77</f>
        <v>0</v>
      </c>
      <c r="AM77" s="24" t="n">
        <f aca="false">AL77</f>
        <v>0</v>
      </c>
      <c r="AO77" s="28" t="n">
        <f aca="false">SUM(I77:AN77)</f>
        <v>0</v>
      </c>
      <c r="AP77" s="28" t="n">
        <f aca="false">SUM(I77:AM77)*E77</f>
        <v>0</v>
      </c>
      <c r="AR77" s="29"/>
    </row>
    <row r="78" customFormat="false" ht="11.25" hidden="false" customHeight="false" outlineLevel="0" collapsed="false">
      <c r="B78" s="66"/>
      <c r="C78" s="1" t="s">
        <v>16</v>
      </c>
      <c r="D78" s="1" t="s">
        <v>33</v>
      </c>
      <c r="E78" s="1" t="n">
        <v>3.039</v>
      </c>
      <c r="I78" s="24" t="n">
        <v>0</v>
      </c>
      <c r="J78" s="24" t="n">
        <f aca="false">I78</f>
        <v>0</v>
      </c>
      <c r="K78" s="24" t="n">
        <f aca="false">J78</f>
        <v>0</v>
      </c>
      <c r="L78" s="24" t="n">
        <f aca="false">K78</f>
        <v>0</v>
      </c>
      <c r="M78" s="24" t="n">
        <f aca="false">L78</f>
        <v>0</v>
      </c>
      <c r="N78" s="24" t="n">
        <f aca="false">M78</f>
        <v>0</v>
      </c>
      <c r="O78" s="24" t="n">
        <f aca="false">N78</f>
        <v>0</v>
      </c>
      <c r="P78" s="24" t="n">
        <f aca="false">O78</f>
        <v>0</v>
      </c>
      <c r="Q78" s="24" t="n">
        <f aca="false">P78</f>
        <v>0</v>
      </c>
      <c r="R78" s="24" t="n">
        <f aca="false">Q78</f>
        <v>0</v>
      </c>
      <c r="S78" s="24" t="n">
        <f aca="false">R78</f>
        <v>0</v>
      </c>
      <c r="T78" s="24" t="n">
        <f aca="false">S78</f>
        <v>0</v>
      </c>
      <c r="U78" s="24" t="n">
        <f aca="false">T78</f>
        <v>0</v>
      </c>
      <c r="V78" s="24" t="n">
        <f aca="false">U78</f>
        <v>0</v>
      </c>
      <c r="W78" s="24" t="n">
        <f aca="false">V78</f>
        <v>0</v>
      </c>
      <c r="X78" s="24" t="n">
        <f aca="false">W78</f>
        <v>0</v>
      </c>
      <c r="Y78" s="24" t="n">
        <f aca="false">X78</f>
        <v>0</v>
      </c>
      <c r="Z78" s="24" t="n">
        <f aca="false">Y78</f>
        <v>0</v>
      </c>
      <c r="AA78" s="24" t="n">
        <f aca="false">Z78</f>
        <v>0</v>
      </c>
      <c r="AB78" s="24" t="n">
        <f aca="false">AA78</f>
        <v>0</v>
      </c>
      <c r="AC78" s="24" t="n">
        <f aca="false">AB78</f>
        <v>0</v>
      </c>
      <c r="AD78" s="24" t="n">
        <f aca="false">AC78</f>
        <v>0</v>
      </c>
      <c r="AE78" s="24" t="n">
        <f aca="false">AD78</f>
        <v>0</v>
      </c>
      <c r="AF78" s="24" t="n">
        <f aca="false">AE78</f>
        <v>0</v>
      </c>
      <c r="AG78" s="24" t="n">
        <f aca="false">AF78</f>
        <v>0</v>
      </c>
      <c r="AH78" s="24" t="n">
        <f aca="false">AG78</f>
        <v>0</v>
      </c>
      <c r="AI78" s="24" t="n">
        <f aca="false">AH78</f>
        <v>0</v>
      </c>
      <c r="AJ78" s="24" t="n">
        <f aca="false">AI78</f>
        <v>0</v>
      </c>
      <c r="AK78" s="24" t="n">
        <f aca="false">AJ78</f>
        <v>0</v>
      </c>
      <c r="AL78" s="24" t="n">
        <f aca="false">AK78</f>
        <v>0</v>
      </c>
      <c r="AM78" s="24" t="n">
        <f aca="false">AL78</f>
        <v>0</v>
      </c>
      <c r="AO78" s="28" t="n">
        <f aca="false">SUM(I78:AN78)</f>
        <v>0</v>
      </c>
      <c r="AP78" s="28" t="n">
        <f aca="false">SUM(I78:AM78)*E78</f>
        <v>0</v>
      </c>
      <c r="AR78" s="29"/>
    </row>
    <row r="79" customFormat="false" ht="11.25" hidden="false" customHeight="false" outlineLevel="0" collapsed="false">
      <c r="B79" s="66"/>
      <c r="C79" s="1" t="s">
        <v>121</v>
      </c>
      <c r="D79" s="1" t="s">
        <v>122</v>
      </c>
      <c r="E79" s="1" t="n">
        <v>3.039</v>
      </c>
      <c r="I79" s="24" t="n">
        <v>0</v>
      </c>
      <c r="J79" s="24" t="n">
        <v>4297</v>
      </c>
      <c r="K79" s="24" t="n">
        <v>4066</v>
      </c>
      <c r="L79" s="24" t="n">
        <v>5067</v>
      </c>
      <c r="M79" s="24" t="n">
        <v>4651</v>
      </c>
      <c r="N79" s="24" t="n">
        <v>15000</v>
      </c>
      <c r="O79" s="24" t="n">
        <f aca="false">N79</f>
        <v>15000</v>
      </c>
      <c r="P79" s="24" t="n">
        <f aca="false">O79</f>
        <v>15000</v>
      </c>
      <c r="Q79" s="24" t="n">
        <f aca="false">P79</f>
        <v>15000</v>
      </c>
      <c r="R79" s="24" t="n">
        <f aca="false">Q79</f>
        <v>15000</v>
      </c>
      <c r="S79" s="24" t="n">
        <f aca="false">R79</f>
        <v>15000</v>
      </c>
      <c r="T79" s="24" t="n">
        <f aca="false">S79</f>
        <v>15000</v>
      </c>
      <c r="U79" s="24" t="n">
        <f aca="false">T79</f>
        <v>15000</v>
      </c>
      <c r="V79" s="24" t="n">
        <v>11015</v>
      </c>
      <c r="W79" s="24" t="n">
        <v>9918</v>
      </c>
      <c r="X79" s="24" t="n">
        <v>10000</v>
      </c>
      <c r="Y79" s="24" t="n">
        <v>7807</v>
      </c>
      <c r="Z79" s="24" t="n">
        <v>8539</v>
      </c>
      <c r="AA79" s="24" t="n">
        <v>10000</v>
      </c>
      <c r="AB79" s="24" t="n">
        <v>10000</v>
      </c>
      <c r="AC79" s="24" t="n">
        <v>10000</v>
      </c>
      <c r="AD79" s="24" t="n">
        <f aca="false">AC79</f>
        <v>10000</v>
      </c>
      <c r="AE79" s="24" t="n">
        <v>10000</v>
      </c>
      <c r="AF79" s="24" t="n">
        <v>4982</v>
      </c>
      <c r="AG79" s="24" t="n">
        <v>7400</v>
      </c>
      <c r="AH79" s="24" t="n">
        <v>6976</v>
      </c>
      <c r="AI79" s="24" t="n">
        <v>4489</v>
      </c>
      <c r="AJ79" s="24" t="n">
        <v>4843</v>
      </c>
      <c r="AK79" s="24" t="n">
        <v>4081</v>
      </c>
      <c r="AL79" s="24" t="n">
        <v>0</v>
      </c>
      <c r="AM79" s="24" t="n">
        <f aca="false">AL79</f>
        <v>0</v>
      </c>
      <c r="AO79" s="28" t="n">
        <f aca="false">SUM(I79:AN79)</f>
        <v>268131</v>
      </c>
      <c r="AP79" s="28" t="n">
        <f aca="false">SUM(I79:AM79)*E79</f>
        <v>814850.109</v>
      </c>
      <c r="AR79" s="29"/>
    </row>
    <row r="80" customFormat="false" ht="11.25" hidden="false" customHeight="false" outlineLevel="0" collapsed="false">
      <c r="B80" s="66"/>
      <c r="C80" s="1" t="s">
        <v>18</v>
      </c>
      <c r="D80" s="1" t="s">
        <v>35</v>
      </c>
      <c r="E80" s="1" t="n">
        <v>3.039</v>
      </c>
      <c r="I80" s="24" t="n">
        <v>0</v>
      </c>
      <c r="J80" s="24" t="n">
        <v>0</v>
      </c>
      <c r="K80" s="24" t="n">
        <f aca="false">J80</f>
        <v>0</v>
      </c>
      <c r="L80" s="24" t="n">
        <f aca="false">K80</f>
        <v>0</v>
      </c>
      <c r="M80" s="24" t="n">
        <f aca="false">L80</f>
        <v>0</v>
      </c>
      <c r="N80" s="24" t="n">
        <v>9026</v>
      </c>
      <c r="O80" s="24" t="n">
        <v>15000</v>
      </c>
      <c r="P80" s="24" t="n">
        <f aca="false">O80</f>
        <v>15000</v>
      </c>
      <c r="Q80" s="24" t="n">
        <f aca="false">P80</f>
        <v>15000</v>
      </c>
      <c r="R80" s="24" t="n">
        <f aca="false">Q80</f>
        <v>15000</v>
      </c>
      <c r="S80" s="24" t="n">
        <f aca="false">R80</f>
        <v>15000</v>
      </c>
      <c r="T80" s="24" t="n">
        <f aca="false">S80</f>
        <v>15000</v>
      </c>
      <c r="U80" s="24" t="n">
        <f aca="false">T80</f>
        <v>15000</v>
      </c>
      <c r="V80" s="24" t="n">
        <v>0</v>
      </c>
      <c r="W80" s="24" t="n">
        <v>0</v>
      </c>
      <c r="X80" s="24" t="n">
        <v>0</v>
      </c>
      <c r="Y80" s="24" t="n">
        <v>0</v>
      </c>
      <c r="Z80" s="24" t="n">
        <f aca="false">Y80</f>
        <v>0</v>
      </c>
      <c r="AA80" s="24" t="n">
        <f aca="false">Z80</f>
        <v>0</v>
      </c>
      <c r="AB80" s="24" t="n">
        <f aca="false">AA80</f>
        <v>0</v>
      </c>
      <c r="AC80" s="24" t="n">
        <f aca="false">AB80</f>
        <v>0</v>
      </c>
      <c r="AD80" s="24" t="n">
        <f aca="false">AC80</f>
        <v>0</v>
      </c>
      <c r="AE80" s="24" t="n">
        <f aca="false">AD80</f>
        <v>0</v>
      </c>
      <c r="AF80" s="24" t="n">
        <f aca="false">AE80</f>
        <v>0</v>
      </c>
      <c r="AG80" s="24" t="n">
        <f aca="false">AF80</f>
        <v>0</v>
      </c>
      <c r="AH80" s="24" t="n">
        <f aca="false">AG80</f>
        <v>0</v>
      </c>
      <c r="AI80" s="24" t="n">
        <f aca="false">AH80</f>
        <v>0</v>
      </c>
      <c r="AJ80" s="24" t="n">
        <f aca="false">AI80</f>
        <v>0</v>
      </c>
      <c r="AK80" s="24" t="n">
        <f aca="false">AJ80</f>
        <v>0</v>
      </c>
      <c r="AL80" s="24" t="n">
        <f aca="false">AK80</f>
        <v>0</v>
      </c>
      <c r="AM80" s="24" t="n">
        <f aca="false">AL80</f>
        <v>0</v>
      </c>
      <c r="AO80" s="28" t="n">
        <f aca="false">SUM(I80:AN80)</f>
        <v>114026</v>
      </c>
      <c r="AP80" s="28" t="n">
        <f aca="false">SUM(I80:AM80)*E80</f>
        <v>346525.014</v>
      </c>
      <c r="AR80" s="29"/>
    </row>
    <row r="81" customFormat="false" ht="11.25" hidden="false" customHeight="false" outlineLevel="0" collapsed="false">
      <c r="B81" s="66"/>
      <c r="C81" s="1" t="s">
        <v>9</v>
      </c>
      <c r="D81" s="1" t="s">
        <v>26</v>
      </c>
      <c r="E81" s="1" t="n">
        <v>3.039</v>
      </c>
      <c r="I81" s="24" t="n">
        <v>0</v>
      </c>
      <c r="J81" s="24" t="n">
        <f aca="false">I81</f>
        <v>0</v>
      </c>
      <c r="K81" s="24" t="n">
        <f aca="false">J81</f>
        <v>0</v>
      </c>
      <c r="L81" s="24" t="n">
        <f aca="false">K81</f>
        <v>0</v>
      </c>
      <c r="M81" s="24" t="n">
        <f aca="false">L81</f>
        <v>0</v>
      </c>
      <c r="N81" s="24" t="n">
        <f aca="false">M81</f>
        <v>0</v>
      </c>
      <c r="O81" s="24" t="n">
        <f aca="false">N81</f>
        <v>0</v>
      </c>
      <c r="P81" s="24" t="n">
        <f aca="false">O81</f>
        <v>0</v>
      </c>
      <c r="Q81" s="24" t="n">
        <f aca="false">P81</f>
        <v>0</v>
      </c>
      <c r="R81" s="24" t="n">
        <f aca="false">Q81</f>
        <v>0</v>
      </c>
      <c r="S81" s="24" t="n">
        <f aca="false">R81</f>
        <v>0</v>
      </c>
      <c r="T81" s="24" t="n">
        <f aca="false">S81</f>
        <v>0</v>
      </c>
      <c r="U81" s="24" t="n">
        <f aca="false">T81</f>
        <v>0</v>
      </c>
      <c r="V81" s="24" t="n">
        <f aca="false">U81</f>
        <v>0</v>
      </c>
      <c r="W81" s="24" t="n">
        <f aca="false">V81</f>
        <v>0</v>
      </c>
      <c r="X81" s="24" t="n">
        <f aca="false">W81</f>
        <v>0</v>
      </c>
      <c r="Y81" s="24" t="n">
        <f aca="false">X81</f>
        <v>0</v>
      </c>
      <c r="Z81" s="24" t="n">
        <f aca="false">Y81</f>
        <v>0</v>
      </c>
      <c r="AA81" s="24" t="n">
        <f aca="false">Z81</f>
        <v>0</v>
      </c>
      <c r="AB81" s="24" t="n">
        <f aca="false">AA81</f>
        <v>0</v>
      </c>
      <c r="AC81" s="24" t="n">
        <f aca="false">AB81</f>
        <v>0</v>
      </c>
      <c r="AD81" s="24" t="n">
        <f aca="false">AC81</f>
        <v>0</v>
      </c>
      <c r="AE81" s="24" t="n">
        <f aca="false">AD81</f>
        <v>0</v>
      </c>
      <c r="AF81" s="24" t="n">
        <f aca="false">AE81</f>
        <v>0</v>
      </c>
      <c r="AG81" s="24" t="n">
        <f aca="false">AF81</f>
        <v>0</v>
      </c>
      <c r="AH81" s="24" t="n">
        <f aca="false">AG81</f>
        <v>0</v>
      </c>
      <c r="AI81" s="24" t="n">
        <f aca="false">AH81</f>
        <v>0</v>
      </c>
      <c r="AJ81" s="24" t="n">
        <f aca="false">AI81</f>
        <v>0</v>
      </c>
      <c r="AK81" s="24" t="n">
        <f aca="false">AJ81</f>
        <v>0</v>
      </c>
      <c r="AL81" s="24" t="n">
        <f aca="false">AK81</f>
        <v>0</v>
      </c>
      <c r="AM81" s="24" t="n">
        <f aca="false">AL81</f>
        <v>0</v>
      </c>
      <c r="AO81" s="28" t="n">
        <f aca="false">SUM(I81:AN81)</f>
        <v>0</v>
      </c>
      <c r="AP81" s="28" t="n">
        <f aca="false">SUM(I81:AM81)*E81</f>
        <v>0</v>
      </c>
      <c r="AR81" s="29"/>
    </row>
    <row r="82" customFormat="false" ht="11.25" hidden="false" customHeight="false" outlineLevel="0" collapsed="false">
      <c r="B82" s="66"/>
      <c r="C82" s="1" t="s">
        <v>111</v>
      </c>
      <c r="D82" s="1" t="s">
        <v>112</v>
      </c>
      <c r="E82" s="1" t="n">
        <v>3.039</v>
      </c>
      <c r="I82" s="24" t="n">
        <v>0</v>
      </c>
      <c r="J82" s="24" t="n">
        <f aca="false">I82</f>
        <v>0</v>
      </c>
      <c r="K82" s="24" t="n">
        <f aca="false">J82</f>
        <v>0</v>
      </c>
      <c r="L82" s="24" t="n">
        <f aca="false">K82</f>
        <v>0</v>
      </c>
      <c r="M82" s="24" t="n">
        <f aca="false">L82</f>
        <v>0</v>
      </c>
      <c r="N82" s="24" t="n">
        <f aca="false">M82</f>
        <v>0</v>
      </c>
      <c r="O82" s="24" t="n">
        <f aca="false">N82</f>
        <v>0</v>
      </c>
      <c r="P82" s="24" t="n">
        <f aca="false">O82</f>
        <v>0</v>
      </c>
      <c r="Q82" s="24" t="n">
        <f aca="false">P82</f>
        <v>0</v>
      </c>
      <c r="R82" s="24" t="n">
        <f aca="false">Q82</f>
        <v>0</v>
      </c>
      <c r="S82" s="24" t="n">
        <f aca="false">R82</f>
        <v>0</v>
      </c>
      <c r="T82" s="24" t="n">
        <f aca="false">S82</f>
        <v>0</v>
      </c>
      <c r="U82" s="24" t="n">
        <f aca="false">T82</f>
        <v>0</v>
      </c>
      <c r="V82" s="24" t="n">
        <f aca="false">U82</f>
        <v>0</v>
      </c>
      <c r="W82" s="24" t="n">
        <f aca="false">V82</f>
        <v>0</v>
      </c>
      <c r="X82" s="24" t="n">
        <f aca="false">W82</f>
        <v>0</v>
      </c>
      <c r="Y82" s="24" t="n">
        <f aca="false">X82</f>
        <v>0</v>
      </c>
      <c r="Z82" s="24" t="n">
        <f aca="false">Y82</f>
        <v>0</v>
      </c>
      <c r="AA82" s="24" t="n">
        <f aca="false">Z82</f>
        <v>0</v>
      </c>
      <c r="AB82" s="24" t="n">
        <f aca="false">AA82</f>
        <v>0</v>
      </c>
      <c r="AC82" s="24" t="n">
        <f aca="false">AB82</f>
        <v>0</v>
      </c>
      <c r="AD82" s="24" t="n">
        <f aca="false">AC82</f>
        <v>0</v>
      </c>
      <c r="AE82" s="24" t="n">
        <f aca="false">AD82</f>
        <v>0</v>
      </c>
      <c r="AF82" s="24" t="n">
        <f aca="false">AE82</f>
        <v>0</v>
      </c>
      <c r="AG82" s="24" t="n">
        <f aca="false">AF82</f>
        <v>0</v>
      </c>
      <c r="AH82" s="24" t="n">
        <f aca="false">AG82</f>
        <v>0</v>
      </c>
      <c r="AI82" s="24" t="n">
        <f aca="false">AH82</f>
        <v>0</v>
      </c>
      <c r="AJ82" s="24" t="n">
        <f aca="false">AI82</f>
        <v>0</v>
      </c>
      <c r="AK82" s="24" t="n">
        <f aca="false">AJ82</f>
        <v>0</v>
      </c>
      <c r="AL82" s="24" t="n">
        <f aca="false">AK82</f>
        <v>0</v>
      </c>
      <c r="AM82" s="24" t="n">
        <f aca="false">AL82</f>
        <v>0</v>
      </c>
      <c r="AO82" s="28" t="n">
        <f aca="false">SUM(I82:AN82)</f>
        <v>0</v>
      </c>
      <c r="AP82" s="28" t="n">
        <f aca="false">SUM(I82:AM82)*E82</f>
        <v>0</v>
      </c>
      <c r="AR82" s="29"/>
    </row>
    <row r="83" customFormat="false" ht="11.25" hidden="false" customHeight="false" outlineLevel="0" collapsed="false">
      <c r="B83" s="66"/>
      <c r="C83" s="1" t="s">
        <v>10</v>
      </c>
      <c r="D83" s="1" t="s">
        <v>27</v>
      </c>
      <c r="E83" s="1" t="n">
        <v>3.039</v>
      </c>
      <c r="I83" s="24" t="n">
        <v>0</v>
      </c>
      <c r="J83" s="24" t="n">
        <f aca="false">I83</f>
        <v>0</v>
      </c>
      <c r="K83" s="24" t="n">
        <f aca="false">J83</f>
        <v>0</v>
      </c>
      <c r="L83" s="24" t="n">
        <f aca="false">K83</f>
        <v>0</v>
      </c>
      <c r="M83" s="24" t="n">
        <f aca="false">L83</f>
        <v>0</v>
      </c>
      <c r="N83" s="24" t="n">
        <f aca="false">M83</f>
        <v>0</v>
      </c>
      <c r="O83" s="24" t="n">
        <f aca="false">N83</f>
        <v>0</v>
      </c>
      <c r="P83" s="24" t="n">
        <f aca="false">O83</f>
        <v>0</v>
      </c>
      <c r="Q83" s="24" t="n">
        <f aca="false">P83</f>
        <v>0</v>
      </c>
      <c r="R83" s="24" t="n">
        <f aca="false">Q83</f>
        <v>0</v>
      </c>
      <c r="S83" s="24" t="n">
        <f aca="false">R83</f>
        <v>0</v>
      </c>
      <c r="T83" s="24" t="n">
        <f aca="false">S83</f>
        <v>0</v>
      </c>
      <c r="U83" s="24" t="n">
        <f aca="false">T83</f>
        <v>0</v>
      </c>
      <c r="V83" s="24" t="n">
        <f aca="false">U83</f>
        <v>0</v>
      </c>
      <c r="W83" s="24" t="n">
        <f aca="false">V83</f>
        <v>0</v>
      </c>
      <c r="X83" s="24" t="n">
        <f aca="false">W83</f>
        <v>0</v>
      </c>
      <c r="Y83" s="24" t="n">
        <f aca="false">X83</f>
        <v>0</v>
      </c>
      <c r="Z83" s="24" t="n">
        <f aca="false">Y83</f>
        <v>0</v>
      </c>
      <c r="AA83" s="24" t="n">
        <f aca="false">Z83</f>
        <v>0</v>
      </c>
      <c r="AB83" s="24" t="n">
        <f aca="false">AA83</f>
        <v>0</v>
      </c>
      <c r="AC83" s="24" t="n">
        <f aca="false">AB83</f>
        <v>0</v>
      </c>
      <c r="AD83" s="24" t="n">
        <f aca="false">AC83</f>
        <v>0</v>
      </c>
      <c r="AE83" s="24" t="n">
        <f aca="false">AD83</f>
        <v>0</v>
      </c>
      <c r="AF83" s="24" t="n">
        <f aca="false">AE83</f>
        <v>0</v>
      </c>
      <c r="AG83" s="24" t="n">
        <f aca="false">AF83</f>
        <v>0</v>
      </c>
      <c r="AH83" s="24" t="n">
        <f aca="false">AG83</f>
        <v>0</v>
      </c>
      <c r="AI83" s="24" t="n">
        <f aca="false">AH83</f>
        <v>0</v>
      </c>
      <c r="AJ83" s="24" t="n">
        <f aca="false">AI83</f>
        <v>0</v>
      </c>
      <c r="AK83" s="24" t="n">
        <f aca="false">AJ83</f>
        <v>0</v>
      </c>
      <c r="AL83" s="24" t="n">
        <f aca="false">AK83</f>
        <v>0</v>
      </c>
      <c r="AM83" s="24" t="n">
        <f aca="false">AL83</f>
        <v>0</v>
      </c>
      <c r="AO83" s="28" t="n">
        <f aca="false">SUM(I83:AN83)</f>
        <v>0</v>
      </c>
      <c r="AP83" s="28" t="n">
        <f aca="false">SUM(I83:AM83)*E83</f>
        <v>0</v>
      </c>
      <c r="AR83" s="29"/>
    </row>
    <row r="84" customFormat="false" ht="11.25" hidden="false" customHeight="false" outlineLevel="0" collapsed="false">
      <c r="B84" s="66"/>
      <c r="C84" s="1" t="s">
        <v>87</v>
      </c>
      <c r="D84" s="1" t="s">
        <v>28</v>
      </c>
      <c r="E84" s="1" t="n">
        <v>3.039</v>
      </c>
      <c r="I84" s="24" t="n">
        <v>0</v>
      </c>
      <c r="J84" s="24" t="n">
        <f aca="false">I84</f>
        <v>0</v>
      </c>
      <c r="K84" s="24" t="n">
        <f aca="false">J84</f>
        <v>0</v>
      </c>
      <c r="L84" s="24" t="n">
        <f aca="false">K84</f>
        <v>0</v>
      </c>
      <c r="M84" s="24" t="n">
        <f aca="false">L84</f>
        <v>0</v>
      </c>
      <c r="N84" s="24" t="n">
        <v>10000</v>
      </c>
      <c r="O84" s="24" t="n">
        <f aca="false">N84</f>
        <v>10000</v>
      </c>
      <c r="P84" s="24" t="n">
        <f aca="false">O84</f>
        <v>10000</v>
      </c>
      <c r="Q84" s="24" t="n">
        <f aca="false">P84</f>
        <v>10000</v>
      </c>
      <c r="R84" s="24" t="n">
        <f aca="false">Q84</f>
        <v>10000</v>
      </c>
      <c r="S84" s="24" t="n">
        <f aca="false">R84</f>
        <v>10000</v>
      </c>
      <c r="T84" s="24" t="n">
        <f aca="false">S84</f>
        <v>10000</v>
      </c>
      <c r="U84" s="24" t="n">
        <f aca="false">T84</f>
        <v>10000</v>
      </c>
      <c r="V84" s="24" t="n">
        <f aca="false">U84</f>
        <v>10000</v>
      </c>
      <c r="W84" s="24" t="n">
        <v>0</v>
      </c>
      <c r="X84" s="24" t="n">
        <v>1712</v>
      </c>
      <c r="Y84" s="24" t="n">
        <v>0</v>
      </c>
      <c r="Z84" s="24" t="n">
        <f aca="false">Y84</f>
        <v>0</v>
      </c>
      <c r="AA84" s="24" t="n">
        <v>5007</v>
      </c>
      <c r="AB84" s="24" t="n">
        <v>3813</v>
      </c>
      <c r="AC84" s="24" t="n">
        <v>4522</v>
      </c>
      <c r="AD84" s="24" t="n">
        <v>2967</v>
      </c>
      <c r="AE84" s="24" t="n">
        <v>949</v>
      </c>
      <c r="AF84" s="24" t="n">
        <v>0</v>
      </c>
      <c r="AG84" s="24" t="n">
        <f aca="false">AF84</f>
        <v>0</v>
      </c>
      <c r="AH84" s="24" t="n">
        <f aca="false">AG84</f>
        <v>0</v>
      </c>
      <c r="AI84" s="24" t="n">
        <f aca="false">AH84</f>
        <v>0</v>
      </c>
      <c r="AJ84" s="24" t="n">
        <f aca="false">AI84</f>
        <v>0</v>
      </c>
      <c r="AK84" s="24" t="n">
        <f aca="false">AJ84</f>
        <v>0</v>
      </c>
      <c r="AL84" s="24" t="n">
        <f aca="false">AK84</f>
        <v>0</v>
      </c>
      <c r="AM84" s="24" t="n">
        <f aca="false">AL84</f>
        <v>0</v>
      </c>
      <c r="AO84" s="28" t="n">
        <f aca="false">SUM(I84:AN84)</f>
        <v>108970</v>
      </c>
      <c r="AP84" s="28" t="n">
        <f aca="false">SUM(I84:AM84)*E84</f>
        <v>331159.83</v>
      </c>
      <c r="AR84" s="29"/>
    </row>
    <row r="85" customFormat="false" ht="11.25" hidden="false" customHeight="false" outlineLevel="0" collapsed="false">
      <c r="B85" s="66"/>
      <c r="C85" s="1" t="s">
        <v>123</v>
      </c>
      <c r="D85" s="1" t="s">
        <v>29</v>
      </c>
      <c r="E85" s="1" t="n">
        <v>3.039</v>
      </c>
      <c r="I85" s="24" t="n">
        <v>0</v>
      </c>
      <c r="J85" s="24" t="n">
        <f aca="false">I85</f>
        <v>0</v>
      </c>
      <c r="K85" s="24" t="n">
        <f aca="false">J85</f>
        <v>0</v>
      </c>
      <c r="L85" s="24" t="n">
        <f aca="false">K85</f>
        <v>0</v>
      </c>
      <c r="M85" s="24" t="n">
        <f aca="false">L85</f>
        <v>0</v>
      </c>
      <c r="N85" s="24" t="n">
        <f aca="false">M85</f>
        <v>0</v>
      </c>
      <c r="O85" s="24" t="n">
        <f aca="false">N85</f>
        <v>0</v>
      </c>
      <c r="P85" s="24" t="n">
        <f aca="false">O85</f>
        <v>0</v>
      </c>
      <c r="Q85" s="24" t="n">
        <f aca="false">P85</f>
        <v>0</v>
      </c>
      <c r="R85" s="24" t="n">
        <f aca="false">Q85</f>
        <v>0</v>
      </c>
      <c r="S85" s="24" t="n">
        <f aca="false">R85</f>
        <v>0</v>
      </c>
      <c r="T85" s="24" t="n">
        <f aca="false">S85</f>
        <v>0</v>
      </c>
      <c r="U85" s="24" t="n">
        <f aca="false">T85</f>
        <v>0</v>
      </c>
      <c r="V85" s="24" t="n">
        <f aca="false">U85</f>
        <v>0</v>
      </c>
      <c r="W85" s="24" t="n">
        <f aca="false">V85</f>
        <v>0</v>
      </c>
      <c r="X85" s="24" t="n">
        <f aca="false">W85</f>
        <v>0</v>
      </c>
      <c r="Y85" s="24" t="n">
        <f aca="false">X85</f>
        <v>0</v>
      </c>
      <c r="Z85" s="24" t="n">
        <f aca="false">Y85</f>
        <v>0</v>
      </c>
      <c r="AA85" s="24" t="n">
        <f aca="false">Z85</f>
        <v>0</v>
      </c>
      <c r="AB85" s="24" t="n">
        <f aca="false">AA85</f>
        <v>0</v>
      </c>
      <c r="AC85" s="24" t="n">
        <f aca="false">AB85</f>
        <v>0</v>
      </c>
      <c r="AD85" s="24" t="n">
        <f aca="false">AC85</f>
        <v>0</v>
      </c>
      <c r="AE85" s="24" t="n">
        <f aca="false">AD85</f>
        <v>0</v>
      </c>
      <c r="AF85" s="24" t="n">
        <f aca="false">AE85</f>
        <v>0</v>
      </c>
      <c r="AG85" s="24" t="n">
        <f aca="false">AF85</f>
        <v>0</v>
      </c>
      <c r="AH85" s="24" t="n">
        <f aca="false">AG85</f>
        <v>0</v>
      </c>
      <c r="AI85" s="24" t="n">
        <f aca="false">AH85</f>
        <v>0</v>
      </c>
      <c r="AJ85" s="24" t="n">
        <f aca="false">AI85</f>
        <v>0</v>
      </c>
      <c r="AK85" s="24" t="n">
        <f aca="false">AJ85</f>
        <v>0</v>
      </c>
      <c r="AL85" s="24" t="n">
        <f aca="false">AK85</f>
        <v>0</v>
      </c>
      <c r="AM85" s="24" t="n">
        <f aca="false">AL85</f>
        <v>0</v>
      </c>
      <c r="AO85" s="28" t="n">
        <f aca="false">SUM(I85:AN85)</f>
        <v>0</v>
      </c>
      <c r="AP85" s="28" t="n">
        <f aca="false">SUM(I85:AM85)*E85</f>
        <v>0</v>
      </c>
      <c r="AR85" s="29"/>
    </row>
    <row r="86" customFormat="false" ht="11.25" hidden="false" customHeight="false" outlineLevel="0" collapsed="false">
      <c r="B86" s="66"/>
      <c r="C86" s="1" t="s">
        <v>19</v>
      </c>
      <c r="D86" s="1" t="s">
        <v>36</v>
      </c>
      <c r="E86" s="1" t="n">
        <v>3.039</v>
      </c>
      <c r="I86" s="24" t="n">
        <v>0</v>
      </c>
      <c r="J86" s="24" t="n">
        <f aca="false">I86</f>
        <v>0</v>
      </c>
      <c r="K86" s="24" t="n">
        <f aca="false">J86</f>
        <v>0</v>
      </c>
      <c r="L86" s="24" t="n">
        <f aca="false">K86</f>
        <v>0</v>
      </c>
      <c r="M86" s="24" t="n">
        <f aca="false">L86</f>
        <v>0</v>
      </c>
      <c r="N86" s="24" t="n">
        <f aca="false">M86</f>
        <v>0</v>
      </c>
      <c r="O86" s="24" t="n">
        <f aca="false">N86</f>
        <v>0</v>
      </c>
      <c r="P86" s="24" t="n">
        <f aca="false">O86</f>
        <v>0</v>
      </c>
      <c r="Q86" s="24" t="n">
        <f aca="false">P86</f>
        <v>0</v>
      </c>
      <c r="R86" s="24" t="n">
        <f aca="false">Q86</f>
        <v>0</v>
      </c>
      <c r="S86" s="24" t="n">
        <f aca="false">R86</f>
        <v>0</v>
      </c>
      <c r="T86" s="24" t="n">
        <f aca="false">S86</f>
        <v>0</v>
      </c>
      <c r="U86" s="24" t="n">
        <f aca="false">T86</f>
        <v>0</v>
      </c>
      <c r="V86" s="24" t="n">
        <f aca="false">U86</f>
        <v>0</v>
      </c>
      <c r="W86" s="24" t="n">
        <f aca="false">V86</f>
        <v>0</v>
      </c>
      <c r="X86" s="24" t="n">
        <f aca="false">W86</f>
        <v>0</v>
      </c>
      <c r="Y86" s="24" t="n">
        <f aca="false">X86</f>
        <v>0</v>
      </c>
      <c r="Z86" s="24" t="n">
        <f aca="false">Y86</f>
        <v>0</v>
      </c>
      <c r="AA86" s="24" t="n">
        <f aca="false">Z86</f>
        <v>0</v>
      </c>
      <c r="AB86" s="24" t="n">
        <f aca="false">AA86</f>
        <v>0</v>
      </c>
      <c r="AC86" s="24" t="n">
        <f aca="false">AB86</f>
        <v>0</v>
      </c>
      <c r="AD86" s="24" t="n">
        <f aca="false">AC86</f>
        <v>0</v>
      </c>
      <c r="AE86" s="24" t="n">
        <f aca="false">AD86</f>
        <v>0</v>
      </c>
      <c r="AF86" s="24" t="n">
        <f aca="false">AE86</f>
        <v>0</v>
      </c>
      <c r="AG86" s="24" t="n">
        <f aca="false">AF86</f>
        <v>0</v>
      </c>
      <c r="AH86" s="24" t="n">
        <f aca="false">AG86</f>
        <v>0</v>
      </c>
      <c r="AI86" s="24" t="n">
        <f aca="false">AH86</f>
        <v>0</v>
      </c>
      <c r="AJ86" s="24" t="n">
        <f aca="false">AI86</f>
        <v>0</v>
      </c>
      <c r="AK86" s="24" t="n">
        <f aca="false">AJ86</f>
        <v>0</v>
      </c>
      <c r="AL86" s="24" t="n">
        <f aca="false">AK86</f>
        <v>0</v>
      </c>
      <c r="AM86" s="24" t="n">
        <f aca="false">AL86</f>
        <v>0</v>
      </c>
      <c r="AO86" s="28" t="n">
        <f aca="false">SUM(I86:AN86)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" t="s">
        <v>90</v>
      </c>
      <c r="D87" s="1" t="s">
        <v>37</v>
      </c>
      <c r="E87" s="1" t="n">
        <v>3.039</v>
      </c>
      <c r="I87" s="24" t="n">
        <v>0</v>
      </c>
      <c r="J87" s="24" t="n">
        <f aca="false">I87</f>
        <v>0</v>
      </c>
      <c r="K87" s="24" t="n">
        <f aca="false">J87</f>
        <v>0</v>
      </c>
      <c r="L87" s="24" t="n">
        <f aca="false">K87</f>
        <v>0</v>
      </c>
      <c r="M87" s="24" t="n">
        <f aca="false">L87</f>
        <v>0</v>
      </c>
      <c r="N87" s="24" t="n">
        <f aca="false">M87</f>
        <v>0</v>
      </c>
      <c r="O87" s="24" t="n">
        <f aca="false">N87</f>
        <v>0</v>
      </c>
      <c r="P87" s="24" t="n">
        <f aca="false">O87</f>
        <v>0</v>
      </c>
      <c r="Q87" s="24" t="n">
        <f aca="false">P87</f>
        <v>0</v>
      </c>
      <c r="R87" s="24" t="n">
        <f aca="false">Q87</f>
        <v>0</v>
      </c>
      <c r="S87" s="24" t="n">
        <f aca="false">R87</f>
        <v>0</v>
      </c>
      <c r="T87" s="24" t="n">
        <f aca="false">S87</f>
        <v>0</v>
      </c>
      <c r="U87" s="24" t="n">
        <f aca="false">T87</f>
        <v>0</v>
      </c>
      <c r="V87" s="24" t="n">
        <f aca="false">U87</f>
        <v>0</v>
      </c>
      <c r="W87" s="24" t="n">
        <f aca="false">V87</f>
        <v>0</v>
      </c>
      <c r="X87" s="24" t="n">
        <f aca="false">W87</f>
        <v>0</v>
      </c>
      <c r="Y87" s="24" t="n">
        <f aca="false">X87</f>
        <v>0</v>
      </c>
      <c r="Z87" s="24" t="n">
        <f aca="false">Y87</f>
        <v>0</v>
      </c>
      <c r="AA87" s="24" t="n">
        <f aca="false">Z87</f>
        <v>0</v>
      </c>
      <c r="AB87" s="24" t="n">
        <f aca="false">AA87</f>
        <v>0</v>
      </c>
      <c r="AC87" s="24" t="n">
        <f aca="false">AB87</f>
        <v>0</v>
      </c>
      <c r="AD87" s="24" t="n">
        <f aca="false">AC87</f>
        <v>0</v>
      </c>
      <c r="AE87" s="24" t="n">
        <f aca="false">AD87</f>
        <v>0</v>
      </c>
      <c r="AF87" s="24" t="n">
        <f aca="false">AE87</f>
        <v>0</v>
      </c>
      <c r="AG87" s="24" t="n">
        <f aca="false">AF87</f>
        <v>0</v>
      </c>
      <c r="AH87" s="24" t="n">
        <f aca="false">AG87</f>
        <v>0</v>
      </c>
      <c r="AI87" s="24" t="n">
        <f aca="false">AH87</f>
        <v>0</v>
      </c>
      <c r="AJ87" s="24" t="n">
        <f aca="false">AI87</f>
        <v>0</v>
      </c>
      <c r="AK87" s="24" t="n">
        <f aca="false">AJ87</f>
        <v>0</v>
      </c>
      <c r="AL87" s="24" t="n">
        <f aca="false">AK87</f>
        <v>0</v>
      </c>
      <c r="AM87" s="24" t="n">
        <f aca="false">AL87</f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" t="s">
        <v>21</v>
      </c>
      <c r="D88" s="1" t="s">
        <v>38</v>
      </c>
      <c r="E88" s="1" t="n">
        <v>3.039</v>
      </c>
      <c r="I88" s="24" t="n">
        <v>0</v>
      </c>
      <c r="J88" s="24" t="n">
        <f aca="false">I88</f>
        <v>0</v>
      </c>
      <c r="K88" s="24" t="n">
        <f aca="false">J88</f>
        <v>0</v>
      </c>
      <c r="L88" s="24" t="n">
        <f aca="false">K88</f>
        <v>0</v>
      </c>
      <c r="M88" s="24" t="n">
        <f aca="false">L88</f>
        <v>0</v>
      </c>
      <c r="N88" s="24" t="n">
        <f aca="false">M88</f>
        <v>0</v>
      </c>
      <c r="O88" s="24" t="n">
        <f aca="false">N88</f>
        <v>0</v>
      </c>
      <c r="P88" s="24" t="n">
        <f aca="false">O88</f>
        <v>0</v>
      </c>
      <c r="Q88" s="24" t="n">
        <f aca="false">P88</f>
        <v>0</v>
      </c>
      <c r="R88" s="24" t="n">
        <f aca="false">Q88</f>
        <v>0</v>
      </c>
      <c r="S88" s="24" t="n">
        <f aca="false">R88</f>
        <v>0</v>
      </c>
      <c r="T88" s="24" t="n">
        <f aca="false">S88</f>
        <v>0</v>
      </c>
      <c r="U88" s="24" t="n">
        <f aca="false">T88</f>
        <v>0</v>
      </c>
      <c r="V88" s="24" t="n">
        <f aca="false">U88</f>
        <v>0</v>
      </c>
      <c r="W88" s="24" t="n">
        <f aca="false">V88</f>
        <v>0</v>
      </c>
      <c r="X88" s="24" t="n">
        <f aca="false">W88</f>
        <v>0</v>
      </c>
      <c r="Y88" s="24" t="n">
        <f aca="false">X88</f>
        <v>0</v>
      </c>
      <c r="Z88" s="24" t="n">
        <f aca="false">Y88</f>
        <v>0</v>
      </c>
      <c r="AA88" s="24" t="n">
        <f aca="false">Z88</f>
        <v>0</v>
      </c>
      <c r="AB88" s="24" t="n">
        <f aca="false">AA88</f>
        <v>0</v>
      </c>
      <c r="AC88" s="24" t="n">
        <f aca="false">AB88</f>
        <v>0</v>
      </c>
      <c r="AD88" s="24" t="n">
        <f aca="false">AC88</f>
        <v>0</v>
      </c>
      <c r="AE88" s="24" t="n">
        <f aca="false">AD88</f>
        <v>0</v>
      </c>
      <c r="AF88" s="24" t="n">
        <f aca="false">AE88</f>
        <v>0</v>
      </c>
      <c r="AG88" s="24" t="n">
        <f aca="false">AF88</f>
        <v>0</v>
      </c>
      <c r="AH88" s="24" t="n">
        <f aca="false">AG88</f>
        <v>0</v>
      </c>
      <c r="AI88" s="24" t="n">
        <f aca="false">AH88</f>
        <v>0</v>
      </c>
      <c r="AJ88" s="24" t="n">
        <f aca="false">AI88</f>
        <v>0</v>
      </c>
      <c r="AK88" s="24" t="n">
        <f aca="false">AJ88</f>
        <v>0</v>
      </c>
      <c r="AL88" s="24" t="n">
        <f aca="false">AK88</f>
        <v>0</v>
      </c>
      <c r="AM88" s="24" t="n">
        <f aca="false">AL88</f>
        <v>0</v>
      </c>
      <c r="AO88" s="28" t="n">
        <f aca="false">SUM(I88:AN88)</f>
        <v>0</v>
      </c>
      <c r="AP88" s="28" t="n">
        <f aca="false">SUM(I88:AM88)*E88</f>
        <v>0</v>
      </c>
      <c r="AR88" s="29"/>
    </row>
    <row r="89" customFormat="false" ht="11.25" hidden="false" customHeight="false" outlineLevel="0" collapsed="false">
      <c r="B89" s="66"/>
      <c r="C89" s="1" t="s">
        <v>13</v>
      </c>
      <c r="D89" s="1" t="s">
        <v>30</v>
      </c>
      <c r="E89" s="1" t="n">
        <v>3.039</v>
      </c>
      <c r="I89" s="24" t="n">
        <v>0</v>
      </c>
      <c r="J89" s="24" t="n">
        <f aca="false">I89</f>
        <v>0</v>
      </c>
      <c r="K89" s="24" t="n">
        <f aca="false">J89</f>
        <v>0</v>
      </c>
      <c r="L89" s="24" t="n">
        <f aca="false">K89</f>
        <v>0</v>
      </c>
      <c r="M89" s="24" t="n">
        <f aca="false">L89</f>
        <v>0</v>
      </c>
      <c r="N89" s="24" t="n">
        <v>5000</v>
      </c>
      <c r="O89" s="24" t="n">
        <f aca="false">N89</f>
        <v>5000</v>
      </c>
      <c r="P89" s="24" t="n">
        <f aca="false">O89</f>
        <v>5000</v>
      </c>
      <c r="Q89" s="24" t="n">
        <f aca="false">P89</f>
        <v>5000</v>
      </c>
      <c r="R89" s="24" t="n">
        <f aca="false">Q89</f>
        <v>5000</v>
      </c>
      <c r="S89" s="24" t="n">
        <f aca="false">R89</f>
        <v>5000</v>
      </c>
      <c r="T89" s="24" t="n">
        <f aca="false">S89</f>
        <v>5000</v>
      </c>
      <c r="U89" s="24" t="n">
        <f aca="false">T89</f>
        <v>5000</v>
      </c>
      <c r="V89" s="24" t="n">
        <f aca="false">U89</f>
        <v>5000</v>
      </c>
      <c r="W89" s="24" t="n">
        <v>0</v>
      </c>
      <c r="X89" s="24" t="n">
        <f aca="false">W89</f>
        <v>0</v>
      </c>
      <c r="Y89" s="24" t="n">
        <f aca="false">X89</f>
        <v>0</v>
      </c>
      <c r="Z89" s="24" t="n">
        <f aca="false">Y89</f>
        <v>0</v>
      </c>
      <c r="AA89" s="24" t="n">
        <f aca="false">Z89</f>
        <v>0</v>
      </c>
      <c r="AB89" s="24" t="n">
        <f aca="false">AA89</f>
        <v>0</v>
      </c>
      <c r="AC89" s="24" t="n">
        <f aca="false">AB89</f>
        <v>0</v>
      </c>
      <c r="AD89" s="24" t="n">
        <f aca="false">AC89</f>
        <v>0</v>
      </c>
      <c r="AE89" s="24" t="n">
        <f aca="false">AD89</f>
        <v>0</v>
      </c>
      <c r="AF89" s="24" t="n">
        <f aca="false">AE89</f>
        <v>0</v>
      </c>
      <c r="AG89" s="24" t="n">
        <f aca="false">AF89</f>
        <v>0</v>
      </c>
      <c r="AH89" s="24" t="n">
        <f aca="false">AG89</f>
        <v>0</v>
      </c>
      <c r="AI89" s="24" t="n">
        <f aca="false">AH89</f>
        <v>0</v>
      </c>
      <c r="AJ89" s="24" t="n">
        <f aca="false">AI89</f>
        <v>0</v>
      </c>
      <c r="AK89" s="24" t="n">
        <f aca="false">AJ89</f>
        <v>0</v>
      </c>
      <c r="AL89" s="24" t="n">
        <f aca="false">AK89</f>
        <v>0</v>
      </c>
      <c r="AM89" s="24" t="n">
        <f aca="false">AL89</f>
        <v>0</v>
      </c>
      <c r="AO89" s="28" t="n">
        <f aca="false">SUM(I89:AN89)</f>
        <v>45000</v>
      </c>
      <c r="AP89" s="28" t="n">
        <f aca="false">SUM(I89:AM89)*E89</f>
        <v>136755</v>
      </c>
      <c r="AR89" s="29"/>
    </row>
    <row r="90" customFormat="false" ht="11.25" hidden="false" customHeight="false" outlineLevel="0" collapsed="false">
      <c r="B90" s="66"/>
      <c r="C90" s="1" t="s">
        <v>14</v>
      </c>
      <c r="D90" s="1" t="s">
        <v>31</v>
      </c>
      <c r="E90" s="1" t="n">
        <v>3.039</v>
      </c>
      <c r="I90" s="24" t="n">
        <v>4012</v>
      </c>
      <c r="J90" s="24" t="n">
        <v>0</v>
      </c>
      <c r="K90" s="24" t="n">
        <v>0</v>
      </c>
      <c r="L90" s="24" t="n">
        <v>0</v>
      </c>
      <c r="M90" s="24" t="n">
        <f aca="false">L90</f>
        <v>0</v>
      </c>
      <c r="N90" s="24" t="n">
        <f aca="false">M90</f>
        <v>0</v>
      </c>
      <c r="O90" s="24" t="n">
        <f aca="false">N90</f>
        <v>0</v>
      </c>
      <c r="P90" s="24" t="n">
        <f aca="false">O90</f>
        <v>0</v>
      </c>
      <c r="Q90" s="24" t="n">
        <f aca="false">P90</f>
        <v>0</v>
      </c>
      <c r="R90" s="24" t="n">
        <f aca="false">Q90</f>
        <v>0</v>
      </c>
      <c r="S90" s="24" t="n">
        <f aca="false">R90</f>
        <v>0</v>
      </c>
      <c r="T90" s="24" t="n">
        <f aca="false">S90</f>
        <v>0</v>
      </c>
      <c r="U90" s="24" t="n">
        <f aca="false">T90</f>
        <v>0</v>
      </c>
      <c r="V90" s="24" t="n">
        <f aca="false">U90</f>
        <v>0</v>
      </c>
      <c r="W90" s="24" t="n">
        <f aca="false">V90</f>
        <v>0</v>
      </c>
      <c r="X90" s="24" t="n">
        <f aca="false">W90</f>
        <v>0</v>
      </c>
      <c r="Y90" s="24" t="n">
        <f aca="false">X90</f>
        <v>0</v>
      </c>
      <c r="Z90" s="24" t="n">
        <f aca="false">Y90</f>
        <v>0</v>
      </c>
      <c r="AA90" s="24" t="n">
        <f aca="false">Z90</f>
        <v>0</v>
      </c>
      <c r="AB90" s="24" t="n">
        <f aca="false">AA90</f>
        <v>0</v>
      </c>
      <c r="AC90" s="24" t="n">
        <f aca="false">AB90</f>
        <v>0</v>
      </c>
      <c r="AD90" s="24" t="n">
        <f aca="false">AC90</f>
        <v>0</v>
      </c>
      <c r="AE90" s="24" t="n">
        <f aca="false">AD90</f>
        <v>0</v>
      </c>
      <c r="AF90" s="24" t="n">
        <f aca="false">AE90</f>
        <v>0</v>
      </c>
      <c r="AG90" s="24" t="n">
        <f aca="false">AF90</f>
        <v>0</v>
      </c>
      <c r="AH90" s="24" t="n">
        <f aca="false">AG90</f>
        <v>0</v>
      </c>
      <c r="AI90" s="24" t="n">
        <f aca="false">AH90</f>
        <v>0</v>
      </c>
      <c r="AJ90" s="24" t="n">
        <f aca="false">AI90</f>
        <v>0</v>
      </c>
      <c r="AK90" s="24" t="n">
        <f aca="false">AJ90</f>
        <v>0</v>
      </c>
      <c r="AL90" s="24" t="n">
        <f aca="false">AK90</f>
        <v>0</v>
      </c>
      <c r="AM90" s="24" t="n">
        <f aca="false">AL90</f>
        <v>0</v>
      </c>
      <c r="AO90" s="76" t="n">
        <f aca="false">SUM(I90:AN90)</f>
        <v>4012</v>
      </c>
      <c r="AP90" s="76" t="n">
        <f aca="false">SUM(I90:AM90)*E90</f>
        <v>12192.468</v>
      </c>
      <c r="AR90" s="29"/>
    </row>
    <row r="91" customFormat="false" ht="11.25" hidden="false" customHeight="false" outlineLevel="0" collapsed="false">
      <c r="B91" s="66"/>
      <c r="C91" s="1" t="s">
        <v>22</v>
      </c>
      <c r="D91" s="1" t="s">
        <v>39</v>
      </c>
      <c r="E91" s="1" t="n">
        <v>3.039</v>
      </c>
      <c r="I91" s="67" t="n">
        <v>0</v>
      </c>
      <c r="J91" s="67" t="n">
        <f aca="false">I91</f>
        <v>0</v>
      </c>
      <c r="K91" s="67" t="n">
        <f aca="false">J91</f>
        <v>0</v>
      </c>
      <c r="L91" s="67" t="n">
        <f aca="false">K91</f>
        <v>0</v>
      </c>
      <c r="M91" s="67" t="n">
        <f aca="false">L91</f>
        <v>0</v>
      </c>
      <c r="N91" s="67" t="n">
        <f aca="false">M91</f>
        <v>0</v>
      </c>
      <c r="O91" s="67" t="n">
        <f aca="false">N91</f>
        <v>0</v>
      </c>
      <c r="P91" s="67" t="n">
        <f aca="false">O91</f>
        <v>0</v>
      </c>
      <c r="Q91" s="67" t="n">
        <f aca="false">P91</f>
        <v>0</v>
      </c>
      <c r="R91" s="67" t="n">
        <f aca="false">Q91</f>
        <v>0</v>
      </c>
      <c r="S91" s="67" t="n">
        <f aca="false">R91</f>
        <v>0</v>
      </c>
      <c r="T91" s="67" t="n">
        <f aca="false">S91</f>
        <v>0</v>
      </c>
      <c r="U91" s="67" t="n">
        <f aca="false">T91</f>
        <v>0</v>
      </c>
      <c r="V91" s="67" t="n">
        <f aca="false">U91</f>
        <v>0</v>
      </c>
      <c r="W91" s="67" t="n">
        <f aca="false">V91</f>
        <v>0</v>
      </c>
      <c r="X91" s="67" t="n">
        <f aca="false">W91</f>
        <v>0</v>
      </c>
      <c r="Y91" s="67" t="n">
        <f aca="false">X91</f>
        <v>0</v>
      </c>
      <c r="Z91" s="67" t="n">
        <f aca="false">Y91</f>
        <v>0</v>
      </c>
      <c r="AA91" s="67" t="n">
        <f aca="false">Z91</f>
        <v>0</v>
      </c>
      <c r="AB91" s="67" t="n">
        <f aca="false">AA91</f>
        <v>0</v>
      </c>
      <c r="AC91" s="67" t="n">
        <f aca="false">AB91</f>
        <v>0</v>
      </c>
      <c r="AD91" s="67" t="n">
        <f aca="false">AC91</f>
        <v>0</v>
      </c>
      <c r="AE91" s="67" t="n">
        <f aca="false">AD91</f>
        <v>0</v>
      </c>
      <c r="AF91" s="67" t="n">
        <f aca="false">AE91</f>
        <v>0</v>
      </c>
      <c r="AG91" s="67" t="n">
        <f aca="false">AF91</f>
        <v>0</v>
      </c>
      <c r="AH91" s="67" t="n">
        <f aca="false">AG91</f>
        <v>0</v>
      </c>
      <c r="AI91" s="67" t="n">
        <f aca="false">AH91</f>
        <v>0</v>
      </c>
      <c r="AJ91" s="67" t="n">
        <f aca="false">AI91</f>
        <v>0</v>
      </c>
      <c r="AK91" s="67" t="n">
        <f aca="false">AJ91</f>
        <v>0</v>
      </c>
      <c r="AL91" s="67" t="n">
        <f aca="false">AK91</f>
        <v>0</v>
      </c>
      <c r="AM91" s="67" t="n">
        <f aca="false">AL91</f>
        <v>0</v>
      </c>
      <c r="AO91" s="68" t="n">
        <f aca="false">SUM(I91:AN91)</f>
        <v>0</v>
      </c>
      <c r="AP91" s="68" t="n">
        <f aca="false">SUM(I91:AM91)*E91</f>
        <v>0</v>
      </c>
      <c r="AR91" s="29"/>
    </row>
    <row r="92" customFormat="false" ht="11.25" hidden="false" customHeight="false" outlineLevel="0" collapsed="false">
      <c r="I92" s="69" t="n">
        <f aca="false">SUM(I77:I91)</f>
        <v>4012</v>
      </c>
      <c r="J92" s="69" t="n">
        <f aca="false">SUM(J77:J91)</f>
        <v>4297</v>
      </c>
      <c r="K92" s="69" t="n">
        <f aca="false">SUM(K77:K91)</f>
        <v>4066</v>
      </c>
      <c r="L92" s="69" t="n">
        <f aca="false">SUM(L77:L91)</f>
        <v>5067</v>
      </c>
      <c r="M92" s="69" t="n">
        <f aca="false">SUM(M77:M91)</f>
        <v>4651</v>
      </c>
      <c r="N92" s="69" t="n">
        <f aca="false">SUM(N77:N91)</f>
        <v>39026</v>
      </c>
      <c r="O92" s="69" t="n">
        <f aca="false">SUM(O77:O91)</f>
        <v>45000</v>
      </c>
      <c r="P92" s="69" t="n">
        <f aca="false">SUM(P77:P91)</f>
        <v>45000</v>
      </c>
      <c r="Q92" s="69" t="n">
        <f aca="false">SUM(Q77:Q91)</f>
        <v>45000</v>
      </c>
      <c r="R92" s="69" t="n">
        <f aca="false">SUM(R77:R91)</f>
        <v>45000</v>
      </c>
      <c r="S92" s="69" t="n">
        <f aca="false">SUM(S77:S91)</f>
        <v>45000</v>
      </c>
      <c r="T92" s="69" t="n">
        <f aca="false">SUM(T77:T91)</f>
        <v>45000</v>
      </c>
      <c r="U92" s="69" t="n">
        <f aca="false">SUM(U77:U91)</f>
        <v>45000</v>
      </c>
      <c r="V92" s="69" t="n">
        <f aca="false">SUM(V77:V91)</f>
        <v>26015</v>
      </c>
      <c r="W92" s="69" t="n">
        <f aca="false">SUM(W77:W91)</f>
        <v>9918</v>
      </c>
      <c r="X92" s="69" t="n">
        <f aca="false">SUM(X77:X91)</f>
        <v>11712</v>
      </c>
      <c r="Y92" s="69" t="n">
        <f aca="false">SUM(Y77:Y91)</f>
        <v>7807</v>
      </c>
      <c r="Z92" s="69" t="n">
        <f aca="false">SUM(Z77:Z91)</f>
        <v>8539</v>
      </c>
      <c r="AA92" s="69" t="n">
        <f aca="false">SUM(AA77:AA91)</f>
        <v>15007</v>
      </c>
      <c r="AB92" s="69" t="n">
        <f aca="false">SUM(AB77:AB91)</f>
        <v>13813</v>
      </c>
      <c r="AC92" s="69" t="n">
        <f aca="false">SUM(AC77:AC91)</f>
        <v>14522</v>
      </c>
      <c r="AD92" s="69" t="n">
        <f aca="false">SUM(AD77:AD91)</f>
        <v>12967</v>
      </c>
      <c r="AE92" s="69" t="n">
        <f aca="false">SUM(AE77:AE91)</f>
        <v>10949</v>
      </c>
      <c r="AF92" s="69" t="n">
        <f aca="false">SUM(AF77:AF91)</f>
        <v>4982</v>
      </c>
      <c r="AG92" s="69" t="n">
        <f aca="false">SUM(AG77:AG91)</f>
        <v>7400</v>
      </c>
      <c r="AH92" s="69" t="n">
        <f aca="false">SUM(AH77:AH91)</f>
        <v>6976</v>
      </c>
      <c r="AI92" s="69" t="n">
        <f aca="false">SUM(AI77:AI91)</f>
        <v>4489</v>
      </c>
      <c r="AJ92" s="69" t="n">
        <f aca="false">SUM(AJ77:AJ91)</f>
        <v>4843</v>
      </c>
      <c r="AK92" s="69" t="n">
        <f aca="false">SUM(AK77:AK91)</f>
        <v>4081</v>
      </c>
      <c r="AL92" s="69" t="n">
        <f aca="false">SUM(AL77:AL91)</f>
        <v>0</v>
      </c>
      <c r="AM92" s="69" t="n">
        <f aca="false">SUM(AM77:AM91)</f>
        <v>0</v>
      </c>
      <c r="AO92" s="34" t="n">
        <f aca="false">SUM(AO77:AO91)</f>
        <v>540139</v>
      </c>
      <c r="AP92" s="34" t="n">
        <f aca="false">SUM(AP77:AP91)</f>
        <v>1641482.421</v>
      </c>
    </row>
    <row r="93" customFormat="false" ht="11.25" hidden="true" customHeight="false" outlineLevel="0" collapsed="false"/>
    <row r="94" customFormat="false" ht="11.25" hidden="true" customHeight="false" outlineLevel="0" collapsed="false">
      <c r="B94" s="71" t="s">
        <v>104</v>
      </c>
    </row>
    <row r="95" customFormat="false" ht="11.25" hidden="true" customHeight="false" outlineLevel="0" collapsed="false">
      <c r="C95" s="1" t="s">
        <v>92</v>
      </c>
      <c r="D95" s="1" t="s">
        <v>93</v>
      </c>
      <c r="I95" s="28" t="n">
        <v>0</v>
      </c>
      <c r="J95" s="28" t="n">
        <v>0</v>
      </c>
      <c r="K95" s="28" t="n">
        <v>0</v>
      </c>
      <c r="L95" s="28" t="n">
        <v>0</v>
      </c>
      <c r="M95" s="28" t="n">
        <v>0</v>
      </c>
      <c r="N95" s="28" t="n">
        <v>0</v>
      </c>
      <c r="O95" s="28" t="n">
        <v>0</v>
      </c>
      <c r="P95" s="28" t="n">
        <v>0</v>
      </c>
      <c r="Q95" s="28" t="n">
        <v>0</v>
      </c>
      <c r="R95" s="28" t="n">
        <v>0</v>
      </c>
      <c r="S95" s="28" t="n">
        <v>0</v>
      </c>
      <c r="T95" s="28" t="n">
        <v>0</v>
      </c>
      <c r="U95" s="28" t="n">
        <v>0</v>
      </c>
      <c r="V95" s="28" t="n">
        <v>0</v>
      </c>
      <c r="W95" s="28" t="n">
        <v>0</v>
      </c>
      <c r="X95" s="28" t="n">
        <v>0</v>
      </c>
      <c r="Y95" s="28" t="n">
        <v>0</v>
      </c>
      <c r="Z95" s="28" t="n">
        <v>0</v>
      </c>
      <c r="AA95" s="28" t="n">
        <v>0</v>
      </c>
      <c r="AB95" s="28" t="n">
        <v>0</v>
      </c>
      <c r="AC95" s="28" t="n">
        <v>0</v>
      </c>
      <c r="AD95" s="28" t="n">
        <v>0</v>
      </c>
      <c r="AE95" s="28" t="n">
        <v>0</v>
      </c>
      <c r="AF95" s="28" t="n">
        <v>0</v>
      </c>
      <c r="AG95" s="28" t="n">
        <v>0</v>
      </c>
      <c r="AH95" s="28" t="n">
        <v>0</v>
      </c>
      <c r="AI95" s="28" t="n">
        <v>0</v>
      </c>
      <c r="AJ95" s="28" t="n">
        <v>0</v>
      </c>
      <c r="AK95" s="28" t="n">
        <v>0</v>
      </c>
      <c r="AL95" s="28" t="n">
        <v>0</v>
      </c>
      <c r="AM95" s="28" t="n">
        <v>0</v>
      </c>
      <c r="AO95" s="28" t="n">
        <f aca="false">SUM(I95:AN95)</f>
        <v>0</v>
      </c>
      <c r="AP95" s="28" t="n">
        <f aca="false">SUM(I95:AM95)*E95</f>
        <v>0</v>
      </c>
    </row>
    <row r="96" customFormat="false" ht="11.25" hidden="true" customHeight="false" outlineLevel="0" collapsed="false"/>
    <row r="97" customFormat="false" ht="11.25" hidden="true" customHeight="false" outlineLevel="0" collapsed="false">
      <c r="B97" s="71" t="s">
        <v>104</v>
      </c>
    </row>
    <row r="98" customFormat="false" ht="11.25" hidden="true" customHeight="false" outlineLevel="0" collapsed="false">
      <c r="C98" s="1" t="s">
        <v>92</v>
      </c>
      <c r="D98" s="1" t="s">
        <v>93</v>
      </c>
      <c r="I98" s="28" t="n">
        <v>0</v>
      </c>
      <c r="J98" s="28" t="n">
        <v>0</v>
      </c>
      <c r="K98" s="28" t="n">
        <v>0</v>
      </c>
      <c r="L98" s="28" t="n">
        <v>0</v>
      </c>
      <c r="M98" s="28" t="n">
        <v>0</v>
      </c>
      <c r="N98" s="28" t="n">
        <v>0</v>
      </c>
      <c r="O98" s="28" t="n">
        <v>0</v>
      </c>
      <c r="P98" s="28" t="n">
        <v>0</v>
      </c>
      <c r="Q98" s="28" t="n">
        <v>0</v>
      </c>
      <c r="R98" s="28" t="n">
        <v>0</v>
      </c>
      <c r="S98" s="28" t="n">
        <v>0</v>
      </c>
      <c r="T98" s="28" t="n">
        <v>0</v>
      </c>
      <c r="U98" s="28" t="n">
        <v>0</v>
      </c>
      <c r="V98" s="28" t="n">
        <v>0</v>
      </c>
      <c r="W98" s="28" t="n">
        <v>0</v>
      </c>
      <c r="X98" s="28" t="n">
        <v>0</v>
      </c>
      <c r="Y98" s="28" t="n">
        <v>0</v>
      </c>
      <c r="Z98" s="28" t="n">
        <v>0</v>
      </c>
      <c r="AA98" s="28" t="n">
        <v>0</v>
      </c>
      <c r="AB98" s="28" t="n">
        <v>0</v>
      </c>
      <c r="AC98" s="28" t="n">
        <v>0</v>
      </c>
      <c r="AD98" s="28" t="n">
        <v>0</v>
      </c>
      <c r="AE98" s="28" t="n">
        <v>0</v>
      </c>
      <c r="AF98" s="28" t="n">
        <v>0</v>
      </c>
      <c r="AG98" s="28" t="n">
        <v>0</v>
      </c>
      <c r="AH98" s="28" t="n">
        <v>0</v>
      </c>
      <c r="AI98" s="28" t="n">
        <v>0</v>
      </c>
      <c r="AJ98" s="28" t="n">
        <v>0</v>
      </c>
      <c r="AK98" s="28" t="n">
        <v>0</v>
      </c>
      <c r="AL98" s="28" t="n">
        <v>0</v>
      </c>
      <c r="AM98" s="28" t="n">
        <v>0</v>
      </c>
      <c r="AO98" s="28" t="n">
        <f aca="false">SUM(I98:AN98)</f>
        <v>0</v>
      </c>
      <c r="AP98" s="28" t="n">
        <f aca="false">SUM(I98:AM98)*E98</f>
        <v>0</v>
      </c>
    </row>
    <row r="99" customFormat="false" ht="11.25" hidden="true" customHeight="false" outlineLevel="0" collapsed="false"/>
    <row r="100" customFormat="false" ht="11.25" hidden="true" customHeight="false" outlineLevel="0" collapsed="false">
      <c r="B100" s="71" t="s">
        <v>104</v>
      </c>
    </row>
    <row r="101" customFormat="false" ht="11.25" hidden="true" customHeight="false" outlineLevel="0" collapsed="false">
      <c r="C101" s="1" t="s">
        <v>92</v>
      </c>
      <c r="D101" s="1" t="s">
        <v>93</v>
      </c>
      <c r="I101" s="28" t="n">
        <v>0</v>
      </c>
      <c r="J101" s="28" t="n">
        <v>0</v>
      </c>
      <c r="K101" s="28" t="n">
        <v>0</v>
      </c>
      <c r="L101" s="28" t="n">
        <v>0</v>
      </c>
      <c r="M101" s="28" t="n">
        <v>0</v>
      </c>
      <c r="N101" s="28" t="n">
        <v>0</v>
      </c>
      <c r="O101" s="28" t="n">
        <v>0</v>
      </c>
      <c r="P101" s="28" t="n">
        <v>0</v>
      </c>
      <c r="Q101" s="28" t="n">
        <v>0</v>
      </c>
      <c r="R101" s="28" t="n">
        <v>0</v>
      </c>
      <c r="S101" s="28" t="n">
        <v>0</v>
      </c>
      <c r="T101" s="28" t="n">
        <v>0</v>
      </c>
      <c r="U101" s="28" t="n">
        <v>0</v>
      </c>
      <c r="V101" s="28" t="n">
        <v>0</v>
      </c>
      <c r="W101" s="28" t="n">
        <v>0</v>
      </c>
      <c r="X101" s="28" t="n">
        <v>0</v>
      </c>
      <c r="Y101" s="28" t="n">
        <v>0</v>
      </c>
      <c r="Z101" s="28" t="n">
        <v>0</v>
      </c>
      <c r="AA101" s="28" t="n">
        <v>0</v>
      </c>
      <c r="AB101" s="28" t="n">
        <v>0</v>
      </c>
      <c r="AC101" s="28" t="n">
        <v>0</v>
      </c>
      <c r="AD101" s="28" t="n">
        <v>0</v>
      </c>
      <c r="AE101" s="28" t="n">
        <v>0</v>
      </c>
      <c r="AF101" s="28" t="n">
        <v>0</v>
      </c>
      <c r="AG101" s="28" t="n">
        <v>0</v>
      </c>
      <c r="AH101" s="28" t="n">
        <v>0</v>
      </c>
      <c r="AI101" s="28" t="n">
        <v>0</v>
      </c>
      <c r="AJ101" s="28" t="n">
        <v>0</v>
      </c>
      <c r="AK101" s="28" t="n">
        <v>0</v>
      </c>
      <c r="AL101" s="28" t="n">
        <v>0</v>
      </c>
      <c r="AM101" s="28" t="n">
        <v>0</v>
      </c>
      <c r="AO101" s="28" t="n">
        <f aca="false">SUM(I101:AN101)</f>
        <v>0</v>
      </c>
      <c r="AP101" s="28" t="n">
        <f aca="false">SUM(I101:AM101)*E101</f>
        <v>0</v>
      </c>
    </row>
    <row r="102" customFormat="false" ht="11.25" hidden="true" customHeight="false" outlineLevel="0" collapsed="false"/>
    <row r="103" customFormat="false" ht="11.25" hidden="true" customHeight="false" outlineLevel="0" collapsed="false">
      <c r="B103" s="71" t="s">
        <v>104</v>
      </c>
    </row>
    <row r="104" customFormat="false" ht="11.25" hidden="true" customHeight="false" outlineLevel="0" collapsed="false">
      <c r="C104" s="1" t="s">
        <v>92</v>
      </c>
      <c r="D104" s="1" t="s">
        <v>93</v>
      </c>
      <c r="I104" s="28" t="n">
        <v>0</v>
      </c>
      <c r="J104" s="28" t="n">
        <v>0</v>
      </c>
      <c r="K104" s="28" t="n">
        <v>0</v>
      </c>
      <c r="L104" s="28" t="n">
        <v>0</v>
      </c>
      <c r="M104" s="28" t="n">
        <v>0</v>
      </c>
      <c r="N104" s="28" t="n">
        <v>0</v>
      </c>
      <c r="O104" s="28" t="n">
        <v>0</v>
      </c>
      <c r="P104" s="28" t="n">
        <v>0</v>
      </c>
      <c r="Q104" s="28" t="n">
        <v>0</v>
      </c>
      <c r="R104" s="28" t="n">
        <v>0</v>
      </c>
      <c r="S104" s="28" t="n">
        <v>0</v>
      </c>
      <c r="T104" s="28" t="n">
        <v>0</v>
      </c>
      <c r="U104" s="28" t="n">
        <v>0</v>
      </c>
      <c r="V104" s="28" t="n">
        <v>0</v>
      </c>
      <c r="W104" s="28" t="n">
        <v>0</v>
      </c>
      <c r="X104" s="28" t="n">
        <v>0</v>
      </c>
      <c r="Y104" s="28" t="n">
        <v>0</v>
      </c>
      <c r="Z104" s="28" t="n">
        <v>0</v>
      </c>
      <c r="AA104" s="28" t="n">
        <v>0</v>
      </c>
      <c r="AB104" s="28" t="n">
        <v>0</v>
      </c>
      <c r="AC104" s="28" t="n">
        <v>0</v>
      </c>
      <c r="AD104" s="28" t="n">
        <v>0</v>
      </c>
      <c r="AE104" s="28" t="n">
        <v>0</v>
      </c>
      <c r="AF104" s="28" t="n">
        <v>0</v>
      </c>
      <c r="AG104" s="28" t="n">
        <v>0</v>
      </c>
      <c r="AH104" s="28" t="n">
        <v>0</v>
      </c>
      <c r="AI104" s="28" t="n">
        <v>0</v>
      </c>
      <c r="AJ104" s="28" t="n">
        <v>0</v>
      </c>
      <c r="AK104" s="28" t="n">
        <v>0</v>
      </c>
      <c r="AL104" s="28" t="n">
        <v>0</v>
      </c>
      <c r="AM104" s="28" t="n">
        <v>0</v>
      </c>
      <c r="AO104" s="28" t="n">
        <f aca="false">SUM(I104:AN104)</f>
        <v>0</v>
      </c>
      <c r="AP104" s="28" t="n">
        <f aca="false">SUM(I104:AM104)*E104</f>
        <v>0</v>
      </c>
    </row>
    <row r="106" customFormat="false" ht="11.25" hidden="false" customHeight="false" outlineLevel="0" collapsed="false">
      <c r="AK106" s="78" t="s">
        <v>68</v>
      </c>
      <c r="AL106" s="78"/>
      <c r="AM106" s="78"/>
      <c r="AN106" s="78"/>
      <c r="AO106" s="78"/>
      <c r="AP106" s="78"/>
    </row>
    <row r="107" customFormat="false" ht="11.25" hidden="false" customHeight="false" outlineLevel="0" collapsed="false">
      <c r="AK107" s="79"/>
      <c r="AL107" s="80"/>
      <c r="AM107" s="80"/>
      <c r="AN107" s="80"/>
      <c r="AO107" s="81" t="s">
        <v>46</v>
      </c>
      <c r="AP107" s="82" t="s">
        <v>84</v>
      </c>
    </row>
    <row r="108" customFormat="false" ht="11.25" hidden="false" customHeight="false" outlineLevel="0" collapsed="false">
      <c r="AK108" s="83" t="s">
        <v>69</v>
      </c>
      <c r="AL108" s="37"/>
      <c r="AM108" s="37"/>
      <c r="AN108" s="37"/>
      <c r="AO108" s="76" t="n">
        <f aca="false">AO17</f>
        <v>620000</v>
      </c>
      <c r="AP108" s="84" t="n">
        <f aca="false">AP17</f>
        <v>1488620</v>
      </c>
    </row>
    <row r="109" customFormat="false" ht="11.25" hidden="false" customHeight="false" outlineLevel="0" collapsed="false">
      <c r="AK109" s="85" t="s">
        <v>70</v>
      </c>
      <c r="AL109" s="37"/>
      <c r="AM109" s="37"/>
      <c r="AN109" s="37"/>
      <c r="AO109" s="76" t="n">
        <f aca="false">AO34</f>
        <v>745000</v>
      </c>
      <c r="AP109" s="84" t="n">
        <f aca="false">AP34</f>
        <v>2140757.5</v>
      </c>
    </row>
    <row r="110" customFormat="false" ht="11.25" hidden="false" customHeight="false" outlineLevel="0" collapsed="false">
      <c r="AK110" s="85" t="s">
        <v>71</v>
      </c>
      <c r="AL110" s="37"/>
      <c r="AM110" s="37"/>
      <c r="AN110" s="37"/>
      <c r="AO110" s="24" t="n">
        <f aca="false">SUM(AO36:AO41)</f>
        <v>0</v>
      </c>
      <c r="AP110" s="86" t="n">
        <f aca="false">SUM(AP36:AP41)</f>
        <v>0</v>
      </c>
    </row>
    <row r="111" customFormat="false" ht="11.25" hidden="false" customHeight="false" outlineLevel="0" collapsed="false">
      <c r="AK111" s="85"/>
      <c r="AL111" s="37"/>
      <c r="AM111" s="37"/>
      <c r="AN111" s="37"/>
      <c r="AO111" s="37"/>
      <c r="AP111" s="87"/>
    </row>
    <row r="112" customFormat="false" ht="11.25" hidden="false" customHeight="false" outlineLevel="0" collapsed="false">
      <c r="AK112" s="85" t="s">
        <v>105</v>
      </c>
      <c r="AL112" s="37"/>
      <c r="AM112" s="37"/>
      <c r="AN112" s="37"/>
      <c r="AO112" s="76" t="n">
        <f aca="false">AO62</f>
        <v>816612.39</v>
      </c>
      <c r="AP112" s="84" t="n">
        <f aca="false">AP62</f>
        <v>81661.239</v>
      </c>
    </row>
    <row r="113" customFormat="false" ht="11.25" hidden="false" customHeight="false" outlineLevel="0" collapsed="false">
      <c r="AK113" s="85" t="s">
        <v>73</v>
      </c>
      <c r="AL113" s="37"/>
      <c r="AM113" s="37"/>
      <c r="AN113" s="37"/>
      <c r="AO113" s="24" t="n">
        <f aca="false">SUM(AO64:AO70)</f>
        <v>0</v>
      </c>
      <c r="AP113" s="86" t="n">
        <f aca="false">SUM(AP64:AP70)</f>
        <v>0</v>
      </c>
    </row>
    <row r="114" customFormat="false" ht="11.25" hidden="false" customHeight="false" outlineLevel="0" collapsed="false">
      <c r="AK114" s="85"/>
      <c r="AL114" s="37"/>
      <c r="AM114" s="37"/>
      <c r="AN114" s="37"/>
      <c r="AO114" s="37"/>
      <c r="AP114" s="87"/>
    </row>
    <row r="115" customFormat="false" ht="11.25" hidden="false" customHeight="false" outlineLevel="0" collapsed="false">
      <c r="AK115" s="85" t="s">
        <v>106</v>
      </c>
      <c r="AL115" s="37"/>
      <c r="AM115" s="37"/>
      <c r="AN115" s="37"/>
      <c r="AO115" s="24" t="n">
        <f aca="false">SUM(AO76:AO104)-AO92</f>
        <v>540139</v>
      </c>
      <c r="AP115" s="88" t="n">
        <f aca="false">SUM(AP76:AP104)-AP92</f>
        <v>1641482.421</v>
      </c>
    </row>
    <row r="116" customFormat="false" ht="11.25" hidden="false" customHeight="false" outlineLevel="0" collapsed="false">
      <c r="AK116" s="85" t="s">
        <v>107</v>
      </c>
      <c r="AL116" s="37"/>
      <c r="AM116" s="37"/>
      <c r="AN116" s="37"/>
      <c r="AO116" s="76" t="n">
        <f aca="false">AO74</f>
        <v>816672.13</v>
      </c>
      <c r="AP116" s="84" t="n">
        <f aca="false">AP74</f>
        <v>2069556.318</v>
      </c>
    </row>
    <row r="117" customFormat="false" ht="11.25" hidden="false" customHeight="false" outlineLevel="0" collapsed="false">
      <c r="AK117" s="85" t="s">
        <v>108</v>
      </c>
      <c r="AL117" s="37"/>
      <c r="AM117" s="37"/>
      <c r="AN117" s="37"/>
      <c r="AO117" s="76" t="n">
        <f aca="false">+(MAX((SUM(AO74:AO104)-AO92),SUM(AO62:AO70)+SUM(AQ62:AQ70),SUM(AO34:AO42,AO17)))</f>
        <v>1395000</v>
      </c>
      <c r="AP117" s="84" t="n">
        <f aca="false">AO117*G74</f>
        <v>55800</v>
      </c>
      <c r="AR117" s="28"/>
    </row>
    <row r="118" customFormat="false" ht="11.25" hidden="false" customHeight="false" outlineLevel="0" collapsed="false">
      <c r="AK118" s="85" t="s">
        <v>109</v>
      </c>
      <c r="AL118" s="37"/>
      <c r="AM118" s="37"/>
      <c r="AN118" s="37"/>
      <c r="AO118" s="76"/>
      <c r="AP118" s="84" t="n">
        <f aca="false">AP116+AP117</f>
        <v>2125356.318</v>
      </c>
      <c r="AR118" s="28"/>
    </row>
    <row r="119" customFormat="false" ht="11.25" hidden="false" customHeight="false" outlineLevel="0" collapsed="false">
      <c r="AK119" s="85"/>
      <c r="AL119" s="37"/>
      <c r="AM119" s="37"/>
      <c r="AN119" s="37"/>
      <c r="AO119" s="37"/>
      <c r="AP119" s="87"/>
    </row>
    <row r="120" customFormat="false" ht="11.25" hidden="false" customHeight="false" outlineLevel="0" collapsed="false">
      <c r="AK120" s="85"/>
      <c r="AL120" s="37" t="s">
        <v>76</v>
      </c>
      <c r="AM120" s="37"/>
      <c r="AN120" s="37"/>
      <c r="AO120" s="76" t="n">
        <f aca="false">AQ62</f>
        <v>8248.61</v>
      </c>
      <c r="AP120" s="87"/>
    </row>
    <row r="121" customFormat="false" ht="11.25" hidden="false" customHeight="false" outlineLevel="0" collapsed="false">
      <c r="AK121" s="85"/>
      <c r="AL121" s="37" t="s">
        <v>77</v>
      </c>
      <c r="AM121" s="37"/>
      <c r="AN121" s="37"/>
      <c r="AO121" s="76" t="n">
        <f aca="false">-AO61</f>
        <v>-0</v>
      </c>
      <c r="AP121" s="87"/>
    </row>
    <row r="122" customFormat="false" ht="11.25" hidden="false" customHeight="false" outlineLevel="0" collapsed="false">
      <c r="AK122" s="89"/>
      <c r="AL122" s="101" t="s">
        <v>78</v>
      </c>
      <c r="AM122" s="101"/>
      <c r="AN122" s="101"/>
      <c r="AO122" s="102" t="n">
        <f aca="false">SUM(AO108:AO110)-SUM(AO115:AO116)-AO121-AO120</f>
        <v>-59.7399999998888</v>
      </c>
      <c r="AP122" s="91"/>
    </row>
    <row r="123" customFormat="false" ht="11.25" hidden="false" customHeight="false" outlineLevel="0" collapsed="false">
      <c r="AK123" s="37"/>
      <c r="AL123" s="37"/>
      <c r="AM123" s="37"/>
      <c r="AN123" s="37"/>
      <c r="AO123" s="37"/>
      <c r="AP123" s="37"/>
    </row>
    <row r="124" customFormat="false" ht="11.25" hidden="false" customHeight="false" outlineLevel="0" collapsed="false">
      <c r="AK124" s="37"/>
      <c r="AL124" s="37"/>
      <c r="AM124" s="37"/>
      <c r="AN124" s="37"/>
      <c r="AO124" s="37"/>
      <c r="AP124" s="37"/>
    </row>
  </sheetData>
  <mergeCells count="1">
    <mergeCell ref="AK106:AP106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4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pane xSplit="8" ySplit="4" topLeftCell="I14" activePane="bottomRight" state="frozen"/>
      <selection pane="topLeft" activeCell="A4" activeCellId="0" sqref="A4"/>
      <selection pane="topRight" activeCell="I4" activeCellId="0" sqref="I4"/>
      <selection pane="bottomLeft" activeCell="A14" activeCellId="0" sqref="A14"/>
      <selection pane="bottomRight" activeCell="K24" activeCellId="0" sqref="K24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8" min="9" style="1" width="7.7"/>
    <col collapsed="false" customWidth="true" hidden="true" outlineLevel="0" max="39" min="39" style="1" width="7.7"/>
    <col collapsed="false" customWidth="true" hidden="false" outlineLevel="0" max="40" min="40" style="1" width="3.7"/>
    <col collapsed="false" customWidth="true" hidden="false" outlineLevel="0" max="41" min="41" style="1" width="11.56"/>
    <col collapsed="false" customWidth="true" hidden="false" outlineLevel="0" max="42" min="42" style="1" width="11.42"/>
    <col collapsed="false" customWidth="true" hidden="false" outlineLevel="0" max="43" min="43" style="1" width="6.85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103" t="s">
        <v>126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37043</v>
      </c>
      <c r="J7" s="59" t="n">
        <f aca="false">I7+1</f>
        <v>37044</v>
      </c>
      <c r="K7" s="59" t="n">
        <f aca="false">J7+1</f>
        <v>37045</v>
      </c>
      <c r="L7" s="59" t="n">
        <f aca="false">K7+1</f>
        <v>37046</v>
      </c>
      <c r="M7" s="59" t="n">
        <f aca="false">L7+1</f>
        <v>37047</v>
      </c>
      <c r="N7" s="59" t="n">
        <f aca="false">M7+1</f>
        <v>37048</v>
      </c>
      <c r="O7" s="59" t="n">
        <f aca="false">N7+1</f>
        <v>37049</v>
      </c>
      <c r="P7" s="59" t="n">
        <f aca="false">O7+1</f>
        <v>37050</v>
      </c>
      <c r="Q7" s="59" t="n">
        <f aca="false">P7+1</f>
        <v>37051</v>
      </c>
      <c r="R7" s="59" t="n">
        <f aca="false">Q7+1</f>
        <v>37052</v>
      </c>
      <c r="S7" s="59" t="n">
        <f aca="false">R7+1</f>
        <v>37053</v>
      </c>
      <c r="T7" s="59" t="n">
        <f aca="false">S7+1</f>
        <v>37054</v>
      </c>
      <c r="U7" s="59" t="n">
        <f aca="false">T7+1</f>
        <v>37055</v>
      </c>
      <c r="V7" s="59" t="n">
        <f aca="false">U7+1</f>
        <v>37056</v>
      </c>
      <c r="W7" s="59" t="n">
        <f aca="false">V7+1</f>
        <v>37057</v>
      </c>
      <c r="X7" s="59" t="n">
        <f aca="false">W7+1</f>
        <v>37058</v>
      </c>
      <c r="Y7" s="59" t="n">
        <f aca="false">X7+1</f>
        <v>37059</v>
      </c>
      <c r="Z7" s="59" t="n">
        <f aca="false">Y7+1</f>
        <v>37060</v>
      </c>
      <c r="AA7" s="59" t="n">
        <f aca="false">Z7+1</f>
        <v>37061</v>
      </c>
      <c r="AB7" s="59" t="n">
        <f aca="false">AA7+1</f>
        <v>37062</v>
      </c>
      <c r="AC7" s="59" t="n">
        <v>37063</v>
      </c>
      <c r="AD7" s="59" t="n">
        <f aca="false">AC7+1</f>
        <v>37064</v>
      </c>
      <c r="AE7" s="59" t="n">
        <f aca="false">AD7+1</f>
        <v>37065</v>
      </c>
      <c r="AF7" s="59" t="n">
        <f aca="false">AE7+1</f>
        <v>37066</v>
      </c>
      <c r="AG7" s="59" t="n">
        <f aca="false">AF7+1</f>
        <v>37067</v>
      </c>
      <c r="AH7" s="59" t="n">
        <f aca="false">AG7+1</f>
        <v>37068</v>
      </c>
      <c r="AI7" s="59" t="n">
        <f aca="false">AH7+1</f>
        <v>37069</v>
      </c>
      <c r="AJ7" s="59" t="n">
        <f aca="false">AI7+1</f>
        <v>37070</v>
      </c>
      <c r="AK7" s="59" t="n">
        <f aca="false">AJ7+1</f>
        <v>37071</v>
      </c>
      <c r="AL7" s="59" t="n">
        <f aca="false">AK7+1</f>
        <v>37072</v>
      </c>
      <c r="AM7" s="59" t="n">
        <f aca="false">AL7+1</f>
        <v>37073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</row>
    <row r="10" customFormat="false" ht="11.25" hidden="false" customHeight="false" outlineLevel="0" collapsed="false">
      <c r="C10" s="1" t="s">
        <v>127</v>
      </c>
      <c r="D10" s="1" t="s">
        <v>26</v>
      </c>
      <c r="E10" s="1" t="n">
        <v>2.401</v>
      </c>
      <c r="I10" s="24" t="n">
        <v>10000</v>
      </c>
      <c r="J10" s="24" t="n">
        <f aca="false">I10</f>
        <v>10000</v>
      </c>
      <c r="K10" s="24" t="n">
        <f aca="false">J10</f>
        <v>10000</v>
      </c>
      <c r="L10" s="24" t="n">
        <f aca="false">K10</f>
        <v>10000</v>
      </c>
      <c r="M10" s="24" t="n">
        <f aca="false">L10</f>
        <v>10000</v>
      </c>
      <c r="N10" s="24" t="n">
        <f aca="false">M10</f>
        <v>10000</v>
      </c>
      <c r="O10" s="24" t="n">
        <f aca="false">N10</f>
        <v>10000</v>
      </c>
      <c r="P10" s="24" t="n">
        <f aca="false">O10</f>
        <v>10000</v>
      </c>
      <c r="Q10" s="24" t="n">
        <f aca="false">P10</f>
        <v>10000</v>
      </c>
      <c r="R10" s="24" t="n">
        <f aca="false">Q10</f>
        <v>10000</v>
      </c>
      <c r="S10" s="24" t="n">
        <f aca="false">R10</f>
        <v>10000</v>
      </c>
      <c r="T10" s="24" t="n">
        <f aca="false">S10</f>
        <v>10000</v>
      </c>
      <c r="U10" s="24" t="n">
        <f aca="false">T10</f>
        <v>10000</v>
      </c>
      <c r="V10" s="24" t="n">
        <f aca="false">U10</f>
        <v>10000</v>
      </c>
      <c r="W10" s="24" t="n">
        <f aca="false">V10</f>
        <v>10000</v>
      </c>
      <c r="X10" s="24" t="n">
        <f aca="false">W10</f>
        <v>10000</v>
      </c>
      <c r="Y10" s="24" t="n">
        <f aca="false">X10</f>
        <v>10000</v>
      </c>
      <c r="Z10" s="24" t="n">
        <f aca="false">Y10</f>
        <v>10000</v>
      </c>
      <c r="AA10" s="24" t="n">
        <f aca="false">Z10</f>
        <v>10000</v>
      </c>
      <c r="AB10" s="24" t="n">
        <f aca="false">AA10</f>
        <v>10000</v>
      </c>
      <c r="AC10" s="24" t="n">
        <f aca="false">AB10</f>
        <v>10000</v>
      </c>
      <c r="AD10" s="24" t="n">
        <f aca="false">AC10</f>
        <v>10000</v>
      </c>
      <c r="AE10" s="24" t="n">
        <f aca="false">AD10</f>
        <v>10000</v>
      </c>
      <c r="AF10" s="24" t="n">
        <f aca="false">AE10</f>
        <v>10000</v>
      </c>
      <c r="AG10" s="24" t="n">
        <f aca="false">AF10</f>
        <v>10000</v>
      </c>
      <c r="AH10" s="24" t="n">
        <f aca="false">AG10</f>
        <v>10000</v>
      </c>
      <c r="AI10" s="24" t="n">
        <f aca="false">AH10</f>
        <v>10000</v>
      </c>
      <c r="AJ10" s="24" t="n">
        <f aca="false">AI10</f>
        <v>10000</v>
      </c>
      <c r="AK10" s="24" t="n">
        <f aca="false">AJ10</f>
        <v>10000</v>
      </c>
      <c r="AL10" s="24" t="n">
        <f aca="false">AK10</f>
        <v>10000</v>
      </c>
      <c r="AM10" s="24" t="n">
        <v>0</v>
      </c>
      <c r="AO10" s="28" t="n">
        <f aca="false">SUM(I10:AN10)</f>
        <v>300000</v>
      </c>
      <c r="AP10" s="28" t="n">
        <f aca="false">SUM(I10:AM10)*E10+SUM(I10:AM10)*F10+SUM(I10:AM10)*G10</f>
        <v>720300</v>
      </c>
    </row>
    <row r="11" customFormat="false" ht="11.25" hidden="false" customHeight="false" outlineLevel="0" collapsed="false">
      <c r="C11" s="1" t="s">
        <v>121</v>
      </c>
      <c r="D11" s="1" t="s">
        <v>128</v>
      </c>
      <c r="E11" s="1" t="n">
        <v>2.401</v>
      </c>
      <c r="I11" s="24" t="n">
        <v>0</v>
      </c>
      <c r="J11" s="24" t="n">
        <f aca="false">I11</f>
        <v>0</v>
      </c>
      <c r="K11" s="24" t="n">
        <f aca="false">J11</f>
        <v>0</v>
      </c>
      <c r="L11" s="24" t="n">
        <f aca="false">K11</f>
        <v>0</v>
      </c>
      <c r="M11" s="24" t="n">
        <f aca="false">L11</f>
        <v>0</v>
      </c>
      <c r="N11" s="24" t="n">
        <f aca="false">M11</f>
        <v>0</v>
      </c>
      <c r="O11" s="24" t="n">
        <f aca="false">N11</f>
        <v>0</v>
      </c>
      <c r="P11" s="24" t="n">
        <f aca="false">O11</f>
        <v>0</v>
      </c>
      <c r="Q11" s="24" t="n">
        <f aca="false">P11</f>
        <v>0</v>
      </c>
      <c r="R11" s="24" t="n">
        <f aca="false">Q11</f>
        <v>0</v>
      </c>
      <c r="S11" s="24" t="n">
        <f aca="false">R11</f>
        <v>0</v>
      </c>
      <c r="T11" s="24" t="n">
        <f aca="false">S11</f>
        <v>0</v>
      </c>
      <c r="U11" s="24" t="n">
        <f aca="false">T11</f>
        <v>0</v>
      </c>
      <c r="V11" s="24" t="n">
        <f aca="false">U11</f>
        <v>0</v>
      </c>
      <c r="W11" s="24" t="n">
        <f aca="false">V11</f>
        <v>0</v>
      </c>
      <c r="X11" s="24" t="n">
        <f aca="false">W11</f>
        <v>0</v>
      </c>
      <c r="Y11" s="24" t="n">
        <f aca="false">X11</f>
        <v>0</v>
      </c>
      <c r="Z11" s="24" t="n">
        <f aca="false">Y11</f>
        <v>0</v>
      </c>
      <c r="AA11" s="24" t="n">
        <f aca="false">Z11</f>
        <v>0</v>
      </c>
      <c r="AB11" s="24" t="n">
        <f aca="false">AA11</f>
        <v>0</v>
      </c>
      <c r="AC11" s="24" t="n">
        <f aca="false">AB11</f>
        <v>0</v>
      </c>
      <c r="AD11" s="24" t="n">
        <f aca="false">AC11</f>
        <v>0</v>
      </c>
      <c r="AE11" s="24" t="n">
        <f aca="false">AD11</f>
        <v>0</v>
      </c>
      <c r="AF11" s="24" t="n">
        <f aca="false">AE11</f>
        <v>0</v>
      </c>
      <c r="AG11" s="24" t="n">
        <f aca="false">AF11</f>
        <v>0</v>
      </c>
      <c r="AH11" s="24" t="n">
        <f aca="false">AG11</f>
        <v>0</v>
      </c>
      <c r="AI11" s="24" t="n">
        <f aca="false">AH11</f>
        <v>0</v>
      </c>
      <c r="AJ11" s="24" t="n">
        <f aca="false">AI11</f>
        <v>0</v>
      </c>
      <c r="AK11" s="24" t="n">
        <f aca="false">AJ11</f>
        <v>0</v>
      </c>
      <c r="AL11" s="24" t="n">
        <f aca="false">AK11</f>
        <v>0</v>
      </c>
      <c r="AM11" s="24" t="n">
        <f aca="false">AL11</f>
        <v>0</v>
      </c>
      <c r="AO11" s="28" t="n">
        <f aca="false">SUM(I11:AN11)</f>
        <v>0</v>
      </c>
      <c r="AP11" s="28" t="n">
        <f aca="false">SUM(I11:AM11)*E11+SUM(I11:AM11)*F11+SUM(I11:AM11)*G11</f>
        <v>0</v>
      </c>
    </row>
    <row r="12" customFormat="false" ht="11.25" hidden="false" customHeight="false" outlineLevel="0" collapsed="false">
      <c r="C12" s="1" t="s">
        <v>10</v>
      </c>
      <c r="D12" s="1" t="s">
        <v>27</v>
      </c>
      <c r="E12" s="1" t="n">
        <v>2.401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8"/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123</v>
      </c>
      <c r="D13" s="1" t="s">
        <v>28</v>
      </c>
      <c r="E13" s="1" t="n">
        <v>2.401</v>
      </c>
      <c r="I13" s="24" t="n">
        <v>10000</v>
      </c>
      <c r="J13" s="24" t="n">
        <v>10000</v>
      </c>
      <c r="K13" s="24" t="n">
        <f aca="false">J13</f>
        <v>10000</v>
      </c>
      <c r="L13" s="24" t="n">
        <f aca="false">K13</f>
        <v>10000</v>
      </c>
      <c r="M13" s="24" t="n">
        <f aca="false">L13</f>
        <v>10000</v>
      </c>
      <c r="N13" s="24" t="n">
        <f aca="false">M13</f>
        <v>10000</v>
      </c>
      <c r="O13" s="24" t="n">
        <f aca="false">N13</f>
        <v>10000</v>
      </c>
      <c r="P13" s="24" t="n">
        <f aca="false">O13</f>
        <v>10000</v>
      </c>
      <c r="Q13" s="24" t="n">
        <f aca="false">P13</f>
        <v>10000</v>
      </c>
      <c r="R13" s="24" t="n">
        <f aca="false">Q13</f>
        <v>10000</v>
      </c>
      <c r="S13" s="24" t="n">
        <f aca="false">R13</f>
        <v>10000</v>
      </c>
      <c r="T13" s="24" t="n">
        <f aca="false">S13</f>
        <v>10000</v>
      </c>
      <c r="U13" s="24" t="n">
        <f aca="false">T13</f>
        <v>10000</v>
      </c>
      <c r="V13" s="24" t="n">
        <f aca="false">U13</f>
        <v>10000</v>
      </c>
      <c r="W13" s="24" t="n">
        <f aca="false">V13</f>
        <v>10000</v>
      </c>
      <c r="X13" s="24" t="n">
        <f aca="false">W13</f>
        <v>10000</v>
      </c>
      <c r="Y13" s="24" t="n">
        <f aca="false">X13</f>
        <v>10000</v>
      </c>
      <c r="Z13" s="24" t="n">
        <f aca="false">Y13</f>
        <v>10000</v>
      </c>
      <c r="AA13" s="24" t="n">
        <f aca="false">Z13</f>
        <v>10000</v>
      </c>
      <c r="AB13" s="24" t="n">
        <f aca="false">AA13</f>
        <v>10000</v>
      </c>
      <c r="AC13" s="24" t="n">
        <f aca="false">AB13</f>
        <v>10000</v>
      </c>
      <c r="AD13" s="24" t="n">
        <f aca="false">AC13</f>
        <v>10000</v>
      </c>
      <c r="AE13" s="24" t="n">
        <f aca="false">AD13</f>
        <v>10000</v>
      </c>
      <c r="AF13" s="24" t="n">
        <f aca="false">AE13</f>
        <v>10000</v>
      </c>
      <c r="AG13" s="24" t="n">
        <f aca="false">AF13</f>
        <v>10000</v>
      </c>
      <c r="AH13" s="24" t="n">
        <f aca="false">AG13</f>
        <v>10000</v>
      </c>
      <c r="AI13" s="24" t="n">
        <f aca="false">AH13</f>
        <v>10000</v>
      </c>
      <c r="AJ13" s="24" t="n">
        <f aca="false">AI13</f>
        <v>10000</v>
      </c>
      <c r="AK13" s="24" t="n">
        <f aca="false">AJ13</f>
        <v>10000</v>
      </c>
      <c r="AL13" s="24" t="n">
        <f aca="false">AK13</f>
        <v>10000</v>
      </c>
      <c r="AM13" s="68" t="n">
        <f aca="false">AL13</f>
        <v>10000</v>
      </c>
      <c r="AO13" s="28" t="n">
        <f aca="false">SUM(I13:AN13)</f>
        <v>310000</v>
      </c>
      <c r="AP13" s="28" t="n">
        <f aca="false">SUM(I13:AM13)*E13+SUM(I13:AM13)*F13+SUM(I13:AM13)*G13</f>
        <v>744310</v>
      </c>
    </row>
    <row r="14" customFormat="false" ht="11.25" hidden="false" customHeight="false" outlineLevel="0" collapsed="false">
      <c r="C14" s="1" t="s">
        <v>129</v>
      </c>
      <c r="D14" s="1" t="s">
        <v>29</v>
      </c>
      <c r="E14" s="1" t="n">
        <v>2.401</v>
      </c>
      <c r="I14" s="24" t="n">
        <v>0</v>
      </c>
      <c r="J14" s="24" t="n">
        <f aca="false">I14</f>
        <v>0</v>
      </c>
      <c r="K14" s="24" t="n">
        <f aca="false">J14</f>
        <v>0</v>
      </c>
      <c r="L14" s="24" t="n">
        <f aca="false">K14</f>
        <v>0</v>
      </c>
      <c r="M14" s="24" t="n">
        <f aca="false">L14</f>
        <v>0</v>
      </c>
      <c r="N14" s="24" t="n">
        <f aca="false">M14</f>
        <v>0</v>
      </c>
      <c r="O14" s="24" t="n">
        <f aca="false">N14</f>
        <v>0</v>
      </c>
      <c r="P14" s="24" t="n">
        <f aca="false">O14</f>
        <v>0</v>
      </c>
      <c r="Q14" s="24" t="n">
        <f aca="false">P14</f>
        <v>0</v>
      </c>
      <c r="R14" s="24" t="n">
        <f aca="false">Q14</f>
        <v>0</v>
      </c>
      <c r="S14" s="24" t="n">
        <f aca="false">R14</f>
        <v>0</v>
      </c>
      <c r="T14" s="24" t="n">
        <f aca="false">S14</f>
        <v>0</v>
      </c>
      <c r="U14" s="24" t="n">
        <f aca="false">T14</f>
        <v>0</v>
      </c>
      <c r="V14" s="24" t="n">
        <f aca="false">U14</f>
        <v>0</v>
      </c>
      <c r="W14" s="24" t="n">
        <f aca="false">V14</f>
        <v>0</v>
      </c>
      <c r="X14" s="24" t="n">
        <f aca="false">W14</f>
        <v>0</v>
      </c>
      <c r="Y14" s="24" t="n">
        <f aca="false">X14</f>
        <v>0</v>
      </c>
      <c r="Z14" s="24" t="n">
        <f aca="false">Y14</f>
        <v>0</v>
      </c>
      <c r="AA14" s="24" t="n">
        <f aca="false">Z14</f>
        <v>0</v>
      </c>
      <c r="AB14" s="24" t="n">
        <f aca="false">AA14</f>
        <v>0</v>
      </c>
      <c r="AC14" s="24" t="n">
        <f aca="false">AB14</f>
        <v>0</v>
      </c>
      <c r="AD14" s="24" t="n">
        <f aca="false">AC14</f>
        <v>0</v>
      </c>
      <c r="AE14" s="24" t="n">
        <f aca="false">AD14</f>
        <v>0</v>
      </c>
      <c r="AF14" s="24" t="n">
        <f aca="false">AE14</f>
        <v>0</v>
      </c>
      <c r="AG14" s="24" t="n">
        <f aca="false">AF14</f>
        <v>0</v>
      </c>
      <c r="AH14" s="24" t="n">
        <f aca="false">AG14</f>
        <v>0</v>
      </c>
      <c r="AI14" s="24" t="n">
        <f aca="false">AH14</f>
        <v>0</v>
      </c>
      <c r="AJ14" s="24" t="n">
        <f aca="false">AI14</f>
        <v>0</v>
      </c>
      <c r="AK14" s="24" t="n">
        <f aca="false">AJ14</f>
        <v>0</v>
      </c>
      <c r="AL14" s="24" t="n">
        <f aca="false">AK14</f>
        <v>0</v>
      </c>
      <c r="AM14" s="28"/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13</v>
      </c>
      <c r="D15" s="1" t="s">
        <v>30</v>
      </c>
      <c r="E15" s="1" t="n">
        <v>2.401</v>
      </c>
      <c r="I15" s="24" t="n">
        <v>0</v>
      </c>
      <c r="J15" s="24" t="n">
        <v>0</v>
      </c>
      <c r="K15" s="24" t="n">
        <v>0</v>
      </c>
      <c r="L15" s="24" t="n">
        <v>0</v>
      </c>
      <c r="M15" s="24" t="n">
        <v>0</v>
      </c>
      <c r="N15" s="24" t="n">
        <v>0</v>
      </c>
      <c r="O15" s="24" t="n">
        <v>0</v>
      </c>
      <c r="P15" s="24" t="n">
        <v>0</v>
      </c>
      <c r="Q15" s="24" t="n">
        <v>0</v>
      </c>
      <c r="R15" s="24" t="n">
        <v>0</v>
      </c>
      <c r="S15" s="24" t="n">
        <v>0</v>
      </c>
      <c r="T15" s="24" t="n">
        <v>0</v>
      </c>
      <c r="U15" s="24" t="n">
        <v>0</v>
      </c>
      <c r="V15" s="24" t="n">
        <v>0</v>
      </c>
      <c r="W15" s="24" t="n">
        <v>0</v>
      </c>
      <c r="X15" s="24" t="n">
        <v>0</v>
      </c>
      <c r="Y15" s="24" t="n">
        <v>0</v>
      </c>
      <c r="Z15" s="24" t="n">
        <v>0</v>
      </c>
      <c r="AA15" s="24" t="n">
        <v>0</v>
      </c>
      <c r="AB15" s="24" t="n">
        <v>0</v>
      </c>
      <c r="AC15" s="24" t="n">
        <v>0</v>
      </c>
      <c r="AD15" s="24" t="n">
        <v>0</v>
      </c>
      <c r="AE15" s="24" t="n">
        <v>0</v>
      </c>
      <c r="AF15" s="24" t="n">
        <v>0</v>
      </c>
      <c r="AG15" s="24" t="n">
        <v>0</v>
      </c>
      <c r="AH15" s="24" t="n">
        <v>0</v>
      </c>
      <c r="AI15" s="24" t="n">
        <v>0</v>
      </c>
      <c r="AJ15" s="24" t="n">
        <v>0</v>
      </c>
      <c r="AK15" s="24" t="n">
        <v>0</v>
      </c>
      <c r="AL15" s="24" t="n">
        <v>0</v>
      </c>
      <c r="AM15" s="28" t="n">
        <f aca="false">AL15</f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" t="s">
        <v>14</v>
      </c>
      <c r="D16" s="1" t="s">
        <v>31</v>
      </c>
      <c r="E16" s="1" t="n">
        <v>2.401</v>
      </c>
      <c r="I16" s="67" t="n">
        <v>0</v>
      </c>
      <c r="J16" s="67" t="n">
        <v>0</v>
      </c>
      <c r="K16" s="67" t="n">
        <v>0</v>
      </c>
      <c r="L16" s="67" t="n">
        <v>0</v>
      </c>
      <c r="M16" s="67" t="n">
        <v>0</v>
      </c>
      <c r="N16" s="67" t="n">
        <v>0</v>
      </c>
      <c r="O16" s="67" t="n">
        <v>0</v>
      </c>
      <c r="P16" s="67" t="n">
        <v>0</v>
      </c>
      <c r="Q16" s="67" t="n">
        <v>0</v>
      </c>
      <c r="R16" s="67" t="n">
        <v>0</v>
      </c>
      <c r="S16" s="67" t="n">
        <v>0</v>
      </c>
      <c r="T16" s="67" t="n">
        <v>0</v>
      </c>
      <c r="U16" s="67" t="n">
        <v>0</v>
      </c>
      <c r="V16" s="67" t="n">
        <v>0</v>
      </c>
      <c r="W16" s="67" t="n">
        <v>0</v>
      </c>
      <c r="X16" s="67" t="n">
        <v>0</v>
      </c>
      <c r="Y16" s="67" t="n">
        <v>0</v>
      </c>
      <c r="Z16" s="67" t="n">
        <v>0</v>
      </c>
      <c r="AA16" s="67" t="n">
        <v>0</v>
      </c>
      <c r="AB16" s="67" t="n">
        <v>0</v>
      </c>
      <c r="AC16" s="67" t="n">
        <v>0</v>
      </c>
      <c r="AD16" s="67" t="n">
        <v>0</v>
      </c>
      <c r="AE16" s="67" t="n">
        <v>0</v>
      </c>
      <c r="AF16" s="67" t="n">
        <v>0</v>
      </c>
      <c r="AG16" s="67" t="n">
        <v>0</v>
      </c>
      <c r="AH16" s="67" t="n">
        <v>0</v>
      </c>
      <c r="AI16" s="67" t="n">
        <v>0</v>
      </c>
      <c r="AJ16" s="67" t="n">
        <v>0</v>
      </c>
      <c r="AK16" s="67" t="n">
        <v>0</v>
      </c>
      <c r="AL16" s="67" t="n">
        <v>0</v>
      </c>
      <c r="AM16" s="68" t="n">
        <v>0</v>
      </c>
      <c r="AO16" s="68" t="n">
        <f aca="false">SUM(I16:AN16)</f>
        <v>0</v>
      </c>
      <c r="AP16" s="68" t="n">
        <f aca="false">SUM(I16:AM16)*E16+SUM(I16:AM16)*F16+SUM(I16:AM16)*G16</f>
        <v>0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69" t="n">
        <f aca="false">SUM(AK10:AK16)</f>
        <v>20000</v>
      </c>
      <c r="AL17" s="69" t="n">
        <f aca="false">SUM(AL10:AL16)</f>
        <v>20000</v>
      </c>
      <c r="AM17" s="69" t="n">
        <f aca="false">SUM(AM10:AM16)</f>
        <v>10000</v>
      </c>
      <c r="AO17" s="34" t="n">
        <f aca="false">SUM(AO10:AO16)</f>
        <v>610000</v>
      </c>
      <c r="AP17" s="34" t="n">
        <f aca="false">SUM(AP10:AP16)</f>
        <v>1464610</v>
      </c>
    </row>
    <row r="18" customFormat="false" ht="11.25" hidden="false" customHeight="false" outlineLevel="0" collapsed="false">
      <c r="I18" s="24"/>
    </row>
    <row r="19" customFormat="false" ht="11.25" hidden="false" customHeight="false" outlineLevel="0" collapsed="false">
      <c r="B19" s="93" t="s">
        <v>88</v>
      </c>
      <c r="I19" s="24"/>
    </row>
    <row r="20" customFormat="false" ht="11.25" hidden="false" customHeight="false" outlineLevel="0" collapsed="false">
      <c r="C20" s="1" t="s">
        <v>130</v>
      </c>
      <c r="D20" s="1" t="s">
        <v>131</v>
      </c>
      <c r="E20" s="1" t="n">
        <v>2.43</v>
      </c>
      <c r="F20" s="70" t="n">
        <v>0.48</v>
      </c>
      <c r="G20" s="1" t="n">
        <v>-0.0365</v>
      </c>
      <c r="I20" s="24" t="n">
        <v>16500</v>
      </c>
      <c r="J20" s="28" t="n">
        <f aca="false">I20</f>
        <v>16500</v>
      </c>
      <c r="K20" s="28" t="n">
        <f aca="false">J20</f>
        <v>16500</v>
      </c>
      <c r="L20" s="28" t="n">
        <f aca="false">K20</f>
        <v>16500</v>
      </c>
      <c r="M20" s="28" t="n">
        <f aca="false">L20</f>
        <v>16500</v>
      </c>
      <c r="N20" s="28" t="n">
        <f aca="false">M20</f>
        <v>16500</v>
      </c>
      <c r="O20" s="28" t="n">
        <f aca="false">N20</f>
        <v>16500</v>
      </c>
      <c r="P20" s="28" t="n">
        <f aca="false">O20</f>
        <v>16500</v>
      </c>
      <c r="Q20" s="28" t="n">
        <f aca="false">P20</f>
        <v>16500</v>
      </c>
      <c r="R20" s="28" t="n">
        <f aca="false">Q20</f>
        <v>16500</v>
      </c>
      <c r="S20" s="28" t="n">
        <f aca="false">R20</f>
        <v>16500</v>
      </c>
      <c r="T20" s="28" t="n">
        <f aca="false">S20</f>
        <v>16500</v>
      </c>
      <c r="U20" s="28" t="n">
        <f aca="false">T20</f>
        <v>16500</v>
      </c>
      <c r="V20" s="28" t="n">
        <f aca="false">U20</f>
        <v>16500</v>
      </c>
      <c r="W20" s="28" t="n">
        <f aca="false">V20</f>
        <v>16500</v>
      </c>
      <c r="X20" s="28" t="n">
        <f aca="false">W20</f>
        <v>16500</v>
      </c>
      <c r="Y20" s="28" t="n">
        <f aca="false">X20</f>
        <v>16500</v>
      </c>
      <c r="Z20" s="28" t="n">
        <f aca="false">Y20</f>
        <v>16500</v>
      </c>
      <c r="AA20" s="28" t="n">
        <f aca="false">Z20</f>
        <v>16500</v>
      </c>
      <c r="AB20" s="28" t="n">
        <f aca="false">AA20</f>
        <v>16500</v>
      </c>
      <c r="AC20" s="28" t="n">
        <v>11500</v>
      </c>
      <c r="AD20" s="28" t="n">
        <f aca="false">AC20</f>
        <v>11500</v>
      </c>
      <c r="AE20" s="28" t="n">
        <f aca="false">AD20</f>
        <v>11500</v>
      </c>
      <c r="AF20" s="28" t="n">
        <f aca="false">AE20</f>
        <v>11500</v>
      </c>
      <c r="AG20" s="28" t="n">
        <f aca="false">AF20</f>
        <v>11500</v>
      </c>
      <c r="AH20" s="28" t="n">
        <f aca="false">AG20</f>
        <v>11500</v>
      </c>
      <c r="AI20" s="28" t="n">
        <f aca="false">AH20</f>
        <v>11500</v>
      </c>
      <c r="AJ20" s="28" t="n">
        <f aca="false">AI20</f>
        <v>11500</v>
      </c>
      <c r="AK20" s="28" t="n">
        <f aca="false">AJ20</f>
        <v>11500</v>
      </c>
      <c r="AL20" s="28" t="n">
        <f aca="false">AK20</f>
        <v>11500</v>
      </c>
      <c r="AM20" s="28" t="n">
        <f aca="false">AL20</f>
        <v>11500</v>
      </c>
      <c r="AO20" s="28" t="n">
        <f aca="false">SUM(I20:AN20)</f>
        <v>456500</v>
      </c>
      <c r="AP20" s="28" t="n">
        <f aca="false">SUM(I20:AM20)*E20+SUM(I20:AM20)*F20+SUM(I20:AM20)*G20</f>
        <v>1311752.75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0</v>
      </c>
      <c r="J23" s="28" t="n">
        <f aca="false">I23</f>
        <v>0</v>
      </c>
      <c r="K23" s="28" t="n">
        <f aca="false">J23</f>
        <v>0</v>
      </c>
      <c r="L23" s="28" t="n">
        <f aca="false">K23</f>
        <v>0</v>
      </c>
      <c r="M23" s="28" t="n">
        <f aca="false">L23</f>
        <v>0</v>
      </c>
      <c r="N23" s="28" t="n">
        <f aca="false">M23</f>
        <v>0</v>
      </c>
      <c r="O23" s="28" t="n">
        <f aca="false">N23</f>
        <v>0</v>
      </c>
      <c r="P23" s="28" t="n">
        <f aca="false">O23</f>
        <v>0</v>
      </c>
      <c r="Q23" s="28" t="n">
        <f aca="false">P23</f>
        <v>0</v>
      </c>
      <c r="R23" s="28" t="n">
        <f aca="false">Q23</f>
        <v>0</v>
      </c>
      <c r="S23" s="28" t="n">
        <f aca="false">R23</f>
        <v>0</v>
      </c>
      <c r="T23" s="28" t="n">
        <f aca="false">S23</f>
        <v>0</v>
      </c>
      <c r="U23" s="28" t="n">
        <f aca="false">T23</f>
        <v>0</v>
      </c>
      <c r="V23" s="28" t="n">
        <f aca="false">U23</f>
        <v>0</v>
      </c>
      <c r="W23" s="28" t="n">
        <f aca="false">V23</f>
        <v>0</v>
      </c>
      <c r="X23" s="28" t="n">
        <f aca="false">W23</f>
        <v>0</v>
      </c>
      <c r="Y23" s="28" t="n">
        <f aca="false">X23</f>
        <v>0</v>
      </c>
      <c r="Z23" s="28" t="n">
        <f aca="false">Y23</f>
        <v>0</v>
      </c>
      <c r="AA23" s="28" t="n">
        <f aca="false">Z23</f>
        <v>0</v>
      </c>
      <c r="AB23" s="28" t="n">
        <f aca="false">AA23</f>
        <v>0</v>
      </c>
      <c r="AC23" s="28" t="n">
        <v>0</v>
      </c>
      <c r="AD23" s="28" t="n">
        <f aca="false">AC23</f>
        <v>0</v>
      </c>
      <c r="AE23" s="28" t="n">
        <f aca="false">AD23</f>
        <v>0</v>
      </c>
      <c r="AF23" s="28" t="n">
        <f aca="false">AE23</f>
        <v>0</v>
      </c>
      <c r="AG23" s="28" t="n">
        <f aca="false">AF23</f>
        <v>0</v>
      </c>
      <c r="AH23" s="28" t="n">
        <f aca="false">AG23</f>
        <v>0</v>
      </c>
      <c r="AI23" s="28" t="n">
        <f aca="false">AH23</f>
        <v>0</v>
      </c>
      <c r="AJ23" s="28" t="n">
        <f aca="false">AI23</f>
        <v>0</v>
      </c>
      <c r="AK23" s="28" t="n">
        <f aca="false">AJ23</f>
        <v>0</v>
      </c>
      <c r="AL23" s="28" t="n">
        <f aca="false">AK23</f>
        <v>0</v>
      </c>
      <c r="AM23" s="28" t="n">
        <f aca="false">AL23</f>
        <v>0</v>
      </c>
      <c r="AO23" s="28" t="n">
        <f aca="false">SUM(I23:AN23)</f>
        <v>0</v>
      </c>
      <c r="AP23" s="28" t="n">
        <f aca="false">SUM(I23:AM23)*E23+SUM(I23:AM23)*F23+SUM(I23:AM23)*G23</f>
        <v>0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4" t="n">
        <v>0</v>
      </c>
      <c r="K24" s="24" t="n">
        <v>0</v>
      </c>
      <c r="L24" s="24" t="n">
        <v>0</v>
      </c>
      <c r="M24" s="24" t="n">
        <v>0</v>
      </c>
      <c r="N24" s="24" t="n">
        <v>0</v>
      </c>
      <c r="O24" s="24" t="n">
        <v>0</v>
      </c>
      <c r="P24" s="24" t="n">
        <v>0</v>
      </c>
      <c r="Q24" s="24" t="n">
        <v>0</v>
      </c>
      <c r="R24" s="24" t="n">
        <v>0</v>
      </c>
      <c r="S24" s="24" t="n">
        <v>0</v>
      </c>
      <c r="T24" s="24" t="n">
        <v>0</v>
      </c>
      <c r="U24" s="24" t="n">
        <v>0</v>
      </c>
      <c r="V24" s="24" t="n">
        <v>0</v>
      </c>
      <c r="W24" s="24" t="n">
        <v>0</v>
      </c>
      <c r="X24" s="24" t="n">
        <v>0</v>
      </c>
      <c r="Y24" s="24" t="n">
        <v>0</v>
      </c>
      <c r="Z24" s="24" t="n">
        <v>0</v>
      </c>
      <c r="AA24" s="24" t="n">
        <v>0</v>
      </c>
      <c r="AB24" s="24" t="n">
        <v>0</v>
      </c>
      <c r="AC24" s="24" t="n">
        <v>0</v>
      </c>
      <c r="AD24" s="24" t="n">
        <v>0</v>
      </c>
      <c r="AE24" s="24" t="n">
        <v>0</v>
      </c>
      <c r="AF24" s="24" t="n">
        <v>0</v>
      </c>
      <c r="AG24" s="24" t="n">
        <v>0</v>
      </c>
      <c r="AH24" s="24" t="n">
        <v>0</v>
      </c>
      <c r="AI24" s="24" t="n">
        <v>0</v>
      </c>
      <c r="AJ24" s="24" t="n">
        <v>0</v>
      </c>
      <c r="AK24" s="24" t="n">
        <v>0</v>
      </c>
      <c r="AL24" s="24" t="n">
        <v>0</v>
      </c>
      <c r="AM24" s="24" t="n"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87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4" t="n">
        <v>0</v>
      </c>
      <c r="K25" s="24" t="n">
        <v>0</v>
      </c>
      <c r="L25" s="24" t="n">
        <v>0</v>
      </c>
      <c r="M25" s="24" t="n">
        <v>0</v>
      </c>
      <c r="N25" s="24" t="n">
        <v>0</v>
      </c>
      <c r="O25" s="24" t="n">
        <v>0</v>
      </c>
      <c r="P25" s="24" t="n">
        <v>0</v>
      </c>
      <c r="Q25" s="24" t="n">
        <v>0</v>
      </c>
      <c r="R25" s="24" t="n">
        <v>0</v>
      </c>
      <c r="S25" s="24" t="n">
        <v>0</v>
      </c>
      <c r="T25" s="24" t="n">
        <v>0</v>
      </c>
      <c r="U25" s="24" t="n">
        <v>0</v>
      </c>
      <c r="V25" s="24" t="n">
        <v>0</v>
      </c>
      <c r="W25" s="24" t="n">
        <v>0</v>
      </c>
      <c r="X25" s="24" t="n">
        <v>0</v>
      </c>
      <c r="Y25" s="24" t="n">
        <v>0</v>
      </c>
      <c r="Z25" s="24" t="n">
        <v>0</v>
      </c>
      <c r="AA25" s="24" t="n">
        <v>0</v>
      </c>
      <c r="AB25" s="24" t="n">
        <v>0</v>
      </c>
      <c r="AC25" s="24" t="n">
        <v>0</v>
      </c>
      <c r="AD25" s="24" t="n">
        <v>0</v>
      </c>
      <c r="AE25" s="24" t="n">
        <v>0</v>
      </c>
      <c r="AF25" s="24" t="n">
        <v>0</v>
      </c>
      <c r="AG25" s="24" t="n">
        <v>0</v>
      </c>
      <c r="AH25" s="24" t="n">
        <v>0</v>
      </c>
      <c r="AI25" s="24" t="n">
        <v>0</v>
      </c>
      <c r="AJ25" s="24" t="n">
        <v>0</v>
      </c>
      <c r="AK25" s="24" t="n">
        <v>0</v>
      </c>
      <c r="AL25" s="24" t="n">
        <v>0</v>
      </c>
      <c r="AM25" s="24" t="n"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123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4" t="n">
        <v>0</v>
      </c>
      <c r="K26" s="24" t="n">
        <v>0</v>
      </c>
      <c r="L26" s="24" t="n">
        <v>0</v>
      </c>
      <c r="M26" s="24" t="n">
        <v>0</v>
      </c>
      <c r="N26" s="24" t="n">
        <v>0</v>
      </c>
      <c r="O26" s="24" t="n">
        <v>0</v>
      </c>
      <c r="P26" s="24" t="n">
        <v>0</v>
      </c>
      <c r="Q26" s="24" t="n">
        <v>0</v>
      </c>
      <c r="R26" s="24" t="n">
        <v>0</v>
      </c>
      <c r="S26" s="24" t="n">
        <v>0</v>
      </c>
      <c r="T26" s="24" t="n">
        <v>0</v>
      </c>
      <c r="U26" s="24" t="n">
        <v>0</v>
      </c>
      <c r="V26" s="24" t="n">
        <v>0</v>
      </c>
      <c r="W26" s="24" t="n">
        <v>0</v>
      </c>
      <c r="X26" s="24" t="n">
        <v>0</v>
      </c>
      <c r="Y26" s="24" t="n">
        <v>0</v>
      </c>
      <c r="Z26" s="24" t="n">
        <v>0</v>
      </c>
      <c r="AA26" s="24" t="n">
        <v>0</v>
      </c>
      <c r="AB26" s="24" t="n">
        <v>0</v>
      </c>
      <c r="AC26" s="24" t="n">
        <v>0</v>
      </c>
      <c r="AD26" s="24" t="n">
        <v>0</v>
      </c>
      <c r="AE26" s="24" t="n">
        <v>0</v>
      </c>
      <c r="AF26" s="24" t="n">
        <v>0</v>
      </c>
      <c r="AG26" s="24" t="n">
        <v>0</v>
      </c>
      <c r="AH26" s="24" t="n">
        <v>0</v>
      </c>
      <c r="AI26" s="24" t="n">
        <v>0</v>
      </c>
      <c r="AJ26" s="24" t="n">
        <v>0</v>
      </c>
      <c r="AK26" s="24" t="n">
        <v>0</v>
      </c>
      <c r="AL26" s="24" t="n">
        <v>0</v>
      </c>
      <c r="AM26" s="24" t="n"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4" t="n">
        <v>0</v>
      </c>
      <c r="K27" s="24" t="n">
        <v>0</v>
      </c>
      <c r="L27" s="24" t="n">
        <v>0</v>
      </c>
      <c r="M27" s="24" t="n">
        <v>0</v>
      </c>
      <c r="N27" s="24" t="n">
        <v>0</v>
      </c>
      <c r="O27" s="24" t="n">
        <v>0</v>
      </c>
      <c r="P27" s="24" t="n">
        <v>0</v>
      </c>
      <c r="Q27" s="24" t="n">
        <v>0</v>
      </c>
      <c r="R27" s="24" t="n">
        <v>0</v>
      </c>
      <c r="S27" s="24" t="n">
        <v>0</v>
      </c>
      <c r="T27" s="24" t="n">
        <v>0</v>
      </c>
      <c r="U27" s="24" t="n">
        <v>0</v>
      </c>
      <c r="V27" s="24" t="n">
        <v>0</v>
      </c>
      <c r="W27" s="24" t="n">
        <v>0</v>
      </c>
      <c r="X27" s="24" t="n">
        <v>0</v>
      </c>
      <c r="Y27" s="24" t="n">
        <v>0</v>
      </c>
      <c r="Z27" s="24" t="n">
        <v>0</v>
      </c>
      <c r="AA27" s="24" t="n">
        <v>0</v>
      </c>
      <c r="AB27" s="24" t="n">
        <v>0</v>
      </c>
      <c r="AC27" s="24" t="n">
        <v>0</v>
      </c>
      <c r="AD27" s="24" t="n">
        <v>0</v>
      </c>
      <c r="AE27" s="24" t="n">
        <v>0</v>
      </c>
      <c r="AF27" s="24" t="n">
        <v>0</v>
      </c>
      <c r="AG27" s="24" t="n">
        <v>0</v>
      </c>
      <c r="AH27" s="24" t="n">
        <v>0</v>
      </c>
      <c r="AI27" s="24" t="n">
        <v>0</v>
      </c>
      <c r="AJ27" s="24" t="n">
        <v>0</v>
      </c>
      <c r="AK27" s="24" t="n">
        <v>0</v>
      </c>
      <c r="AL27" s="24" t="n">
        <v>0</v>
      </c>
      <c r="AM27" s="24" t="n"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121</v>
      </c>
      <c r="D28" s="1" t="s">
        <v>122</v>
      </c>
      <c r="E28" s="1" t="n">
        <v>2.43</v>
      </c>
      <c r="F28" s="70" t="n">
        <v>0.48</v>
      </c>
      <c r="G28" s="1" t="n">
        <v>-0.0365</v>
      </c>
      <c r="I28" s="24" t="n">
        <v>8500</v>
      </c>
      <c r="J28" s="24" t="n">
        <v>8500</v>
      </c>
      <c r="K28" s="24" t="n">
        <v>8500</v>
      </c>
      <c r="L28" s="24" t="n">
        <v>8500</v>
      </c>
      <c r="M28" s="24" t="n">
        <v>8500</v>
      </c>
      <c r="N28" s="24" t="n">
        <v>8500</v>
      </c>
      <c r="O28" s="24" t="n">
        <v>8500</v>
      </c>
      <c r="P28" s="24" t="n">
        <v>8500</v>
      </c>
      <c r="Q28" s="24" t="n">
        <v>8500</v>
      </c>
      <c r="R28" s="24" t="n">
        <v>8500</v>
      </c>
      <c r="S28" s="24" t="n">
        <v>8500</v>
      </c>
      <c r="T28" s="24" t="n">
        <v>8500</v>
      </c>
      <c r="U28" s="24" t="n">
        <v>8500</v>
      </c>
      <c r="V28" s="24" t="n">
        <v>8500</v>
      </c>
      <c r="W28" s="24" t="n">
        <v>8500</v>
      </c>
      <c r="X28" s="24" t="n">
        <v>8500</v>
      </c>
      <c r="Y28" s="24" t="n">
        <v>8500</v>
      </c>
      <c r="Z28" s="24" t="n">
        <v>8500</v>
      </c>
      <c r="AA28" s="24" t="n">
        <v>8500</v>
      </c>
      <c r="AB28" s="24" t="n">
        <v>8500</v>
      </c>
      <c r="AC28" s="24" t="n">
        <v>8500</v>
      </c>
      <c r="AD28" s="24" t="n">
        <v>8500</v>
      </c>
      <c r="AE28" s="24" t="n">
        <v>8500</v>
      </c>
      <c r="AF28" s="24" t="n">
        <v>8500</v>
      </c>
      <c r="AG28" s="24" t="n">
        <v>8500</v>
      </c>
      <c r="AH28" s="24" t="n">
        <v>8500</v>
      </c>
      <c r="AI28" s="24" t="n">
        <v>8500</v>
      </c>
      <c r="AJ28" s="24" t="n">
        <v>8500</v>
      </c>
      <c r="AK28" s="24" t="n">
        <v>8500</v>
      </c>
      <c r="AL28" s="24" t="n">
        <v>8500</v>
      </c>
      <c r="AM28" s="24" t="n">
        <v>8500</v>
      </c>
      <c r="AO28" s="28"/>
      <c r="AP28" s="28"/>
    </row>
    <row r="29" customFormat="false" ht="11.25" hidden="false" customHeight="false" outlineLevel="0" collapsed="false">
      <c r="C29" s="1" t="s">
        <v>90</v>
      </c>
      <c r="D29" s="1" t="s">
        <v>37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4" t="n">
        <v>0</v>
      </c>
      <c r="K29" s="24" t="n">
        <v>0</v>
      </c>
      <c r="L29" s="24" t="n">
        <v>0</v>
      </c>
      <c r="M29" s="24" t="n">
        <v>0</v>
      </c>
      <c r="N29" s="24" t="n">
        <v>0</v>
      </c>
      <c r="O29" s="24" t="n">
        <v>0</v>
      </c>
      <c r="P29" s="24" t="n">
        <v>0</v>
      </c>
      <c r="Q29" s="24" t="n">
        <v>0</v>
      </c>
      <c r="R29" s="24" t="n">
        <v>0</v>
      </c>
      <c r="S29" s="24" t="n">
        <v>0</v>
      </c>
      <c r="T29" s="24" t="n">
        <v>0</v>
      </c>
      <c r="U29" s="24" t="n">
        <v>0</v>
      </c>
      <c r="V29" s="24" t="n">
        <v>0</v>
      </c>
      <c r="W29" s="24" t="n">
        <v>0</v>
      </c>
      <c r="X29" s="24" t="n">
        <v>0</v>
      </c>
      <c r="Y29" s="24" t="n">
        <v>0</v>
      </c>
      <c r="Z29" s="24" t="n">
        <v>0</v>
      </c>
      <c r="AA29" s="24" t="n">
        <v>0</v>
      </c>
      <c r="AB29" s="24" t="n">
        <v>0</v>
      </c>
      <c r="AC29" s="24" t="n">
        <v>0</v>
      </c>
      <c r="AD29" s="24" t="n">
        <v>0</v>
      </c>
      <c r="AE29" s="24" t="n">
        <v>0</v>
      </c>
      <c r="AF29" s="24" t="n">
        <v>0</v>
      </c>
      <c r="AG29" s="24" t="n">
        <v>0</v>
      </c>
      <c r="AH29" s="24" t="n">
        <v>0</v>
      </c>
      <c r="AI29" s="24" t="n">
        <v>0</v>
      </c>
      <c r="AJ29" s="24" t="n">
        <v>0</v>
      </c>
      <c r="AK29" s="24" t="n">
        <v>0</v>
      </c>
      <c r="AL29" s="24" t="n">
        <v>0</v>
      </c>
      <c r="AM29" s="24" t="n"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21</v>
      </c>
      <c r="D30" s="1" t="s">
        <v>38</v>
      </c>
      <c r="E30" s="1" t="n">
        <v>2.43</v>
      </c>
      <c r="F30" s="70" t="n">
        <v>0.48</v>
      </c>
      <c r="G30" s="1" t="n">
        <v>-0.0365</v>
      </c>
      <c r="I30" s="24" t="n">
        <v>0</v>
      </c>
      <c r="J30" s="24" t="n">
        <v>0</v>
      </c>
      <c r="K30" s="24" t="n">
        <v>0</v>
      </c>
      <c r="L30" s="24" t="n">
        <v>0</v>
      </c>
      <c r="M30" s="24" t="n">
        <v>0</v>
      </c>
      <c r="N30" s="24" t="n">
        <v>0</v>
      </c>
      <c r="O30" s="24" t="n">
        <v>0</v>
      </c>
      <c r="P30" s="24" t="n">
        <v>0</v>
      </c>
      <c r="Q30" s="24" t="n">
        <v>0</v>
      </c>
      <c r="R30" s="24" t="n">
        <v>0</v>
      </c>
      <c r="S30" s="24" t="n">
        <v>0</v>
      </c>
      <c r="T30" s="24" t="n">
        <v>0</v>
      </c>
      <c r="U30" s="24" t="n">
        <v>0</v>
      </c>
      <c r="V30" s="24" t="n">
        <v>0</v>
      </c>
      <c r="W30" s="24" t="n">
        <v>0</v>
      </c>
      <c r="X30" s="24" t="n">
        <v>0</v>
      </c>
      <c r="Y30" s="24" t="n">
        <v>0</v>
      </c>
      <c r="Z30" s="24" t="n">
        <v>0</v>
      </c>
      <c r="AA30" s="24" t="n">
        <v>0</v>
      </c>
      <c r="AB30" s="24" t="n">
        <v>0</v>
      </c>
      <c r="AC30" s="24" t="n">
        <v>0</v>
      </c>
      <c r="AD30" s="24" t="n">
        <v>0</v>
      </c>
      <c r="AE30" s="24" t="n">
        <v>0</v>
      </c>
      <c r="AF30" s="24" t="n">
        <v>0</v>
      </c>
      <c r="AG30" s="24" t="n">
        <v>0</v>
      </c>
      <c r="AH30" s="24" t="n">
        <v>0</v>
      </c>
      <c r="AI30" s="24" t="n">
        <v>0</v>
      </c>
      <c r="AJ30" s="24" t="n">
        <v>0</v>
      </c>
      <c r="AK30" s="24" t="n">
        <v>0</v>
      </c>
      <c r="AL30" s="24" t="n">
        <v>0</v>
      </c>
      <c r="AM30" s="24" t="n">
        <v>0</v>
      </c>
      <c r="AO30" s="28" t="n">
        <f aca="false">SUM(I30:AN30)</f>
        <v>0</v>
      </c>
      <c r="AP30" s="28" t="n">
        <f aca="false">SUM(I30:AM30)*E30+SUM(I30:AM30)*F30+SUM(I30:AM30)*G30</f>
        <v>0</v>
      </c>
    </row>
    <row r="31" customFormat="false" ht="11.25" hidden="false" customHeight="false" outlineLevel="0" collapsed="false">
      <c r="C31" s="1" t="s">
        <v>13</v>
      </c>
      <c r="D31" s="1" t="s">
        <v>30</v>
      </c>
      <c r="E31" s="1" t="n">
        <v>2.43</v>
      </c>
      <c r="F31" s="70" t="n">
        <v>0.48</v>
      </c>
      <c r="G31" s="1" t="n">
        <v>-0.0365</v>
      </c>
      <c r="I31" s="24" t="n">
        <v>0</v>
      </c>
      <c r="J31" s="28" t="n">
        <f aca="false">I31</f>
        <v>0</v>
      </c>
      <c r="K31" s="28" t="n">
        <f aca="false">J31</f>
        <v>0</v>
      </c>
      <c r="L31" s="28" t="n">
        <f aca="false">K31</f>
        <v>0</v>
      </c>
      <c r="M31" s="28" t="n">
        <f aca="false">L31</f>
        <v>0</v>
      </c>
      <c r="N31" s="28" t="n">
        <f aca="false">M31</f>
        <v>0</v>
      </c>
      <c r="O31" s="28" t="n">
        <f aca="false">N31</f>
        <v>0</v>
      </c>
      <c r="P31" s="28" t="n">
        <f aca="false">O31</f>
        <v>0</v>
      </c>
      <c r="Q31" s="28" t="n">
        <f aca="false">P31</f>
        <v>0</v>
      </c>
      <c r="R31" s="28" t="n">
        <f aca="false">Q31</f>
        <v>0</v>
      </c>
      <c r="S31" s="28" t="n">
        <f aca="false">R31</f>
        <v>0</v>
      </c>
      <c r="T31" s="28" t="n">
        <f aca="false">S31</f>
        <v>0</v>
      </c>
      <c r="U31" s="28" t="n">
        <f aca="false">T31</f>
        <v>0</v>
      </c>
      <c r="V31" s="28" t="n">
        <f aca="false">U31</f>
        <v>0</v>
      </c>
      <c r="W31" s="28" t="n">
        <f aca="false">V31</f>
        <v>0</v>
      </c>
      <c r="X31" s="28" t="n">
        <f aca="false">W31</f>
        <v>0</v>
      </c>
      <c r="Y31" s="28" t="n">
        <f aca="false">X31</f>
        <v>0</v>
      </c>
      <c r="Z31" s="28" t="n">
        <f aca="false">Y31</f>
        <v>0</v>
      </c>
      <c r="AA31" s="28" t="n">
        <f aca="false">Z31</f>
        <v>0</v>
      </c>
      <c r="AB31" s="28" t="n">
        <f aca="false">AA31</f>
        <v>0</v>
      </c>
      <c r="AC31" s="28" t="n">
        <f aca="false">AB31</f>
        <v>0</v>
      </c>
      <c r="AD31" s="28" t="n">
        <f aca="false">AC31</f>
        <v>0</v>
      </c>
      <c r="AE31" s="28" t="n">
        <f aca="false">AD31</f>
        <v>0</v>
      </c>
      <c r="AF31" s="28" t="n">
        <f aca="false">AE31</f>
        <v>0</v>
      </c>
      <c r="AG31" s="28" t="n">
        <f aca="false">AF31</f>
        <v>0</v>
      </c>
      <c r="AH31" s="28" t="n">
        <f aca="false">AG31</f>
        <v>0</v>
      </c>
      <c r="AI31" s="28" t="n">
        <f aca="false">AH31</f>
        <v>0</v>
      </c>
      <c r="AJ31" s="28" t="n">
        <f aca="false">AI31</f>
        <v>0</v>
      </c>
      <c r="AK31" s="28" t="n">
        <f aca="false">AJ31</f>
        <v>0</v>
      </c>
      <c r="AL31" s="28" t="n">
        <f aca="false">AK31</f>
        <v>0</v>
      </c>
      <c r="AM31" s="28" t="n">
        <f aca="false">AL31</f>
        <v>0</v>
      </c>
      <c r="AO31" s="28" t="n">
        <f aca="false">SUM(I31:AN31)</f>
        <v>0</v>
      </c>
      <c r="AP31" s="28" t="n">
        <f aca="false">SUM(I31:AM31)*E31+SUM(I31:AM31)*F31+SUM(I31:AM31)*G31</f>
        <v>0</v>
      </c>
    </row>
    <row r="32" customFormat="false" ht="11.25" hidden="false" customHeight="false" outlineLevel="0" collapsed="false">
      <c r="C32" s="1" t="s">
        <v>14</v>
      </c>
      <c r="D32" s="1" t="s">
        <v>31</v>
      </c>
      <c r="E32" s="1" t="n">
        <v>2.43</v>
      </c>
      <c r="F32" s="70" t="n">
        <v>0.48</v>
      </c>
      <c r="G32" s="1" t="n">
        <v>-0.0365</v>
      </c>
      <c r="I32" s="24" t="n">
        <v>0</v>
      </c>
      <c r="J32" s="28" t="n">
        <f aca="false">I32</f>
        <v>0</v>
      </c>
      <c r="K32" s="28" t="n">
        <f aca="false">J32</f>
        <v>0</v>
      </c>
      <c r="L32" s="28" t="n">
        <f aca="false">K32</f>
        <v>0</v>
      </c>
      <c r="M32" s="28" t="n">
        <f aca="false">L32</f>
        <v>0</v>
      </c>
      <c r="N32" s="28" t="n">
        <f aca="false">M32</f>
        <v>0</v>
      </c>
      <c r="O32" s="28" t="n">
        <f aca="false">N32</f>
        <v>0</v>
      </c>
      <c r="P32" s="28" t="n">
        <f aca="false">O32</f>
        <v>0</v>
      </c>
      <c r="Q32" s="28" t="n">
        <f aca="false">P32</f>
        <v>0</v>
      </c>
      <c r="R32" s="28" t="n">
        <f aca="false">Q32</f>
        <v>0</v>
      </c>
      <c r="S32" s="28" t="n">
        <f aca="false">R32</f>
        <v>0</v>
      </c>
      <c r="T32" s="28" t="n">
        <f aca="false">S32</f>
        <v>0</v>
      </c>
      <c r="U32" s="28" t="n">
        <f aca="false">T32</f>
        <v>0</v>
      </c>
      <c r="V32" s="28" t="n">
        <f aca="false">U32</f>
        <v>0</v>
      </c>
      <c r="W32" s="28" t="n">
        <f aca="false">V32</f>
        <v>0</v>
      </c>
      <c r="X32" s="28" t="n">
        <f aca="false">W32</f>
        <v>0</v>
      </c>
      <c r="Y32" s="28" t="n">
        <f aca="false">X32</f>
        <v>0</v>
      </c>
      <c r="Z32" s="28" t="n">
        <f aca="false">Y32</f>
        <v>0</v>
      </c>
      <c r="AA32" s="28" t="n">
        <f aca="false">Z32</f>
        <v>0</v>
      </c>
      <c r="AB32" s="28" t="n">
        <f aca="false">AA32</f>
        <v>0</v>
      </c>
      <c r="AC32" s="28" t="n">
        <f aca="false">AB32</f>
        <v>0</v>
      </c>
      <c r="AD32" s="28" t="n">
        <f aca="false">AC32</f>
        <v>0</v>
      </c>
      <c r="AE32" s="28" t="n">
        <f aca="false">AD32</f>
        <v>0</v>
      </c>
      <c r="AF32" s="28" t="n">
        <f aca="false">AE32</f>
        <v>0</v>
      </c>
      <c r="AG32" s="28" t="n">
        <f aca="false">AF32</f>
        <v>0</v>
      </c>
      <c r="AH32" s="28" t="n">
        <f aca="false">AG32</f>
        <v>0</v>
      </c>
      <c r="AI32" s="28" t="n">
        <f aca="false">AH32</f>
        <v>0</v>
      </c>
      <c r="AJ32" s="28" t="n">
        <f aca="false">AI32</f>
        <v>0</v>
      </c>
      <c r="AK32" s="28" t="n">
        <f aca="false">AJ32</f>
        <v>0</v>
      </c>
      <c r="AL32" s="28" t="n">
        <f aca="false">AK32</f>
        <v>0</v>
      </c>
      <c r="AM32" s="28" t="n">
        <f aca="false">AL32</f>
        <v>0</v>
      </c>
      <c r="AO32" s="28" t="n">
        <f aca="false">SUM(I32:AN32)</f>
        <v>0</v>
      </c>
      <c r="AP32" s="28" t="n">
        <f aca="false">SUM(I32:AM32)*E32+SUM(I32:AM32)*F32+SUM(I32:AM32)*G32</f>
        <v>0</v>
      </c>
    </row>
    <row r="33" customFormat="false" ht="11.25" hidden="false" customHeight="false" outlineLevel="0" collapsed="false">
      <c r="C33" s="1" t="s">
        <v>22</v>
      </c>
      <c r="D33" s="1" t="s">
        <v>39</v>
      </c>
      <c r="E33" s="1" t="n">
        <v>2.43</v>
      </c>
      <c r="F33" s="70" t="n">
        <v>0.48</v>
      </c>
      <c r="G33" s="1" t="n">
        <v>-0.0365</v>
      </c>
      <c r="I33" s="67" t="n">
        <v>0</v>
      </c>
      <c r="J33" s="68" t="n">
        <f aca="false">I33</f>
        <v>0</v>
      </c>
      <c r="K33" s="68" t="n">
        <f aca="false">J33</f>
        <v>0</v>
      </c>
      <c r="L33" s="68" t="n">
        <f aca="false">K33</f>
        <v>0</v>
      </c>
      <c r="M33" s="68" t="n">
        <f aca="false">L33</f>
        <v>0</v>
      </c>
      <c r="N33" s="68" t="n">
        <f aca="false">M33</f>
        <v>0</v>
      </c>
      <c r="O33" s="68" t="n">
        <f aca="false">N33</f>
        <v>0</v>
      </c>
      <c r="P33" s="68" t="n">
        <f aca="false">O33</f>
        <v>0</v>
      </c>
      <c r="Q33" s="68" t="n">
        <f aca="false">P33</f>
        <v>0</v>
      </c>
      <c r="R33" s="68" t="n">
        <f aca="false">Q33</f>
        <v>0</v>
      </c>
      <c r="S33" s="68" t="n">
        <f aca="false">R33</f>
        <v>0</v>
      </c>
      <c r="T33" s="68" t="n">
        <f aca="false">S33</f>
        <v>0</v>
      </c>
      <c r="U33" s="68" t="n">
        <f aca="false">T33</f>
        <v>0</v>
      </c>
      <c r="V33" s="68" t="n">
        <f aca="false">U33</f>
        <v>0</v>
      </c>
      <c r="W33" s="68" t="n">
        <f aca="false">V33</f>
        <v>0</v>
      </c>
      <c r="X33" s="68" t="n">
        <f aca="false">W33</f>
        <v>0</v>
      </c>
      <c r="Y33" s="68" t="n">
        <f aca="false">X33</f>
        <v>0</v>
      </c>
      <c r="Z33" s="68" t="n">
        <f aca="false">Y33</f>
        <v>0</v>
      </c>
      <c r="AA33" s="68" t="n">
        <f aca="false">Z33</f>
        <v>0</v>
      </c>
      <c r="AB33" s="68" t="n">
        <f aca="false">AA33</f>
        <v>0</v>
      </c>
      <c r="AC33" s="68" t="n">
        <f aca="false">AB33</f>
        <v>0</v>
      </c>
      <c r="AD33" s="68" t="n">
        <f aca="false">AC33</f>
        <v>0</v>
      </c>
      <c r="AE33" s="68" t="n">
        <f aca="false">AD33</f>
        <v>0</v>
      </c>
      <c r="AF33" s="68" t="n">
        <f aca="false">AE33</f>
        <v>0</v>
      </c>
      <c r="AG33" s="68" t="n">
        <f aca="false">AF33</f>
        <v>0</v>
      </c>
      <c r="AH33" s="68" t="n">
        <f aca="false">AG33</f>
        <v>0</v>
      </c>
      <c r="AI33" s="68" t="n">
        <f aca="false">AH33</f>
        <v>0</v>
      </c>
      <c r="AJ33" s="68" t="n">
        <f aca="false">AI33</f>
        <v>0</v>
      </c>
      <c r="AK33" s="68" t="n">
        <f aca="false">AJ33</f>
        <v>0</v>
      </c>
      <c r="AL33" s="68" t="n">
        <f aca="false">AK33</f>
        <v>0</v>
      </c>
      <c r="AM33" s="68" t="n">
        <f aca="false">AL33</f>
        <v>0</v>
      </c>
      <c r="AO33" s="68" t="n">
        <f aca="false">SUM(I33:AN33)</f>
        <v>0</v>
      </c>
      <c r="AP33" s="68" t="n">
        <f aca="false">SUM(I33:AM33)*E33+SUM(I33:AM33)*F33+SUM(I33:AM33)*G33</f>
        <v>0</v>
      </c>
    </row>
    <row r="34" customFormat="false" ht="11.25" hidden="false" customHeight="false" outlineLevel="0" collapsed="false">
      <c r="I34" s="69" t="n">
        <f aca="false">SUM(I20:I33)</f>
        <v>25000</v>
      </c>
      <c r="J34" s="69" t="n">
        <f aca="false">SUM(J20:J33)</f>
        <v>25000</v>
      </c>
      <c r="K34" s="69" t="n">
        <f aca="false">SUM(K20:K33)</f>
        <v>25000</v>
      </c>
      <c r="L34" s="69" t="n">
        <f aca="false">SUM(L20:L33)</f>
        <v>25000</v>
      </c>
      <c r="M34" s="69" t="n">
        <f aca="false">SUM(M20:M33)</f>
        <v>25000</v>
      </c>
      <c r="N34" s="69" t="n">
        <f aca="false">SUM(N20:N33)</f>
        <v>25000</v>
      </c>
      <c r="O34" s="69" t="n">
        <f aca="false">SUM(O20:O33)</f>
        <v>25000</v>
      </c>
      <c r="P34" s="69" t="n">
        <f aca="false">SUM(P20:P33)</f>
        <v>25000</v>
      </c>
      <c r="Q34" s="69" t="n">
        <f aca="false">SUM(Q20:Q33)</f>
        <v>25000</v>
      </c>
      <c r="R34" s="69" t="n">
        <f aca="false">SUM(R20:R33)</f>
        <v>25000</v>
      </c>
      <c r="S34" s="69" t="n">
        <f aca="false">SUM(S20:S33)</f>
        <v>25000</v>
      </c>
      <c r="T34" s="69" t="n">
        <f aca="false">SUM(T20:T33)</f>
        <v>25000</v>
      </c>
      <c r="U34" s="69" t="n">
        <f aca="false">SUM(U20:U33)</f>
        <v>25000</v>
      </c>
      <c r="V34" s="69" t="n">
        <f aca="false">SUM(V20:V33)</f>
        <v>25000</v>
      </c>
      <c r="W34" s="69" t="n">
        <f aca="false">SUM(W20:W33)</f>
        <v>25000</v>
      </c>
      <c r="X34" s="69" t="n">
        <f aca="false">SUM(X20:X33)</f>
        <v>25000</v>
      </c>
      <c r="Y34" s="69" t="n">
        <f aca="false">SUM(Y20:Y33)</f>
        <v>25000</v>
      </c>
      <c r="Z34" s="69" t="n">
        <f aca="false">SUM(Z20:Z33)</f>
        <v>25000</v>
      </c>
      <c r="AA34" s="69" t="n">
        <f aca="false">SUM(AA20:AA33)</f>
        <v>25000</v>
      </c>
      <c r="AB34" s="69" t="n">
        <f aca="false">SUM(AB20:AB33)</f>
        <v>25000</v>
      </c>
      <c r="AC34" s="69" t="n">
        <f aca="false">SUM(AC20:AC33)</f>
        <v>20000</v>
      </c>
      <c r="AD34" s="69" t="n">
        <f aca="false">SUM(AD20:AD33)</f>
        <v>20000</v>
      </c>
      <c r="AE34" s="69" t="n">
        <f aca="false">SUM(AE20:AE33)</f>
        <v>20000</v>
      </c>
      <c r="AF34" s="69" t="n">
        <f aca="false">SUM(AF20:AF33)</f>
        <v>20000</v>
      </c>
      <c r="AG34" s="69" t="n">
        <f aca="false">SUM(AG20:AG33)</f>
        <v>20000</v>
      </c>
      <c r="AH34" s="69" t="n">
        <f aca="false">SUM(AH20:AH33)</f>
        <v>20000</v>
      </c>
      <c r="AI34" s="69" t="n">
        <f aca="false">SUM(AI20:AI33)</f>
        <v>20000</v>
      </c>
      <c r="AJ34" s="69" t="n">
        <f aca="false">SUM(AJ20:AJ33)</f>
        <v>20000</v>
      </c>
      <c r="AK34" s="69" t="n">
        <f aca="false">SUM(AK20:AK33)</f>
        <v>20000</v>
      </c>
      <c r="AL34" s="69" t="n">
        <f aca="false">SUM(AL20:AL33)</f>
        <v>20000</v>
      </c>
      <c r="AM34" s="69" t="n">
        <f aca="false">SUM(AM20:AM33)</f>
        <v>20000</v>
      </c>
      <c r="AO34" s="34" t="n">
        <f aca="false">SUM(AO20:AO33)</f>
        <v>456500</v>
      </c>
      <c r="AP34" s="34" t="n">
        <f aca="false">SUM(AP20:AP33)</f>
        <v>1311752.75</v>
      </c>
    </row>
    <row r="35" customFormat="false" ht="11.25" hidden="true" customHeight="false" outlineLevel="0" collapsed="false"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B36" s="71" t="s">
        <v>91</v>
      </c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97"/>
      <c r="AL36" s="97"/>
      <c r="AM36" s="97"/>
    </row>
    <row r="37" customFormat="false" ht="11.25" hidden="true" customHeight="false" outlineLevel="0" collapsed="false">
      <c r="C37" s="1" t="s">
        <v>92</v>
      </c>
      <c r="D37" s="1" t="s">
        <v>93</v>
      </c>
      <c r="I37" s="24" t="n">
        <v>0</v>
      </c>
      <c r="J37" s="24" t="n">
        <v>0</v>
      </c>
      <c r="K37" s="24" t="n">
        <v>0</v>
      </c>
      <c r="L37" s="24" t="n">
        <v>0</v>
      </c>
      <c r="M37" s="24" t="n">
        <v>0</v>
      </c>
      <c r="N37" s="24" t="n">
        <v>0</v>
      </c>
      <c r="O37" s="24" t="n">
        <v>0</v>
      </c>
      <c r="P37" s="24" t="n">
        <v>0</v>
      </c>
      <c r="Q37" s="24" t="n">
        <v>0</v>
      </c>
      <c r="R37" s="24" t="n">
        <v>0</v>
      </c>
      <c r="S37" s="24" t="n">
        <v>0</v>
      </c>
      <c r="T37" s="24" t="n">
        <v>0</v>
      </c>
      <c r="U37" s="24" t="n">
        <v>0</v>
      </c>
      <c r="V37" s="24" t="n">
        <v>0</v>
      </c>
      <c r="W37" s="24" t="n">
        <v>0</v>
      </c>
      <c r="X37" s="24" t="n">
        <v>0</v>
      </c>
      <c r="Y37" s="24" t="n">
        <v>0</v>
      </c>
      <c r="Z37" s="24" t="n">
        <v>0</v>
      </c>
      <c r="AA37" s="24" t="n">
        <v>0</v>
      </c>
      <c r="AB37" s="24" t="n">
        <v>0</v>
      </c>
      <c r="AC37" s="24" t="n">
        <v>0</v>
      </c>
      <c r="AD37" s="24" t="n">
        <v>0</v>
      </c>
      <c r="AE37" s="24" t="n">
        <v>0</v>
      </c>
      <c r="AF37" s="24" t="n">
        <v>0</v>
      </c>
      <c r="AG37" s="24" t="n">
        <v>0</v>
      </c>
      <c r="AH37" s="24" t="n">
        <v>0</v>
      </c>
      <c r="AI37" s="24" t="n">
        <v>0</v>
      </c>
      <c r="AJ37" s="24" t="n">
        <v>0</v>
      </c>
      <c r="AK37" s="98" t="n">
        <v>0</v>
      </c>
      <c r="AL37" s="98" t="n">
        <v>0</v>
      </c>
      <c r="AM37" s="98" t="n">
        <v>0</v>
      </c>
      <c r="AO37" s="28" t="n">
        <f aca="false">SUM(I37:AN37)</f>
        <v>0</v>
      </c>
      <c r="AP37" s="28" t="n">
        <f aca="false">SUM(I37:AM37)*E37</f>
        <v>0</v>
      </c>
    </row>
    <row r="38" customFormat="false" ht="11.25" hidden="true" customHeight="false" outlineLevel="0" collapsed="false"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B39" s="71" t="s">
        <v>91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98"/>
      <c r="AL39" s="98"/>
      <c r="AM39" s="98"/>
    </row>
    <row r="40" customFormat="false" ht="11.25" hidden="true" customHeight="false" outlineLevel="0" collapsed="false">
      <c r="C40" s="1" t="s">
        <v>92</v>
      </c>
      <c r="D40" s="1" t="s">
        <v>93</v>
      </c>
      <c r="I40" s="24" t="n">
        <v>0</v>
      </c>
      <c r="J40" s="24" t="n">
        <v>0</v>
      </c>
      <c r="K40" s="24" t="n">
        <v>0</v>
      </c>
      <c r="L40" s="24" t="n">
        <v>0</v>
      </c>
      <c r="M40" s="24" t="n">
        <v>0</v>
      </c>
      <c r="N40" s="24" t="n">
        <v>0</v>
      </c>
      <c r="O40" s="24" t="n">
        <v>0</v>
      </c>
      <c r="P40" s="24" t="n">
        <v>0</v>
      </c>
      <c r="Q40" s="24" t="n">
        <v>0</v>
      </c>
      <c r="R40" s="24" t="n">
        <v>0</v>
      </c>
      <c r="S40" s="24" t="n">
        <v>0</v>
      </c>
      <c r="T40" s="24" t="n">
        <v>0</v>
      </c>
      <c r="U40" s="24" t="n">
        <v>0</v>
      </c>
      <c r="V40" s="24" t="n">
        <v>0</v>
      </c>
      <c r="W40" s="24" t="n">
        <v>0</v>
      </c>
      <c r="X40" s="24" t="n">
        <v>0</v>
      </c>
      <c r="Y40" s="24" t="n">
        <v>0</v>
      </c>
      <c r="Z40" s="24" t="n">
        <v>0</v>
      </c>
      <c r="AA40" s="24" t="n">
        <v>0</v>
      </c>
      <c r="AB40" s="24" t="n">
        <v>0</v>
      </c>
      <c r="AC40" s="24" t="n">
        <v>0</v>
      </c>
      <c r="AD40" s="24" t="n">
        <v>0</v>
      </c>
      <c r="AE40" s="24" t="n">
        <v>0</v>
      </c>
      <c r="AF40" s="24" t="n">
        <v>0</v>
      </c>
      <c r="AG40" s="24" t="n">
        <v>0</v>
      </c>
      <c r="AH40" s="24" t="n">
        <v>0</v>
      </c>
      <c r="AI40" s="24" t="n">
        <v>0</v>
      </c>
      <c r="AJ40" s="24" t="n">
        <v>0</v>
      </c>
      <c r="AK40" s="98" t="n">
        <v>0</v>
      </c>
      <c r="AL40" s="98" t="n">
        <v>0</v>
      </c>
      <c r="AM40" s="98" t="n">
        <v>0</v>
      </c>
      <c r="AO40" s="28" t="n">
        <f aca="false">SUM(I40:AN40)</f>
        <v>0</v>
      </c>
      <c r="AP40" s="28" t="n">
        <f aca="false">SUM(I40:AM40)*E40</f>
        <v>0</v>
      </c>
    </row>
    <row r="41" customFormat="false" ht="11.25" hidden="false" customHeight="false" outlineLevel="0" collapsed="false">
      <c r="C41" s="1" t="s">
        <v>24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</row>
    <row r="42" customFormat="false" ht="11.25" hidden="false" customHeight="false" outlineLevel="0" collapsed="false">
      <c r="C42" s="1" t="s">
        <v>97</v>
      </c>
      <c r="D42" s="1" t="s">
        <v>30</v>
      </c>
      <c r="I42" s="24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 t="n">
        <v>10000</v>
      </c>
      <c r="AF42" s="69" t="n">
        <v>10000</v>
      </c>
      <c r="AG42" s="69" t="n">
        <v>10000</v>
      </c>
      <c r="AH42" s="69"/>
      <c r="AI42" s="69"/>
      <c r="AJ42" s="69"/>
      <c r="AK42" s="69"/>
      <c r="AL42" s="69"/>
      <c r="AM42" s="69"/>
      <c r="AO42" s="28" t="n">
        <f aca="false">SUM(I42:AM42)</f>
        <v>30000</v>
      </c>
    </row>
    <row r="43" customFormat="false" ht="11.25" hidden="false" customHeight="false" outlineLevel="0" collapsed="false">
      <c r="D43" s="1" t="s">
        <v>124</v>
      </c>
      <c r="I43" s="24"/>
      <c r="AE43" s="1" t="s">
        <v>97</v>
      </c>
      <c r="AO43" s="1" t="s">
        <v>125</v>
      </c>
    </row>
    <row r="44" customFormat="false" ht="11.25" hidden="false" customHeight="false" outlineLevel="0" collapsed="false">
      <c r="A44" s="62" t="s">
        <v>113</v>
      </c>
      <c r="B44" s="63"/>
      <c r="C44" s="63"/>
      <c r="D44" s="63"/>
      <c r="E44" s="64" t="s">
        <v>80</v>
      </c>
      <c r="F44" s="64" t="s">
        <v>95</v>
      </c>
      <c r="G44" s="63"/>
      <c r="H44" s="63"/>
      <c r="I44" s="72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73" t="s">
        <v>118</v>
      </c>
      <c r="AP44" s="73" t="s">
        <v>84</v>
      </c>
      <c r="AQ44" s="73" t="s">
        <v>61</v>
      </c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  <c r="BS44" s="63"/>
      <c r="BT44" s="63"/>
      <c r="BU44" s="63"/>
      <c r="BV44" s="63"/>
      <c r="BW44" s="63"/>
      <c r="BX44" s="63"/>
      <c r="BY44" s="63"/>
      <c r="BZ44" s="63"/>
      <c r="CA44" s="63"/>
      <c r="CB44" s="63"/>
      <c r="CC44" s="63"/>
      <c r="CD44" s="63"/>
      <c r="CE44" s="63"/>
      <c r="CF44" s="63"/>
      <c r="CG44" s="63"/>
      <c r="CH44" s="63"/>
      <c r="CI44" s="63"/>
      <c r="CJ44" s="63"/>
      <c r="CK44" s="63"/>
      <c r="CL44" s="63"/>
      <c r="CM44" s="63"/>
      <c r="CN44" s="63"/>
      <c r="CO44" s="63"/>
      <c r="CP44" s="63"/>
      <c r="CQ44" s="63"/>
      <c r="CR44" s="63"/>
      <c r="CS44" s="63"/>
      <c r="CT44" s="63"/>
      <c r="CU44" s="63"/>
      <c r="CV44" s="63"/>
      <c r="CW44" s="63"/>
      <c r="CX44" s="63"/>
      <c r="CY44" s="63"/>
      <c r="CZ44" s="63"/>
      <c r="DA44" s="63"/>
      <c r="DB44" s="63"/>
      <c r="DC44" s="63"/>
      <c r="DD44" s="63"/>
      <c r="DE44" s="63"/>
      <c r="DF44" s="63"/>
      <c r="DG44" s="63"/>
      <c r="DH44" s="63"/>
      <c r="DI44" s="63"/>
      <c r="DJ44" s="63"/>
      <c r="DK44" s="63"/>
      <c r="DL44" s="63"/>
      <c r="DM44" s="63"/>
      <c r="DN44" s="63"/>
      <c r="DO44" s="63"/>
      <c r="DP44" s="63"/>
      <c r="DQ44" s="63"/>
      <c r="DR44" s="63"/>
      <c r="DS44" s="63"/>
      <c r="DT44" s="63"/>
      <c r="DU44" s="63"/>
      <c r="DV44" s="63"/>
      <c r="DW44" s="63"/>
      <c r="DX44" s="63"/>
      <c r="DY44" s="63"/>
      <c r="DZ44" s="63"/>
      <c r="EA44" s="63"/>
      <c r="EB44" s="63"/>
      <c r="EC44" s="63"/>
      <c r="ED44" s="63"/>
      <c r="EE44" s="63"/>
      <c r="EF44" s="63"/>
      <c r="EG44" s="63"/>
      <c r="EH44" s="63"/>
      <c r="EI44" s="63"/>
      <c r="EJ44" s="63"/>
      <c r="EK44" s="63"/>
      <c r="EL44" s="63"/>
      <c r="EM44" s="63"/>
      <c r="EN44" s="63"/>
      <c r="EO44" s="63"/>
      <c r="EP44" s="63"/>
      <c r="EQ44" s="63"/>
      <c r="ER44" s="63"/>
      <c r="ES44" s="63"/>
      <c r="ET44" s="63"/>
      <c r="EU44" s="63"/>
      <c r="EV44" s="63"/>
      <c r="EW44" s="63"/>
      <c r="EX44" s="63"/>
      <c r="EY44" s="63"/>
      <c r="EZ44" s="63"/>
      <c r="FA44" s="63"/>
      <c r="FB44" s="63"/>
      <c r="FC44" s="63"/>
      <c r="FD44" s="63"/>
      <c r="FE44" s="63"/>
      <c r="FF44" s="63"/>
      <c r="FG44" s="63"/>
      <c r="FH44" s="63"/>
      <c r="FI44" s="63"/>
      <c r="FJ44" s="63"/>
      <c r="FK44" s="63"/>
      <c r="FL44" s="63"/>
      <c r="FM44" s="63"/>
      <c r="FN44" s="63"/>
      <c r="FO44" s="63"/>
      <c r="FP44" s="63"/>
      <c r="FQ44" s="63"/>
      <c r="FR44" s="63"/>
      <c r="FS44" s="63"/>
      <c r="FT44" s="63"/>
      <c r="FU44" s="63"/>
      <c r="FV44" s="63"/>
      <c r="FW44" s="63"/>
      <c r="FX44" s="63"/>
      <c r="FY44" s="63"/>
      <c r="FZ44" s="63"/>
      <c r="GA44" s="63"/>
      <c r="GB44" s="63"/>
      <c r="GC44" s="63"/>
      <c r="GD44" s="63"/>
      <c r="GE44" s="63"/>
      <c r="GF44" s="63"/>
      <c r="GG44" s="63"/>
      <c r="GH44" s="63"/>
      <c r="GI44" s="63"/>
      <c r="GJ44" s="63"/>
      <c r="GK44" s="63"/>
      <c r="GL44" s="63"/>
      <c r="GM44" s="63"/>
      <c r="GN44" s="63"/>
      <c r="GO44" s="63"/>
      <c r="GP44" s="63"/>
      <c r="GQ44" s="63"/>
      <c r="GR44" s="63"/>
      <c r="GS44" s="63"/>
      <c r="GT44" s="63"/>
      <c r="GU44" s="63"/>
      <c r="GV44" s="63"/>
      <c r="GW44" s="63"/>
      <c r="GX44" s="63"/>
      <c r="GY44" s="63"/>
      <c r="GZ44" s="63"/>
      <c r="HA44" s="63"/>
      <c r="HB44" s="63"/>
      <c r="HC44" s="63"/>
      <c r="HD44" s="63"/>
      <c r="HE44" s="63"/>
      <c r="HF44" s="63"/>
      <c r="HG44" s="63"/>
      <c r="HH44" s="63"/>
      <c r="HI44" s="63"/>
      <c r="HJ44" s="63"/>
      <c r="HK44" s="63"/>
      <c r="HL44" s="63"/>
      <c r="HM44" s="63"/>
      <c r="HN44" s="63"/>
      <c r="HO44" s="63"/>
      <c r="HP44" s="63"/>
      <c r="HQ44" s="63"/>
      <c r="HR44" s="63"/>
      <c r="HS44" s="63"/>
      <c r="HT44" s="63"/>
      <c r="HU44" s="63"/>
      <c r="HV44" s="63"/>
      <c r="HW44" s="63"/>
      <c r="HX44" s="63"/>
      <c r="HY44" s="63"/>
      <c r="HZ44" s="63"/>
      <c r="IA44" s="63"/>
      <c r="IB44" s="63"/>
      <c r="IC44" s="63"/>
      <c r="ID44" s="63"/>
      <c r="IE44" s="63"/>
      <c r="IF44" s="63"/>
      <c r="IG44" s="63"/>
      <c r="IH44" s="63"/>
      <c r="II44" s="63"/>
      <c r="IJ44" s="63"/>
      <c r="IK44" s="63"/>
      <c r="IL44" s="63"/>
      <c r="IM44" s="63"/>
      <c r="IN44" s="63"/>
      <c r="IO44" s="63"/>
      <c r="IP44" s="63"/>
      <c r="IQ44" s="63"/>
      <c r="IR44" s="63"/>
      <c r="IS44" s="63"/>
      <c r="IT44" s="63"/>
      <c r="IU44" s="63"/>
      <c r="IV44" s="63"/>
      <c r="IW44" s="63"/>
    </row>
    <row r="45" customFormat="false" ht="11.25" hidden="false" customHeight="false" outlineLevel="0" collapsed="false">
      <c r="A45" s="104"/>
      <c r="B45" s="105" t="s">
        <v>114</v>
      </c>
      <c r="C45" s="106"/>
      <c r="D45" s="106"/>
      <c r="E45" s="106"/>
      <c r="F45" s="106"/>
      <c r="G45" s="106"/>
      <c r="H45" s="106"/>
      <c r="I45" s="107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06"/>
      <c r="BD45" s="106"/>
      <c r="BE45" s="106"/>
      <c r="BF45" s="106"/>
      <c r="BG45" s="106"/>
      <c r="BH45" s="106"/>
      <c r="BI45" s="106"/>
      <c r="BJ45" s="106"/>
      <c r="BK45" s="106"/>
      <c r="BL45" s="106"/>
      <c r="BM45" s="106"/>
      <c r="BN45" s="106"/>
      <c r="BO45" s="106"/>
      <c r="BP45" s="106"/>
      <c r="BQ45" s="106"/>
      <c r="BR45" s="106"/>
      <c r="BS45" s="106"/>
      <c r="BT45" s="106"/>
      <c r="BU45" s="106"/>
      <c r="BV45" s="106"/>
      <c r="BW45" s="106"/>
      <c r="BX45" s="106"/>
      <c r="BY45" s="106"/>
      <c r="BZ45" s="106"/>
      <c r="CA45" s="106"/>
      <c r="CB45" s="106"/>
      <c r="CC45" s="106"/>
      <c r="CD45" s="106"/>
      <c r="CE45" s="106"/>
      <c r="CF45" s="106"/>
      <c r="CG45" s="106"/>
      <c r="CH45" s="106"/>
      <c r="CI45" s="106"/>
      <c r="CJ45" s="106"/>
      <c r="CK45" s="106"/>
      <c r="CL45" s="106"/>
      <c r="CM45" s="106"/>
      <c r="CN45" s="106"/>
      <c r="CO45" s="106"/>
      <c r="CP45" s="106"/>
      <c r="CQ45" s="106"/>
      <c r="CR45" s="106"/>
      <c r="CS45" s="106"/>
      <c r="CT45" s="106"/>
      <c r="CU45" s="106"/>
      <c r="CV45" s="106"/>
      <c r="CW45" s="106"/>
      <c r="CX45" s="106"/>
      <c r="CY45" s="106"/>
      <c r="CZ45" s="106"/>
      <c r="DA45" s="106"/>
      <c r="DB45" s="106"/>
      <c r="DC45" s="106"/>
      <c r="DD45" s="106"/>
      <c r="DE45" s="106"/>
      <c r="DF45" s="106"/>
      <c r="DG45" s="106"/>
      <c r="DH45" s="106"/>
      <c r="DI45" s="106"/>
      <c r="DJ45" s="106"/>
      <c r="DK45" s="106"/>
      <c r="DL45" s="106"/>
      <c r="DM45" s="106"/>
      <c r="DN45" s="106"/>
      <c r="DO45" s="106"/>
      <c r="DP45" s="106"/>
      <c r="DQ45" s="106"/>
      <c r="DR45" s="106"/>
      <c r="DS45" s="106"/>
      <c r="DT45" s="106"/>
      <c r="DU45" s="106"/>
      <c r="DV45" s="106"/>
      <c r="DW45" s="106"/>
      <c r="DX45" s="106"/>
      <c r="DY45" s="106"/>
      <c r="DZ45" s="106"/>
      <c r="EA45" s="106"/>
      <c r="EB45" s="106"/>
      <c r="EC45" s="106"/>
      <c r="ED45" s="106"/>
      <c r="EE45" s="106"/>
      <c r="EF45" s="106"/>
      <c r="EG45" s="106"/>
      <c r="EH45" s="106"/>
      <c r="EI45" s="106"/>
      <c r="EJ45" s="106"/>
      <c r="EK45" s="106"/>
      <c r="EL45" s="106"/>
      <c r="EM45" s="106"/>
      <c r="EN45" s="106"/>
      <c r="EO45" s="106"/>
      <c r="EP45" s="106"/>
      <c r="EQ45" s="106"/>
      <c r="ER45" s="106"/>
      <c r="ES45" s="106"/>
      <c r="ET45" s="106"/>
      <c r="EU45" s="106"/>
      <c r="EV45" s="106"/>
      <c r="EW45" s="106"/>
      <c r="EX45" s="106"/>
      <c r="EY45" s="106"/>
      <c r="EZ45" s="106"/>
      <c r="FA45" s="106"/>
      <c r="FB45" s="106"/>
      <c r="FC45" s="106"/>
      <c r="FD45" s="106"/>
      <c r="FE45" s="106"/>
      <c r="FF45" s="106"/>
      <c r="FG45" s="106"/>
      <c r="FH45" s="106"/>
      <c r="FI45" s="106"/>
      <c r="FJ45" s="106"/>
      <c r="FK45" s="106"/>
      <c r="FL45" s="106"/>
      <c r="FM45" s="106"/>
      <c r="FN45" s="106"/>
      <c r="FO45" s="106"/>
      <c r="FP45" s="106"/>
      <c r="FQ45" s="106"/>
      <c r="FR45" s="106"/>
      <c r="FS45" s="106"/>
      <c r="FT45" s="106"/>
      <c r="FU45" s="106"/>
      <c r="FV45" s="106"/>
      <c r="FW45" s="106"/>
      <c r="FX45" s="106"/>
      <c r="FY45" s="106"/>
      <c r="FZ45" s="106"/>
      <c r="GA45" s="106"/>
      <c r="GB45" s="106"/>
      <c r="GC45" s="106"/>
      <c r="GD45" s="106"/>
      <c r="GE45" s="106"/>
      <c r="GF45" s="106"/>
      <c r="GG45" s="106"/>
      <c r="GH45" s="106"/>
      <c r="GI45" s="106"/>
      <c r="GJ45" s="106"/>
      <c r="GK45" s="106"/>
      <c r="GL45" s="106"/>
      <c r="GM45" s="106"/>
      <c r="GN45" s="106"/>
      <c r="GO45" s="106"/>
      <c r="GP45" s="106"/>
      <c r="GQ45" s="106"/>
      <c r="GR45" s="106"/>
      <c r="GS45" s="106"/>
      <c r="GT45" s="106"/>
      <c r="GU45" s="106"/>
      <c r="GV45" s="106"/>
      <c r="GW45" s="106"/>
      <c r="GX45" s="106"/>
      <c r="GY45" s="106"/>
      <c r="GZ45" s="106"/>
      <c r="HA45" s="106"/>
      <c r="HB45" s="106"/>
      <c r="HC45" s="106"/>
      <c r="HD45" s="106"/>
      <c r="HE45" s="106"/>
      <c r="HF45" s="106"/>
      <c r="HG45" s="106"/>
      <c r="HH45" s="106"/>
      <c r="HI45" s="106"/>
      <c r="HJ45" s="106"/>
      <c r="HK45" s="106"/>
      <c r="HL45" s="106"/>
      <c r="HM45" s="106"/>
      <c r="HN45" s="106"/>
      <c r="HO45" s="106"/>
      <c r="HP45" s="106"/>
      <c r="HQ45" s="106"/>
      <c r="HR45" s="106"/>
      <c r="HS45" s="106"/>
      <c r="HT45" s="106"/>
      <c r="HU45" s="106"/>
      <c r="HV45" s="106"/>
      <c r="HW45" s="106"/>
      <c r="HX45" s="106"/>
      <c r="HY45" s="106"/>
      <c r="HZ45" s="106"/>
      <c r="IA45" s="106"/>
      <c r="IB45" s="106"/>
      <c r="IC45" s="106"/>
      <c r="ID45" s="106"/>
      <c r="IE45" s="106"/>
      <c r="IF45" s="106"/>
      <c r="IG45" s="106"/>
      <c r="IH45" s="106"/>
      <c r="II45" s="106"/>
      <c r="IJ45" s="106"/>
      <c r="IK45" s="106"/>
      <c r="IL45" s="106"/>
      <c r="IM45" s="106"/>
      <c r="IN45" s="106"/>
      <c r="IO45" s="106"/>
      <c r="IP45" s="106"/>
      <c r="IQ45" s="106"/>
      <c r="IR45" s="106"/>
      <c r="IS45" s="106"/>
      <c r="IT45" s="106"/>
      <c r="IU45" s="106"/>
      <c r="IV45" s="106"/>
      <c r="IW45" s="106"/>
    </row>
    <row r="46" customFormat="false" ht="11.25" hidden="false" customHeight="false" outlineLevel="0" collapsed="false">
      <c r="A46" s="106"/>
      <c r="B46" s="106"/>
      <c r="C46" s="106" t="s">
        <v>130</v>
      </c>
      <c r="D46" s="106" t="s">
        <v>131</v>
      </c>
      <c r="E46" s="108" t="n">
        <v>0.1</v>
      </c>
      <c r="F46" s="109" t="n">
        <v>0.01</v>
      </c>
      <c r="G46" s="106"/>
      <c r="H46" s="106"/>
      <c r="I46" s="107" t="n">
        <f aca="false">I20-I77</f>
        <v>16500</v>
      </c>
      <c r="J46" s="107" t="n">
        <f aca="false">J20-J77</f>
        <v>12665</v>
      </c>
      <c r="K46" s="107" t="n">
        <f aca="false">K20-K77</f>
        <v>16500</v>
      </c>
      <c r="L46" s="107" t="n">
        <f aca="false">L20-L77</f>
        <v>16500</v>
      </c>
      <c r="M46" s="107" t="n">
        <f aca="false">M20-M77</f>
        <v>16500</v>
      </c>
      <c r="N46" s="107" t="n">
        <f aca="false">N20-N77</f>
        <v>16500</v>
      </c>
      <c r="O46" s="107" t="n">
        <f aca="false">O20-O77</f>
        <v>16500</v>
      </c>
      <c r="P46" s="107" t="n">
        <f aca="false">P20-P77</f>
        <v>16500</v>
      </c>
      <c r="Q46" s="107" t="n">
        <f aca="false">Q20-Q77</f>
        <v>16500</v>
      </c>
      <c r="R46" s="107" t="n">
        <f aca="false">R20-R77</f>
        <v>16500</v>
      </c>
      <c r="S46" s="107" t="n">
        <f aca="false">S20-S77</f>
        <v>16500</v>
      </c>
      <c r="T46" s="107" t="n">
        <f aca="false">T20-T77</f>
        <v>16500</v>
      </c>
      <c r="U46" s="107" t="n">
        <f aca="false">U20-U77</f>
        <v>16500</v>
      </c>
      <c r="V46" s="107" t="n">
        <f aca="false">V20-V77</f>
        <v>16500</v>
      </c>
      <c r="W46" s="107" t="n">
        <f aca="false">W20-W77</f>
        <v>16500</v>
      </c>
      <c r="X46" s="107" t="n">
        <f aca="false">X20-X77</f>
        <v>16500</v>
      </c>
      <c r="Y46" s="107" t="n">
        <f aca="false">Y20-Y77</f>
        <v>16500</v>
      </c>
      <c r="Z46" s="107" t="n">
        <f aca="false">Z20-Z77</f>
        <v>16500</v>
      </c>
      <c r="AA46" s="107" t="n">
        <f aca="false">AA20-AA77</f>
        <v>16500</v>
      </c>
      <c r="AB46" s="107" t="n">
        <f aca="false">AB20-AB77</f>
        <v>16500</v>
      </c>
      <c r="AC46" s="107" t="n">
        <f aca="false">AC20-AC77</f>
        <v>11500</v>
      </c>
      <c r="AD46" s="107" t="n">
        <f aca="false">AD20-AD77</f>
        <v>11500</v>
      </c>
      <c r="AE46" s="107" t="n">
        <f aca="false">AE20-AE77</f>
        <v>11500</v>
      </c>
      <c r="AF46" s="107" t="n">
        <f aca="false">AF20-AF77</f>
        <v>11500</v>
      </c>
      <c r="AG46" s="107" t="n">
        <f aca="false">AG20-AG77</f>
        <v>11500</v>
      </c>
      <c r="AH46" s="107" t="n">
        <f aca="false">AH20-AH77</f>
        <v>11500</v>
      </c>
      <c r="AI46" s="107" t="n">
        <f aca="false">AI20-AI77</f>
        <v>11500</v>
      </c>
      <c r="AJ46" s="107" t="n">
        <f aca="false">AJ20-AJ77</f>
        <v>11500</v>
      </c>
      <c r="AK46" s="107" t="n">
        <v>0</v>
      </c>
      <c r="AL46" s="107" t="n">
        <v>0</v>
      </c>
      <c r="AM46" s="107" t="n">
        <v>0</v>
      </c>
      <c r="AN46" s="106"/>
      <c r="AO46" s="110" t="n">
        <f aca="false">SUM(I46:AN46)-AQ46</f>
        <v>413983.35</v>
      </c>
      <c r="AP46" s="111" t="n">
        <f aca="false">AO46*E46</f>
        <v>41398.335</v>
      </c>
      <c r="AQ46" s="110" t="n">
        <f aca="false">SUM(I46:AM46)*F46</f>
        <v>4181.65</v>
      </c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06"/>
      <c r="BD46" s="106"/>
      <c r="BE46" s="106"/>
      <c r="BF46" s="106"/>
      <c r="BG46" s="106"/>
      <c r="BH46" s="106"/>
      <c r="BI46" s="106"/>
      <c r="BJ46" s="106"/>
      <c r="BK46" s="106"/>
      <c r="BL46" s="106"/>
      <c r="BM46" s="106"/>
      <c r="BN46" s="106"/>
      <c r="BO46" s="106"/>
      <c r="BP46" s="106"/>
      <c r="BQ46" s="106"/>
      <c r="BR46" s="106"/>
      <c r="BS46" s="106"/>
      <c r="BT46" s="106"/>
      <c r="BU46" s="106"/>
      <c r="BV46" s="106"/>
      <c r="BW46" s="106"/>
      <c r="BX46" s="106"/>
      <c r="BY46" s="106"/>
      <c r="BZ46" s="106"/>
      <c r="CA46" s="106"/>
      <c r="CB46" s="106"/>
      <c r="CC46" s="106"/>
      <c r="CD46" s="106"/>
      <c r="CE46" s="106"/>
      <c r="CF46" s="106"/>
      <c r="CG46" s="106"/>
      <c r="CH46" s="106"/>
      <c r="CI46" s="106"/>
      <c r="CJ46" s="106"/>
      <c r="CK46" s="106"/>
      <c r="CL46" s="106"/>
      <c r="CM46" s="106"/>
      <c r="CN46" s="106"/>
      <c r="CO46" s="106"/>
      <c r="CP46" s="106"/>
      <c r="CQ46" s="106"/>
      <c r="CR46" s="106"/>
      <c r="CS46" s="106"/>
      <c r="CT46" s="106"/>
      <c r="CU46" s="106"/>
      <c r="CV46" s="106"/>
      <c r="CW46" s="106"/>
      <c r="CX46" s="106"/>
      <c r="CY46" s="106"/>
      <c r="CZ46" s="106"/>
      <c r="DA46" s="106"/>
      <c r="DB46" s="106"/>
      <c r="DC46" s="106"/>
      <c r="DD46" s="106"/>
      <c r="DE46" s="106"/>
      <c r="DF46" s="106"/>
      <c r="DG46" s="106"/>
      <c r="DH46" s="106"/>
      <c r="DI46" s="106"/>
      <c r="DJ46" s="106"/>
      <c r="DK46" s="106"/>
      <c r="DL46" s="106"/>
      <c r="DM46" s="106"/>
      <c r="DN46" s="106"/>
      <c r="DO46" s="106"/>
      <c r="DP46" s="106"/>
      <c r="DQ46" s="106"/>
      <c r="DR46" s="106"/>
      <c r="DS46" s="106"/>
      <c r="DT46" s="106"/>
      <c r="DU46" s="106"/>
      <c r="DV46" s="106"/>
      <c r="DW46" s="106"/>
      <c r="DX46" s="106"/>
      <c r="DY46" s="106"/>
      <c r="DZ46" s="106"/>
      <c r="EA46" s="106"/>
      <c r="EB46" s="106"/>
      <c r="EC46" s="106"/>
      <c r="ED46" s="106"/>
      <c r="EE46" s="106"/>
      <c r="EF46" s="106"/>
      <c r="EG46" s="106"/>
      <c r="EH46" s="106"/>
      <c r="EI46" s="106"/>
      <c r="EJ46" s="106"/>
      <c r="EK46" s="106"/>
      <c r="EL46" s="106"/>
      <c r="EM46" s="106"/>
      <c r="EN46" s="106"/>
      <c r="EO46" s="106"/>
      <c r="EP46" s="106"/>
      <c r="EQ46" s="106"/>
      <c r="ER46" s="106"/>
      <c r="ES46" s="106"/>
      <c r="ET46" s="106"/>
      <c r="EU46" s="106"/>
      <c r="EV46" s="106"/>
      <c r="EW46" s="106"/>
      <c r="EX46" s="106"/>
      <c r="EY46" s="106"/>
      <c r="EZ46" s="106"/>
      <c r="FA46" s="106"/>
      <c r="FB46" s="106"/>
      <c r="FC46" s="106"/>
      <c r="FD46" s="106"/>
      <c r="FE46" s="106"/>
      <c r="FF46" s="106"/>
      <c r="FG46" s="106"/>
      <c r="FH46" s="106"/>
      <c r="FI46" s="106"/>
      <c r="FJ46" s="106"/>
      <c r="FK46" s="106"/>
      <c r="FL46" s="106"/>
      <c r="FM46" s="106"/>
      <c r="FN46" s="106"/>
      <c r="FO46" s="106"/>
      <c r="FP46" s="106"/>
      <c r="FQ46" s="106"/>
      <c r="FR46" s="106"/>
      <c r="FS46" s="106"/>
      <c r="FT46" s="106"/>
      <c r="FU46" s="106"/>
      <c r="FV46" s="106"/>
      <c r="FW46" s="106"/>
      <c r="FX46" s="106"/>
      <c r="FY46" s="106"/>
      <c r="FZ46" s="106"/>
      <c r="GA46" s="106"/>
      <c r="GB46" s="106"/>
      <c r="GC46" s="106"/>
      <c r="GD46" s="106"/>
      <c r="GE46" s="106"/>
      <c r="GF46" s="106"/>
      <c r="GG46" s="106"/>
      <c r="GH46" s="106"/>
      <c r="GI46" s="106"/>
      <c r="GJ46" s="106"/>
      <c r="GK46" s="106"/>
      <c r="GL46" s="106"/>
      <c r="GM46" s="106"/>
      <c r="GN46" s="106"/>
      <c r="GO46" s="106"/>
      <c r="GP46" s="106"/>
      <c r="GQ46" s="106"/>
      <c r="GR46" s="106"/>
      <c r="GS46" s="106"/>
      <c r="GT46" s="106"/>
      <c r="GU46" s="106"/>
      <c r="GV46" s="106"/>
      <c r="GW46" s="106"/>
      <c r="GX46" s="106"/>
      <c r="GY46" s="106"/>
      <c r="GZ46" s="106"/>
      <c r="HA46" s="106"/>
      <c r="HB46" s="106"/>
      <c r="HC46" s="106"/>
      <c r="HD46" s="106"/>
      <c r="HE46" s="106"/>
      <c r="HF46" s="106"/>
      <c r="HG46" s="106"/>
      <c r="HH46" s="106"/>
      <c r="HI46" s="106"/>
      <c r="HJ46" s="106"/>
      <c r="HK46" s="106"/>
      <c r="HL46" s="106"/>
      <c r="HM46" s="106"/>
      <c r="HN46" s="106"/>
      <c r="HO46" s="106"/>
      <c r="HP46" s="106"/>
      <c r="HQ46" s="106"/>
      <c r="HR46" s="106"/>
      <c r="HS46" s="106"/>
      <c r="HT46" s="106"/>
      <c r="HU46" s="106"/>
      <c r="HV46" s="106"/>
      <c r="HW46" s="106"/>
      <c r="HX46" s="106"/>
      <c r="HY46" s="106"/>
      <c r="HZ46" s="106"/>
      <c r="IA46" s="106"/>
      <c r="IB46" s="106"/>
      <c r="IC46" s="106"/>
      <c r="ID46" s="106"/>
      <c r="IE46" s="106"/>
      <c r="IF46" s="106"/>
      <c r="IG46" s="106"/>
      <c r="IH46" s="106"/>
      <c r="II46" s="106"/>
      <c r="IJ46" s="106"/>
      <c r="IK46" s="106"/>
      <c r="IL46" s="106"/>
      <c r="IM46" s="106"/>
      <c r="IN46" s="106"/>
      <c r="IO46" s="106"/>
      <c r="IP46" s="106"/>
      <c r="IQ46" s="106"/>
      <c r="IR46" s="106"/>
      <c r="IS46" s="106"/>
      <c r="IT46" s="106"/>
      <c r="IU46" s="106"/>
      <c r="IV46" s="106"/>
      <c r="IW46" s="106"/>
    </row>
    <row r="47" customFormat="false" ht="11.25" hidden="false" customHeight="false" outlineLevel="0" collapsed="false">
      <c r="A47" s="106"/>
      <c r="B47" s="106"/>
      <c r="C47" s="106" t="s">
        <v>16</v>
      </c>
      <c r="D47" s="106" t="s">
        <v>33</v>
      </c>
      <c r="E47" s="108" t="n">
        <v>0.1</v>
      </c>
      <c r="F47" s="109" t="n">
        <v>0.01</v>
      </c>
      <c r="G47" s="106"/>
      <c r="H47" s="106"/>
      <c r="I47" s="107" t="n">
        <f aca="false">I21-I78</f>
        <v>0</v>
      </c>
      <c r="J47" s="107" t="n">
        <f aca="false">J21-J78</f>
        <v>0</v>
      </c>
      <c r="K47" s="107" t="n">
        <f aca="false">K21-K78</f>
        <v>0</v>
      </c>
      <c r="L47" s="107" t="n">
        <f aca="false">L21-L78</f>
        <v>0</v>
      </c>
      <c r="M47" s="107" t="n">
        <f aca="false">M21-M78</f>
        <v>0</v>
      </c>
      <c r="N47" s="107" t="n">
        <f aca="false">N21-N78</f>
        <v>0</v>
      </c>
      <c r="O47" s="107" t="n">
        <f aca="false">O21-O78</f>
        <v>0</v>
      </c>
      <c r="P47" s="107" t="n">
        <f aca="false">P21-P78</f>
        <v>0</v>
      </c>
      <c r="Q47" s="107" t="n">
        <f aca="false">Q21-Q78</f>
        <v>0</v>
      </c>
      <c r="R47" s="107" t="n">
        <f aca="false">R21-R78</f>
        <v>0</v>
      </c>
      <c r="S47" s="107" t="n">
        <f aca="false">S21-S78</f>
        <v>0</v>
      </c>
      <c r="T47" s="107" t="n">
        <f aca="false">T21-T78</f>
        <v>0</v>
      </c>
      <c r="U47" s="107" t="n">
        <f aca="false">U21-U78</f>
        <v>0</v>
      </c>
      <c r="V47" s="107" t="n">
        <f aca="false">V21-V78</f>
        <v>0</v>
      </c>
      <c r="W47" s="107" t="n">
        <f aca="false">W21-W78</f>
        <v>0</v>
      </c>
      <c r="X47" s="107" t="n">
        <f aca="false">X21-X78</f>
        <v>0</v>
      </c>
      <c r="Y47" s="107" t="n">
        <f aca="false">Y21-Y78</f>
        <v>0</v>
      </c>
      <c r="Z47" s="107" t="n">
        <f aca="false">Z21-Z78</f>
        <v>0</v>
      </c>
      <c r="AA47" s="107" t="n">
        <f aca="false">AA21-AA78</f>
        <v>0</v>
      </c>
      <c r="AB47" s="107" t="n">
        <f aca="false">AB21-AB78</f>
        <v>0</v>
      </c>
      <c r="AC47" s="107" t="n">
        <f aca="false">AC21-AC78</f>
        <v>0</v>
      </c>
      <c r="AD47" s="107" t="n">
        <f aca="false">AD21-AD78</f>
        <v>0</v>
      </c>
      <c r="AE47" s="107" t="n">
        <f aca="false">AE21-AE78</f>
        <v>0</v>
      </c>
      <c r="AF47" s="107" t="n">
        <f aca="false">AF21-AF78</f>
        <v>0</v>
      </c>
      <c r="AG47" s="107" t="n">
        <f aca="false">AG21-AG78</f>
        <v>0</v>
      </c>
      <c r="AH47" s="107" t="n">
        <f aca="false">AH21-AH78</f>
        <v>0</v>
      </c>
      <c r="AI47" s="107" t="n">
        <f aca="false">AI21-AI78</f>
        <v>0</v>
      </c>
      <c r="AJ47" s="107" t="n">
        <f aca="false">AJ21-AJ78</f>
        <v>0</v>
      </c>
      <c r="AK47" s="107" t="n">
        <v>0</v>
      </c>
      <c r="AL47" s="107" t="n">
        <v>0</v>
      </c>
      <c r="AM47" s="107" t="n">
        <v>0</v>
      </c>
      <c r="AN47" s="106"/>
      <c r="AO47" s="110" t="n">
        <f aca="false">SUM(I47:AN47)-AQ47</f>
        <v>0</v>
      </c>
      <c r="AP47" s="111" t="n">
        <f aca="false">AO47*E47</f>
        <v>0</v>
      </c>
      <c r="AQ47" s="110" t="n">
        <f aca="false">SUM(I47:AM47)*F47</f>
        <v>0</v>
      </c>
      <c r="AR47" s="106"/>
      <c r="AS47" s="106"/>
      <c r="AT47" s="106"/>
      <c r="AU47" s="106"/>
      <c r="AV47" s="106"/>
      <c r="AW47" s="106"/>
      <c r="AX47" s="106"/>
      <c r="AY47" s="106"/>
      <c r="AZ47" s="106"/>
      <c r="BA47" s="106"/>
      <c r="BB47" s="106"/>
      <c r="BC47" s="106"/>
      <c r="BD47" s="106"/>
      <c r="BE47" s="106"/>
      <c r="BF47" s="106"/>
      <c r="BG47" s="106"/>
      <c r="BH47" s="106"/>
      <c r="BI47" s="106"/>
      <c r="BJ47" s="106"/>
      <c r="BK47" s="106"/>
      <c r="BL47" s="106"/>
      <c r="BM47" s="106"/>
      <c r="BN47" s="106"/>
      <c r="BO47" s="106"/>
      <c r="BP47" s="106"/>
      <c r="BQ47" s="106"/>
      <c r="BR47" s="106"/>
      <c r="BS47" s="106"/>
      <c r="BT47" s="106"/>
      <c r="BU47" s="106"/>
      <c r="BV47" s="106"/>
      <c r="BW47" s="106"/>
      <c r="BX47" s="106"/>
      <c r="BY47" s="106"/>
      <c r="BZ47" s="106"/>
      <c r="CA47" s="106"/>
      <c r="CB47" s="106"/>
      <c r="CC47" s="106"/>
      <c r="CD47" s="106"/>
      <c r="CE47" s="106"/>
      <c r="CF47" s="106"/>
      <c r="CG47" s="106"/>
      <c r="CH47" s="106"/>
      <c r="CI47" s="106"/>
      <c r="CJ47" s="106"/>
      <c r="CK47" s="106"/>
      <c r="CL47" s="106"/>
      <c r="CM47" s="106"/>
      <c r="CN47" s="106"/>
      <c r="CO47" s="106"/>
      <c r="CP47" s="106"/>
      <c r="CQ47" s="106"/>
      <c r="CR47" s="106"/>
      <c r="CS47" s="106"/>
      <c r="CT47" s="106"/>
      <c r="CU47" s="106"/>
      <c r="CV47" s="106"/>
      <c r="CW47" s="106"/>
      <c r="CX47" s="106"/>
      <c r="CY47" s="106"/>
      <c r="CZ47" s="106"/>
      <c r="DA47" s="106"/>
      <c r="DB47" s="106"/>
      <c r="DC47" s="106"/>
      <c r="DD47" s="106"/>
      <c r="DE47" s="106"/>
      <c r="DF47" s="106"/>
      <c r="DG47" s="106"/>
      <c r="DH47" s="106"/>
      <c r="DI47" s="106"/>
      <c r="DJ47" s="106"/>
      <c r="DK47" s="106"/>
      <c r="DL47" s="106"/>
      <c r="DM47" s="106"/>
      <c r="DN47" s="106"/>
      <c r="DO47" s="106"/>
      <c r="DP47" s="106"/>
      <c r="DQ47" s="106"/>
      <c r="DR47" s="106"/>
      <c r="DS47" s="106"/>
      <c r="DT47" s="106"/>
      <c r="DU47" s="106"/>
      <c r="DV47" s="106"/>
      <c r="DW47" s="106"/>
      <c r="DX47" s="106"/>
      <c r="DY47" s="106"/>
      <c r="DZ47" s="106"/>
      <c r="EA47" s="106"/>
      <c r="EB47" s="106"/>
      <c r="EC47" s="106"/>
      <c r="ED47" s="106"/>
      <c r="EE47" s="106"/>
      <c r="EF47" s="106"/>
      <c r="EG47" s="106"/>
      <c r="EH47" s="106"/>
      <c r="EI47" s="106"/>
      <c r="EJ47" s="106"/>
      <c r="EK47" s="106"/>
      <c r="EL47" s="106"/>
      <c r="EM47" s="106"/>
      <c r="EN47" s="106"/>
      <c r="EO47" s="106"/>
      <c r="EP47" s="106"/>
      <c r="EQ47" s="106"/>
      <c r="ER47" s="106"/>
      <c r="ES47" s="106"/>
      <c r="ET47" s="106"/>
      <c r="EU47" s="106"/>
      <c r="EV47" s="106"/>
      <c r="EW47" s="106"/>
      <c r="EX47" s="106"/>
      <c r="EY47" s="106"/>
      <c r="EZ47" s="106"/>
      <c r="FA47" s="106"/>
      <c r="FB47" s="106"/>
      <c r="FC47" s="106"/>
      <c r="FD47" s="106"/>
      <c r="FE47" s="106"/>
      <c r="FF47" s="106"/>
      <c r="FG47" s="106"/>
      <c r="FH47" s="106"/>
      <c r="FI47" s="106"/>
      <c r="FJ47" s="106"/>
      <c r="FK47" s="106"/>
      <c r="FL47" s="106"/>
      <c r="FM47" s="106"/>
      <c r="FN47" s="106"/>
      <c r="FO47" s="106"/>
      <c r="FP47" s="106"/>
      <c r="FQ47" s="106"/>
      <c r="FR47" s="106"/>
      <c r="FS47" s="106"/>
      <c r="FT47" s="106"/>
      <c r="FU47" s="106"/>
      <c r="FV47" s="106"/>
      <c r="FW47" s="106"/>
      <c r="FX47" s="106"/>
      <c r="FY47" s="106"/>
      <c r="FZ47" s="106"/>
      <c r="GA47" s="106"/>
      <c r="GB47" s="106"/>
      <c r="GC47" s="106"/>
      <c r="GD47" s="106"/>
      <c r="GE47" s="106"/>
      <c r="GF47" s="106"/>
      <c r="GG47" s="106"/>
      <c r="GH47" s="106"/>
      <c r="GI47" s="106"/>
      <c r="GJ47" s="106"/>
      <c r="GK47" s="106"/>
      <c r="GL47" s="106"/>
      <c r="GM47" s="106"/>
      <c r="GN47" s="106"/>
      <c r="GO47" s="106"/>
      <c r="GP47" s="106"/>
      <c r="GQ47" s="106"/>
      <c r="GR47" s="106"/>
      <c r="GS47" s="106"/>
      <c r="GT47" s="106"/>
      <c r="GU47" s="106"/>
      <c r="GV47" s="106"/>
      <c r="GW47" s="106"/>
      <c r="GX47" s="106"/>
      <c r="GY47" s="106"/>
      <c r="GZ47" s="106"/>
      <c r="HA47" s="106"/>
      <c r="HB47" s="106"/>
      <c r="HC47" s="106"/>
      <c r="HD47" s="106"/>
      <c r="HE47" s="106"/>
      <c r="HF47" s="106"/>
      <c r="HG47" s="106"/>
      <c r="HH47" s="106"/>
      <c r="HI47" s="106"/>
      <c r="HJ47" s="106"/>
      <c r="HK47" s="106"/>
      <c r="HL47" s="106"/>
      <c r="HM47" s="106"/>
      <c r="HN47" s="106"/>
      <c r="HO47" s="106"/>
      <c r="HP47" s="106"/>
      <c r="HQ47" s="106"/>
      <c r="HR47" s="106"/>
      <c r="HS47" s="106"/>
      <c r="HT47" s="106"/>
      <c r="HU47" s="106"/>
      <c r="HV47" s="106"/>
      <c r="HW47" s="106"/>
      <c r="HX47" s="106"/>
      <c r="HY47" s="106"/>
      <c r="HZ47" s="106"/>
      <c r="IA47" s="106"/>
      <c r="IB47" s="106"/>
      <c r="IC47" s="106"/>
      <c r="ID47" s="106"/>
      <c r="IE47" s="106"/>
      <c r="IF47" s="106"/>
      <c r="IG47" s="106"/>
      <c r="IH47" s="106"/>
      <c r="II47" s="106"/>
      <c r="IJ47" s="106"/>
      <c r="IK47" s="106"/>
      <c r="IL47" s="106"/>
      <c r="IM47" s="106"/>
      <c r="IN47" s="106"/>
      <c r="IO47" s="106"/>
      <c r="IP47" s="106"/>
      <c r="IQ47" s="106"/>
      <c r="IR47" s="106"/>
      <c r="IS47" s="106"/>
      <c r="IT47" s="106"/>
      <c r="IU47" s="106"/>
      <c r="IV47" s="106"/>
      <c r="IW47" s="106"/>
    </row>
    <row r="48" customFormat="false" ht="11.25" hidden="false" customHeight="false" outlineLevel="0" collapsed="false">
      <c r="A48" s="106"/>
      <c r="B48" s="106"/>
      <c r="C48" s="106" t="s">
        <v>121</v>
      </c>
      <c r="D48" s="106" t="s">
        <v>122</v>
      </c>
      <c r="E48" s="108" t="n">
        <v>0.1</v>
      </c>
      <c r="F48" s="109" t="n">
        <v>0.01</v>
      </c>
      <c r="G48" s="106"/>
      <c r="H48" s="106"/>
      <c r="I48" s="107" t="n">
        <f aca="false">I11+I28-I79</f>
        <v>276</v>
      </c>
      <c r="J48" s="107" t="n">
        <f aca="false">J11+J28-J79</f>
        <v>0</v>
      </c>
      <c r="K48" s="107" t="n">
        <f aca="false">K11+K28-K79</f>
        <v>1239</v>
      </c>
      <c r="L48" s="107" t="n">
        <f aca="false">L11+L28-L79</f>
        <v>1239</v>
      </c>
      <c r="M48" s="107" t="n">
        <f aca="false">M11+M28-M79</f>
        <v>1239</v>
      </c>
      <c r="N48" s="107" t="n">
        <f aca="false">N11+N28-N79</f>
        <v>1239</v>
      </c>
      <c r="O48" s="107" t="n">
        <f aca="false">O11+O28-O79</f>
        <v>1239</v>
      </c>
      <c r="P48" s="107" t="n">
        <f aca="false">P11+P28-P79</f>
        <v>1239</v>
      </c>
      <c r="Q48" s="107" t="n">
        <f aca="false">Q11+Q28-Q79</f>
        <v>1239</v>
      </c>
      <c r="R48" s="107" t="n">
        <f aca="false">R11+R28-R79</f>
        <v>1239</v>
      </c>
      <c r="S48" s="107" t="n">
        <f aca="false">S11+S28-S79</f>
        <v>1239</v>
      </c>
      <c r="T48" s="107" t="n">
        <f aca="false">T11+T28-T79</f>
        <v>1239</v>
      </c>
      <c r="U48" s="107" t="n">
        <f aca="false">U11+U28-U79</f>
        <v>1239</v>
      </c>
      <c r="V48" s="107" t="n">
        <f aca="false">V11+V28-V79</f>
        <v>1239</v>
      </c>
      <c r="W48" s="107" t="n">
        <f aca="false">W11+W28-W79</f>
        <v>1239</v>
      </c>
      <c r="X48" s="107" t="n">
        <f aca="false">X11+X28-X79</f>
        <v>1239</v>
      </c>
      <c r="Y48" s="107" t="n">
        <f aca="false">Y11+Y28-Y79</f>
        <v>1239</v>
      </c>
      <c r="Z48" s="107" t="n">
        <f aca="false">Z11+Z28-Z79</f>
        <v>1239</v>
      </c>
      <c r="AA48" s="107" t="n">
        <f aca="false">AA11+AA28-AA79</f>
        <v>1239</v>
      </c>
      <c r="AB48" s="107" t="n">
        <f aca="false">AB11+AB28-AB79</f>
        <v>1239</v>
      </c>
      <c r="AC48" s="107" t="n">
        <f aca="false">AC11+AC28-AC79</f>
        <v>1239</v>
      </c>
      <c r="AD48" s="107" t="n">
        <f aca="false">AD11+AD28-AD79</f>
        <v>1239</v>
      </c>
      <c r="AE48" s="107" t="n">
        <f aca="false">AE11+AE28-AE79</f>
        <v>1239</v>
      </c>
      <c r="AF48" s="107" t="n">
        <f aca="false">AF11+AF28-AF79</f>
        <v>1239</v>
      </c>
      <c r="AG48" s="107" t="n">
        <f aca="false">AG11+AG28-AG79</f>
        <v>1239</v>
      </c>
      <c r="AH48" s="107" t="n">
        <f aca="false">AH11+AH28-AH79</f>
        <v>1239</v>
      </c>
      <c r="AI48" s="107" t="n">
        <f aca="false">AI11+AI28-AI79</f>
        <v>1239</v>
      </c>
      <c r="AJ48" s="107" t="n">
        <f aca="false">AJ11+AJ28-AJ79</f>
        <v>1239</v>
      </c>
      <c r="AK48" s="107" t="n">
        <f aca="false">AK11+AK28-AK79</f>
        <v>1239</v>
      </c>
      <c r="AL48" s="107" t="n">
        <f aca="false">AL11+AL28-AL79</f>
        <v>1239</v>
      </c>
      <c r="AM48" s="107" t="n">
        <f aca="false">AM11+AM28-AM79</f>
        <v>1239</v>
      </c>
      <c r="AN48" s="106"/>
      <c r="AO48" s="110" t="n">
        <f aca="false">SUM(I48:AN48)-AQ48</f>
        <v>35844.93</v>
      </c>
      <c r="AP48" s="111" t="n">
        <f aca="false">AO48*E48</f>
        <v>3584.493</v>
      </c>
      <c r="AQ48" s="110" t="n">
        <f aca="false">SUM(I48:AM48)*F48</f>
        <v>362.07</v>
      </c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  <c r="BB48" s="106"/>
      <c r="BC48" s="106"/>
      <c r="BD48" s="106"/>
      <c r="BE48" s="106"/>
      <c r="BF48" s="106"/>
      <c r="BG48" s="106"/>
      <c r="BH48" s="106"/>
      <c r="BI48" s="106"/>
      <c r="BJ48" s="106"/>
      <c r="BK48" s="106"/>
      <c r="BL48" s="106"/>
      <c r="BM48" s="106"/>
      <c r="BN48" s="106"/>
      <c r="BO48" s="106"/>
      <c r="BP48" s="106"/>
      <c r="BQ48" s="106"/>
      <c r="BR48" s="106"/>
      <c r="BS48" s="106"/>
      <c r="BT48" s="106"/>
      <c r="BU48" s="106"/>
      <c r="BV48" s="106"/>
      <c r="BW48" s="106"/>
      <c r="BX48" s="106"/>
      <c r="BY48" s="106"/>
      <c r="BZ48" s="106"/>
      <c r="CA48" s="106"/>
      <c r="CB48" s="106"/>
      <c r="CC48" s="106"/>
      <c r="CD48" s="106"/>
      <c r="CE48" s="106"/>
      <c r="CF48" s="106"/>
      <c r="CG48" s="106"/>
      <c r="CH48" s="106"/>
      <c r="CI48" s="106"/>
      <c r="CJ48" s="106"/>
      <c r="CK48" s="106"/>
      <c r="CL48" s="106"/>
      <c r="CM48" s="106"/>
      <c r="CN48" s="106"/>
      <c r="CO48" s="106"/>
      <c r="CP48" s="106"/>
      <c r="CQ48" s="106"/>
      <c r="CR48" s="106"/>
      <c r="CS48" s="106"/>
      <c r="CT48" s="106"/>
      <c r="CU48" s="106"/>
      <c r="CV48" s="106"/>
      <c r="CW48" s="106"/>
      <c r="CX48" s="106"/>
      <c r="CY48" s="106"/>
      <c r="CZ48" s="106"/>
      <c r="DA48" s="106"/>
      <c r="DB48" s="106"/>
      <c r="DC48" s="106"/>
      <c r="DD48" s="106"/>
      <c r="DE48" s="106"/>
      <c r="DF48" s="106"/>
      <c r="DG48" s="106"/>
      <c r="DH48" s="106"/>
      <c r="DI48" s="106"/>
      <c r="DJ48" s="106"/>
      <c r="DK48" s="106"/>
      <c r="DL48" s="106"/>
      <c r="DM48" s="106"/>
      <c r="DN48" s="106"/>
      <c r="DO48" s="106"/>
      <c r="DP48" s="106"/>
      <c r="DQ48" s="106"/>
      <c r="DR48" s="106"/>
      <c r="DS48" s="106"/>
      <c r="DT48" s="106"/>
      <c r="DU48" s="106"/>
      <c r="DV48" s="106"/>
      <c r="DW48" s="106"/>
      <c r="DX48" s="106"/>
      <c r="DY48" s="106"/>
      <c r="DZ48" s="106"/>
      <c r="EA48" s="106"/>
      <c r="EB48" s="106"/>
      <c r="EC48" s="106"/>
      <c r="ED48" s="106"/>
      <c r="EE48" s="106"/>
      <c r="EF48" s="106"/>
      <c r="EG48" s="106"/>
      <c r="EH48" s="106"/>
      <c r="EI48" s="106"/>
      <c r="EJ48" s="106"/>
      <c r="EK48" s="106"/>
      <c r="EL48" s="106"/>
      <c r="EM48" s="106"/>
      <c r="EN48" s="106"/>
      <c r="EO48" s="106"/>
      <c r="EP48" s="106"/>
      <c r="EQ48" s="106"/>
      <c r="ER48" s="106"/>
      <c r="ES48" s="106"/>
      <c r="ET48" s="106"/>
      <c r="EU48" s="106"/>
      <c r="EV48" s="106"/>
      <c r="EW48" s="106"/>
      <c r="EX48" s="106"/>
      <c r="EY48" s="106"/>
      <c r="EZ48" s="106"/>
      <c r="FA48" s="106"/>
      <c r="FB48" s="106"/>
      <c r="FC48" s="106"/>
      <c r="FD48" s="106"/>
      <c r="FE48" s="106"/>
      <c r="FF48" s="106"/>
      <c r="FG48" s="106"/>
      <c r="FH48" s="106"/>
      <c r="FI48" s="106"/>
      <c r="FJ48" s="106"/>
      <c r="FK48" s="106"/>
      <c r="FL48" s="106"/>
      <c r="FM48" s="106"/>
      <c r="FN48" s="106"/>
      <c r="FO48" s="106"/>
      <c r="FP48" s="106"/>
      <c r="FQ48" s="106"/>
      <c r="FR48" s="106"/>
      <c r="FS48" s="106"/>
      <c r="FT48" s="106"/>
      <c r="FU48" s="106"/>
      <c r="FV48" s="106"/>
      <c r="FW48" s="106"/>
      <c r="FX48" s="106"/>
      <c r="FY48" s="106"/>
      <c r="FZ48" s="106"/>
      <c r="GA48" s="106"/>
      <c r="GB48" s="106"/>
      <c r="GC48" s="106"/>
      <c r="GD48" s="106"/>
      <c r="GE48" s="106"/>
      <c r="GF48" s="106"/>
      <c r="GG48" s="106"/>
      <c r="GH48" s="106"/>
      <c r="GI48" s="106"/>
      <c r="GJ48" s="106"/>
      <c r="GK48" s="106"/>
      <c r="GL48" s="106"/>
      <c r="GM48" s="106"/>
      <c r="GN48" s="106"/>
      <c r="GO48" s="106"/>
      <c r="GP48" s="106"/>
      <c r="GQ48" s="106"/>
      <c r="GR48" s="106"/>
      <c r="GS48" s="106"/>
      <c r="GT48" s="106"/>
      <c r="GU48" s="106"/>
      <c r="GV48" s="106"/>
      <c r="GW48" s="106"/>
      <c r="GX48" s="106"/>
      <c r="GY48" s="106"/>
      <c r="GZ48" s="106"/>
      <c r="HA48" s="106"/>
      <c r="HB48" s="106"/>
      <c r="HC48" s="106"/>
      <c r="HD48" s="106"/>
      <c r="HE48" s="106"/>
      <c r="HF48" s="106"/>
      <c r="HG48" s="106"/>
      <c r="HH48" s="106"/>
      <c r="HI48" s="106"/>
      <c r="HJ48" s="106"/>
      <c r="HK48" s="106"/>
      <c r="HL48" s="106"/>
      <c r="HM48" s="106"/>
      <c r="HN48" s="106"/>
      <c r="HO48" s="106"/>
      <c r="HP48" s="106"/>
      <c r="HQ48" s="106"/>
      <c r="HR48" s="106"/>
      <c r="HS48" s="106"/>
      <c r="HT48" s="106"/>
      <c r="HU48" s="106"/>
      <c r="HV48" s="106"/>
      <c r="HW48" s="106"/>
      <c r="HX48" s="106"/>
      <c r="HY48" s="106"/>
      <c r="HZ48" s="106"/>
      <c r="IA48" s="106"/>
      <c r="IB48" s="106"/>
      <c r="IC48" s="106"/>
      <c r="ID48" s="106"/>
      <c r="IE48" s="106"/>
      <c r="IF48" s="106"/>
      <c r="IG48" s="106"/>
      <c r="IH48" s="106"/>
      <c r="II48" s="106"/>
      <c r="IJ48" s="106"/>
      <c r="IK48" s="106"/>
      <c r="IL48" s="106"/>
      <c r="IM48" s="106"/>
      <c r="IN48" s="106"/>
      <c r="IO48" s="106"/>
      <c r="IP48" s="106"/>
      <c r="IQ48" s="106"/>
      <c r="IR48" s="106"/>
      <c r="IS48" s="106"/>
      <c r="IT48" s="106"/>
      <c r="IU48" s="106"/>
      <c r="IV48" s="106"/>
      <c r="IW48" s="106"/>
    </row>
    <row r="49" customFormat="false" ht="11.25" hidden="false" customHeight="false" outlineLevel="0" collapsed="false">
      <c r="A49" s="106"/>
      <c r="B49" s="106"/>
      <c r="C49" s="106" t="s">
        <v>18</v>
      </c>
      <c r="D49" s="106" t="s">
        <v>35</v>
      </c>
      <c r="E49" s="108" t="n">
        <v>0.1</v>
      </c>
      <c r="F49" s="109" t="n">
        <v>0.01</v>
      </c>
      <c r="G49" s="106"/>
      <c r="H49" s="106"/>
      <c r="I49" s="107" t="n">
        <f aca="false">I23-I80</f>
        <v>0</v>
      </c>
      <c r="J49" s="107" t="n">
        <f aca="false">J23-J80</f>
        <v>0</v>
      </c>
      <c r="K49" s="107" t="n">
        <f aca="false">K23-K80</f>
        <v>0</v>
      </c>
      <c r="L49" s="107" t="n">
        <f aca="false">L23-L80</f>
        <v>0</v>
      </c>
      <c r="M49" s="107" t="n">
        <f aca="false">M23-M80</f>
        <v>0</v>
      </c>
      <c r="N49" s="107" t="n">
        <v>0</v>
      </c>
      <c r="O49" s="107" t="n">
        <v>0</v>
      </c>
      <c r="P49" s="107" t="n">
        <f aca="false">P23-P80</f>
        <v>0</v>
      </c>
      <c r="Q49" s="107" t="n">
        <f aca="false">Q23-Q80</f>
        <v>0</v>
      </c>
      <c r="R49" s="107" t="n">
        <f aca="false">R23-R80</f>
        <v>0</v>
      </c>
      <c r="S49" s="107" t="n">
        <f aca="false">S23-S80</f>
        <v>0</v>
      </c>
      <c r="T49" s="107" t="n">
        <f aca="false">T23-T80</f>
        <v>0</v>
      </c>
      <c r="U49" s="107" t="n">
        <f aca="false">U23-U80</f>
        <v>0</v>
      </c>
      <c r="V49" s="107" t="n">
        <f aca="false">V23-V80</f>
        <v>0</v>
      </c>
      <c r="W49" s="107" t="n">
        <f aca="false">W23-W80</f>
        <v>0</v>
      </c>
      <c r="X49" s="107" t="n">
        <f aca="false">X23-X80</f>
        <v>0</v>
      </c>
      <c r="Y49" s="107" t="n">
        <f aca="false">Y23-Y80</f>
        <v>0</v>
      </c>
      <c r="Z49" s="107" t="n">
        <f aca="false">Z23-Z80</f>
        <v>0</v>
      </c>
      <c r="AA49" s="107" t="n">
        <f aca="false">AA23-AA80</f>
        <v>0</v>
      </c>
      <c r="AB49" s="107" t="n">
        <f aca="false">AB23-AB80</f>
        <v>0</v>
      </c>
      <c r="AC49" s="107" t="n">
        <f aca="false">AC23-AC80</f>
        <v>0</v>
      </c>
      <c r="AD49" s="107" t="n">
        <f aca="false">AD23-AD80</f>
        <v>0</v>
      </c>
      <c r="AE49" s="107" t="n">
        <f aca="false">AE23-AE80</f>
        <v>0</v>
      </c>
      <c r="AF49" s="107" t="n">
        <f aca="false">AF23-AF80</f>
        <v>0</v>
      </c>
      <c r="AG49" s="107" t="n">
        <f aca="false">AG23-AG80</f>
        <v>0</v>
      </c>
      <c r="AH49" s="107" t="n">
        <f aca="false">AH23-AH80</f>
        <v>0</v>
      </c>
      <c r="AI49" s="107" t="n">
        <f aca="false">AI23-AI80</f>
        <v>0</v>
      </c>
      <c r="AJ49" s="107" t="n">
        <f aca="false">AJ23-AJ80</f>
        <v>0</v>
      </c>
      <c r="AK49" s="107" t="n">
        <f aca="false">AK23-AK80</f>
        <v>0</v>
      </c>
      <c r="AL49" s="107" t="n">
        <f aca="false">AL23-AL80</f>
        <v>0</v>
      </c>
      <c r="AM49" s="107" t="n">
        <f aca="false">AM23-AM80</f>
        <v>0</v>
      </c>
      <c r="AN49" s="106"/>
      <c r="AO49" s="110" t="n">
        <f aca="false">SUM(I49:AN49)-AQ49</f>
        <v>0</v>
      </c>
      <c r="AP49" s="111" t="n">
        <f aca="false">AO49*E49</f>
        <v>0</v>
      </c>
      <c r="AQ49" s="110" t="n">
        <f aca="false">SUM(I49:AM49)*F49</f>
        <v>0</v>
      </c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06"/>
      <c r="BE49" s="106"/>
      <c r="BF49" s="106"/>
      <c r="BG49" s="106"/>
      <c r="BH49" s="106"/>
      <c r="BI49" s="106"/>
      <c r="BJ49" s="106"/>
      <c r="BK49" s="106"/>
      <c r="BL49" s="106"/>
      <c r="BM49" s="106"/>
      <c r="BN49" s="106"/>
      <c r="BO49" s="106"/>
      <c r="BP49" s="106"/>
      <c r="BQ49" s="106"/>
      <c r="BR49" s="106"/>
      <c r="BS49" s="106"/>
      <c r="BT49" s="106"/>
      <c r="BU49" s="106"/>
      <c r="BV49" s="106"/>
      <c r="BW49" s="106"/>
      <c r="BX49" s="106"/>
      <c r="BY49" s="106"/>
      <c r="BZ49" s="106"/>
      <c r="CA49" s="106"/>
      <c r="CB49" s="106"/>
      <c r="CC49" s="106"/>
      <c r="CD49" s="106"/>
      <c r="CE49" s="106"/>
      <c r="CF49" s="106"/>
      <c r="CG49" s="106"/>
      <c r="CH49" s="106"/>
      <c r="CI49" s="106"/>
      <c r="CJ49" s="106"/>
      <c r="CK49" s="106"/>
      <c r="CL49" s="106"/>
      <c r="CM49" s="106"/>
      <c r="CN49" s="106"/>
      <c r="CO49" s="106"/>
      <c r="CP49" s="106"/>
      <c r="CQ49" s="106"/>
      <c r="CR49" s="106"/>
      <c r="CS49" s="106"/>
      <c r="CT49" s="106"/>
      <c r="CU49" s="106"/>
      <c r="CV49" s="106"/>
      <c r="CW49" s="106"/>
      <c r="CX49" s="106"/>
      <c r="CY49" s="106"/>
      <c r="CZ49" s="106"/>
      <c r="DA49" s="106"/>
      <c r="DB49" s="106"/>
      <c r="DC49" s="106"/>
      <c r="DD49" s="106"/>
      <c r="DE49" s="106"/>
      <c r="DF49" s="106"/>
      <c r="DG49" s="106"/>
      <c r="DH49" s="106"/>
      <c r="DI49" s="106"/>
      <c r="DJ49" s="106"/>
      <c r="DK49" s="106"/>
      <c r="DL49" s="106"/>
      <c r="DM49" s="106"/>
      <c r="DN49" s="106"/>
      <c r="DO49" s="106"/>
      <c r="DP49" s="106"/>
      <c r="DQ49" s="106"/>
      <c r="DR49" s="106"/>
      <c r="DS49" s="106"/>
      <c r="DT49" s="106"/>
      <c r="DU49" s="106"/>
      <c r="DV49" s="106"/>
      <c r="DW49" s="106"/>
      <c r="DX49" s="106"/>
      <c r="DY49" s="106"/>
      <c r="DZ49" s="106"/>
      <c r="EA49" s="106"/>
      <c r="EB49" s="106"/>
      <c r="EC49" s="106"/>
      <c r="ED49" s="106"/>
      <c r="EE49" s="106"/>
      <c r="EF49" s="106"/>
      <c r="EG49" s="106"/>
      <c r="EH49" s="106"/>
      <c r="EI49" s="106"/>
      <c r="EJ49" s="106"/>
      <c r="EK49" s="106"/>
      <c r="EL49" s="106"/>
      <c r="EM49" s="106"/>
      <c r="EN49" s="106"/>
      <c r="EO49" s="106"/>
      <c r="EP49" s="106"/>
      <c r="EQ49" s="106"/>
      <c r="ER49" s="106"/>
      <c r="ES49" s="106"/>
      <c r="ET49" s="106"/>
      <c r="EU49" s="106"/>
      <c r="EV49" s="106"/>
      <c r="EW49" s="106"/>
      <c r="EX49" s="106"/>
      <c r="EY49" s="106"/>
      <c r="EZ49" s="106"/>
      <c r="FA49" s="106"/>
      <c r="FB49" s="106"/>
      <c r="FC49" s="106"/>
      <c r="FD49" s="106"/>
      <c r="FE49" s="106"/>
      <c r="FF49" s="106"/>
      <c r="FG49" s="106"/>
      <c r="FH49" s="106"/>
      <c r="FI49" s="106"/>
      <c r="FJ49" s="106"/>
      <c r="FK49" s="106"/>
      <c r="FL49" s="106"/>
      <c r="FM49" s="106"/>
      <c r="FN49" s="106"/>
      <c r="FO49" s="106"/>
      <c r="FP49" s="106"/>
      <c r="FQ49" s="106"/>
      <c r="FR49" s="106"/>
      <c r="FS49" s="106"/>
      <c r="FT49" s="106"/>
      <c r="FU49" s="106"/>
      <c r="FV49" s="106"/>
      <c r="FW49" s="106"/>
      <c r="FX49" s="106"/>
      <c r="FY49" s="106"/>
      <c r="FZ49" s="106"/>
      <c r="GA49" s="106"/>
      <c r="GB49" s="106"/>
      <c r="GC49" s="106"/>
      <c r="GD49" s="106"/>
      <c r="GE49" s="106"/>
      <c r="GF49" s="106"/>
      <c r="GG49" s="106"/>
      <c r="GH49" s="106"/>
      <c r="GI49" s="106"/>
      <c r="GJ49" s="106"/>
      <c r="GK49" s="106"/>
      <c r="GL49" s="106"/>
      <c r="GM49" s="106"/>
      <c r="GN49" s="106"/>
      <c r="GO49" s="106"/>
      <c r="GP49" s="106"/>
      <c r="GQ49" s="106"/>
      <c r="GR49" s="106"/>
      <c r="GS49" s="106"/>
      <c r="GT49" s="106"/>
      <c r="GU49" s="106"/>
      <c r="GV49" s="106"/>
      <c r="GW49" s="106"/>
      <c r="GX49" s="106"/>
      <c r="GY49" s="106"/>
      <c r="GZ49" s="106"/>
      <c r="HA49" s="106"/>
      <c r="HB49" s="106"/>
      <c r="HC49" s="106"/>
      <c r="HD49" s="106"/>
      <c r="HE49" s="106"/>
      <c r="HF49" s="106"/>
      <c r="HG49" s="106"/>
      <c r="HH49" s="106"/>
      <c r="HI49" s="106"/>
      <c r="HJ49" s="106"/>
      <c r="HK49" s="106"/>
      <c r="HL49" s="106"/>
      <c r="HM49" s="106"/>
      <c r="HN49" s="106"/>
      <c r="HO49" s="106"/>
      <c r="HP49" s="106"/>
      <c r="HQ49" s="106"/>
      <c r="HR49" s="106"/>
      <c r="HS49" s="106"/>
      <c r="HT49" s="106"/>
      <c r="HU49" s="106"/>
      <c r="HV49" s="106"/>
      <c r="HW49" s="106"/>
      <c r="HX49" s="106"/>
      <c r="HY49" s="106"/>
      <c r="HZ49" s="106"/>
      <c r="IA49" s="106"/>
      <c r="IB49" s="106"/>
      <c r="IC49" s="106"/>
      <c r="ID49" s="106"/>
      <c r="IE49" s="106"/>
      <c r="IF49" s="106"/>
      <c r="IG49" s="106"/>
      <c r="IH49" s="106"/>
      <c r="II49" s="106"/>
      <c r="IJ49" s="106"/>
      <c r="IK49" s="106"/>
      <c r="IL49" s="106"/>
      <c r="IM49" s="106"/>
      <c r="IN49" s="106"/>
      <c r="IO49" s="106"/>
      <c r="IP49" s="106"/>
      <c r="IQ49" s="106"/>
      <c r="IR49" s="106"/>
      <c r="IS49" s="106"/>
      <c r="IT49" s="106"/>
      <c r="IU49" s="106"/>
      <c r="IV49" s="106"/>
      <c r="IW49" s="106"/>
    </row>
    <row r="50" customFormat="false" ht="11.25" hidden="false" customHeight="false" outlineLevel="0" collapsed="false">
      <c r="A50" s="106"/>
      <c r="B50" s="106"/>
      <c r="C50" s="106" t="s">
        <v>127</v>
      </c>
      <c r="D50" s="106" t="s">
        <v>132</v>
      </c>
      <c r="E50" s="108" t="n">
        <v>0.08</v>
      </c>
      <c r="F50" s="112" t="n">
        <v>0.005</v>
      </c>
      <c r="G50" s="106"/>
      <c r="H50" s="106"/>
      <c r="I50" s="107" t="n">
        <f aca="false">I10-I81</f>
        <v>10000</v>
      </c>
      <c r="J50" s="107" t="n">
        <f aca="false">J10-J81</f>
        <v>10000</v>
      </c>
      <c r="K50" s="107" t="n">
        <f aca="false">K10-K81</f>
        <v>10000</v>
      </c>
      <c r="L50" s="107" t="n">
        <f aca="false">L10-L81</f>
        <v>10000</v>
      </c>
      <c r="M50" s="107" t="n">
        <f aca="false">M10-M81</f>
        <v>10000</v>
      </c>
      <c r="N50" s="107" t="n">
        <f aca="false">N10-N81</f>
        <v>10000</v>
      </c>
      <c r="O50" s="107" t="n">
        <f aca="false">O10-O81</f>
        <v>10000</v>
      </c>
      <c r="P50" s="107" t="n">
        <f aca="false">P10-P81</f>
        <v>10000</v>
      </c>
      <c r="Q50" s="107" t="n">
        <f aca="false">Q10-Q81</f>
        <v>10000</v>
      </c>
      <c r="R50" s="107" t="n">
        <f aca="false">R10-R81</f>
        <v>10000</v>
      </c>
      <c r="S50" s="107" t="n">
        <f aca="false">S10-S81</f>
        <v>10000</v>
      </c>
      <c r="T50" s="107" t="n">
        <f aca="false">T10-T81</f>
        <v>10000</v>
      </c>
      <c r="U50" s="107" t="n">
        <f aca="false">U10-U81</f>
        <v>10000</v>
      </c>
      <c r="V50" s="107" t="n">
        <f aca="false">V10-V81</f>
        <v>10000</v>
      </c>
      <c r="W50" s="107" t="n">
        <f aca="false">W10-W81</f>
        <v>10000</v>
      </c>
      <c r="X50" s="107" t="n">
        <f aca="false">X10-X81</f>
        <v>10000</v>
      </c>
      <c r="Y50" s="107" t="n">
        <f aca="false">Y10-Y81</f>
        <v>10000</v>
      </c>
      <c r="Z50" s="107" t="n">
        <f aca="false">Z10-Z81</f>
        <v>10000</v>
      </c>
      <c r="AA50" s="107" t="n">
        <f aca="false">AA10-AA81</f>
        <v>10000</v>
      </c>
      <c r="AB50" s="107" t="n">
        <f aca="false">AB10-AB81</f>
        <v>10000</v>
      </c>
      <c r="AC50" s="107" t="n">
        <f aca="false">AC10-AC81</f>
        <v>10000</v>
      </c>
      <c r="AD50" s="107" t="n">
        <f aca="false">AD10-AD81</f>
        <v>10000</v>
      </c>
      <c r="AE50" s="107" t="n">
        <f aca="false">AE10-AE81</f>
        <v>10000</v>
      </c>
      <c r="AF50" s="107" t="n">
        <f aca="false">AF10-AF81</f>
        <v>10000</v>
      </c>
      <c r="AG50" s="107" t="n">
        <f aca="false">AG10-AG81</f>
        <v>10000</v>
      </c>
      <c r="AH50" s="107" t="n">
        <f aca="false">AH10-AH81</f>
        <v>10000</v>
      </c>
      <c r="AI50" s="107" t="n">
        <f aca="false">AI10-AI81</f>
        <v>10000</v>
      </c>
      <c r="AJ50" s="107" t="n">
        <f aca="false">AJ10-AJ81</f>
        <v>10000</v>
      </c>
      <c r="AK50" s="107" t="n">
        <f aca="false">AK10-AK81</f>
        <v>10000</v>
      </c>
      <c r="AL50" s="107" t="n">
        <f aca="false">AL10-AL81</f>
        <v>10000</v>
      </c>
      <c r="AM50" s="107" t="n">
        <f aca="false">AM10-AM81</f>
        <v>0</v>
      </c>
      <c r="AN50" s="106"/>
      <c r="AO50" s="110" t="n">
        <f aca="false">SUM(I50:AN50)-AQ50</f>
        <v>298500</v>
      </c>
      <c r="AP50" s="111" t="n">
        <f aca="false">AO50*E50</f>
        <v>23880</v>
      </c>
      <c r="AQ50" s="110" t="n">
        <f aca="false">SUM(I50:AM50)*F50</f>
        <v>1500</v>
      </c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  <c r="BI50" s="106"/>
      <c r="BJ50" s="106"/>
      <c r="BK50" s="106"/>
      <c r="BL50" s="106"/>
      <c r="BM50" s="106"/>
      <c r="BN50" s="106"/>
      <c r="BO50" s="106"/>
      <c r="BP50" s="106"/>
      <c r="BQ50" s="106"/>
      <c r="BR50" s="106"/>
      <c r="BS50" s="106"/>
      <c r="BT50" s="106"/>
      <c r="BU50" s="106"/>
      <c r="BV50" s="106"/>
      <c r="BW50" s="106"/>
      <c r="BX50" s="106"/>
      <c r="BY50" s="106"/>
      <c r="BZ50" s="106"/>
      <c r="CA50" s="106"/>
      <c r="CB50" s="106"/>
      <c r="CC50" s="106"/>
      <c r="CD50" s="106"/>
      <c r="CE50" s="106"/>
      <c r="CF50" s="106"/>
      <c r="CG50" s="106"/>
      <c r="CH50" s="106"/>
      <c r="CI50" s="106"/>
      <c r="CJ50" s="106"/>
      <c r="CK50" s="106"/>
      <c r="CL50" s="106"/>
      <c r="CM50" s="106"/>
      <c r="CN50" s="106"/>
      <c r="CO50" s="106"/>
      <c r="CP50" s="106"/>
      <c r="CQ50" s="106"/>
      <c r="CR50" s="106"/>
      <c r="CS50" s="106"/>
      <c r="CT50" s="106"/>
      <c r="CU50" s="106"/>
      <c r="CV50" s="106"/>
      <c r="CW50" s="106"/>
      <c r="CX50" s="106"/>
      <c r="CY50" s="106"/>
      <c r="CZ50" s="106"/>
      <c r="DA50" s="106"/>
      <c r="DB50" s="106"/>
      <c r="DC50" s="106"/>
      <c r="DD50" s="106"/>
      <c r="DE50" s="106"/>
      <c r="DF50" s="106"/>
      <c r="DG50" s="106"/>
      <c r="DH50" s="106"/>
      <c r="DI50" s="106"/>
      <c r="DJ50" s="106"/>
      <c r="DK50" s="106"/>
      <c r="DL50" s="106"/>
      <c r="DM50" s="106"/>
      <c r="DN50" s="106"/>
      <c r="DO50" s="106"/>
      <c r="DP50" s="106"/>
      <c r="DQ50" s="106"/>
      <c r="DR50" s="106"/>
      <c r="DS50" s="106"/>
      <c r="DT50" s="106"/>
      <c r="DU50" s="106"/>
      <c r="DV50" s="106"/>
      <c r="DW50" s="106"/>
      <c r="DX50" s="106"/>
      <c r="DY50" s="106"/>
      <c r="DZ50" s="106"/>
      <c r="EA50" s="106"/>
      <c r="EB50" s="106"/>
      <c r="EC50" s="106"/>
      <c r="ED50" s="106"/>
      <c r="EE50" s="106"/>
      <c r="EF50" s="106"/>
      <c r="EG50" s="106"/>
      <c r="EH50" s="106"/>
      <c r="EI50" s="106"/>
      <c r="EJ50" s="106"/>
      <c r="EK50" s="106"/>
      <c r="EL50" s="106"/>
      <c r="EM50" s="106"/>
      <c r="EN50" s="106"/>
      <c r="EO50" s="106"/>
      <c r="EP50" s="106"/>
      <c r="EQ50" s="106"/>
      <c r="ER50" s="106"/>
      <c r="ES50" s="106"/>
      <c r="ET50" s="106"/>
      <c r="EU50" s="106"/>
      <c r="EV50" s="106"/>
      <c r="EW50" s="106"/>
      <c r="EX50" s="106"/>
      <c r="EY50" s="106"/>
      <c r="EZ50" s="106"/>
      <c r="FA50" s="106"/>
      <c r="FB50" s="106"/>
      <c r="FC50" s="106"/>
      <c r="FD50" s="106"/>
      <c r="FE50" s="106"/>
      <c r="FF50" s="106"/>
      <c r="FG50" s="106"/>
      <c r="FH50" s="106"/>
      <c r="FI50" s="106"/>
      <c r="FJ50" s="106"/>
      <c r="FK50" s="106"/>
      <c r="FL50" s="106"/>
      <c r="FM50" s="106"/>
      <c r="FN50" s="106"/>
      <c r="FO50" s="106"/>
      <c r="FP50" s="106"/>
      <c r="FQ50" s="106"/>
      <c r="FR50" s="106"/>
      <c r="FS50" s="106"/>
      <c r="FT50" s="106"/>
      <c r="FU50" s="106"/>
      <c r="FV50" s="106"/>
      <c r="FW50" s="106"/>
      <c r="FX50" s="106"/>
      <c r="FY50" s="106"/>
      <c r="FZ50" s="106"/>
      <c r="GA50" s="106"/>
      <c r="GB50" s="106"/>
      <c r="GC50" s="106"/>
      <c r="GD50" s="106"/>
      <c r="GE50" s="106"/>
      <c r="GF50" s="106"/>
      <c r="GG50" s="106"/>
      <c r="GH50" s="106"/>
      <c r="GI50" s="106"/>
      <c r="GJ50" s="106"/>
      <c r="GK50" s="106"/>
      <c r="GL50" s="106"/>
      <c r="GM50" s="106"/>
      <c r="GN50" s="106"/>
      <c r="GO50" s="106"/>
      <c r="GP50" s="106"/>
      <c r="GQ50" s="106"/>
      <c r="GR50" s="106"/>
      <c r="GS50" s="106"/>
      <c r="GT50" s="106"/>
      <c r="GU50" s="106"/>
      <c r="GV50" s="106"/>
      <c r="GW50" s="106"/>
      <c r="GX50" s="106"/>
      <c r="GY50" s="106"/>
      <c r="GZ50" s="106"/>
      <c r="HA50" s="106"/>
      <c r="HB50" s="106"/>
      <c r="HC50" s="106"/>
      <c r="HD50" s="106"/>
      <c r="HE50" s="106"/>
      <c r="HF50" s="106"/>
      <c r="HG50" s="106"/>
      <c r="HH50" s="106"/>
      <c r="HI50" s="106"/>
      <c r="HJ50" s="106"/>
      <c r="HK50" s="106"/>
      <c r="HL50" s="106"/>
      <c r="HM50" s="106"/>
      <c r="HN50" s="106"/>
      <c r="HO50" s="106"/>
      <c r="HP50" s="106"/>
      <c r="HQ50" s="106"/>
      <c r="HR50" s="106"/>
      <c r="HS50" s="106"/>
      <c r="HT50" s="106"/>
      <c r="HU50" s="106"/>
      <c r="HV50" s="106"/>
      <c r="HW50" s="106"/>
      <c r="HX50" s="106"/>
      <c r="HY50" s="106"/>
      <c r="HZ50" s="106"/>
      <c r="IA50" s="106"/>
      <c r="IB50" s="106"/>
      <c r="IC50" s="106"/>
      <c r="ID50" s="106"/>
      <c r="IE50" s="106"/>
      <c r="IF50" s="106"/>
      <c r="IG50" s="106"/>
      <c r="IH50" s="106"/>
      <c r="II50" s="106"/>
      <c r="IJ50" s="106"/>
      <c r="IK50" s="106"/>
      <c r="IL50" s="106"/>
      <c r="IM50" s="106"/>
      <c r="IN50" s="106"/>
      <c r="IO50" s="106"/>
      <c r="IP50" s="106"/>
      <c r="IQ50" s="106"/>
      <c r="IR50" s="106"/>
      <c r="IS50" s="106"/>
      <c r="IT50" s="106"/>
      <c r="IU50" s="106"/>
      <c r="IV50" s="106"/>
      <c r="IW50" s="106"/>
    </row>
    <row r="51" customFormat="false" ht="11.25" hidden="false" customHeight="false" outlineLevel="0" collapsed="false">
      <c r="A51" s="106"/>
      <c r="B51" s="106"/>
      <c r="C51" s="106" t="s">
        <v>111</v>
      </c>
      <c r="D51" s="106" t="s">
        <v>112</v>
      </c>
      <c r="E51" s="108" t="n">
        <v>0.08</v>
      </c>
      <c r="F51" s="112" t="n">
        <v>0.005</v>
      </c>
      <c r="G51" s="106"/>
      <c r="H51" s="106"/>
      <c r="I51" s="107" t="n">
        <v>0</v>
      </c>
      <c r="J51" s="107" t="n">
        <v>0</v>
      </c>
      <c r="K51" s="107" t="n">
        <v>0</v>
      </c>
      <c r="L51" s="107" t="n">
        <v>0</v>
      </c>
      <c r="M51" s="107" t="n">
        <v>0</v>
      </c>
      <c r="N51" s="107" t="n">
        <v>0</v>
      </c>
      <c r="O51" s="107" t="n">
        <v>0</v>
      </c>
      <c r="P51" s="107" t="n">
        <v>0</v>
      </c>
      <c r="Q51" s="107" t="n">
        <v>0</v>
      </c>
      <c r="R51" s="107" t="n">
        <v>0</v>
      </c>
      <c r="S51" s="107" t="n">
        <v>0</v>
      </c>
      <c r="T51" s="107" t="n">
        <v>0</v>
      </c>
      <c r="U51" s="107" t="n">
        <v>0</v>
      </c>
      <c r="V51" s="107" t="n">
        <v>0</v>
      </c>
      <c r="W51" s="107" t="n">
        <v>0</v>
      </c>
      <c r="X51" s="107" t="n">
        <v>0</v>
      </c>
      <c r="Y51" s="107" t="n">
        <v>0</v>
      </c>
      <c r="Z51" s="107" t="n">
        <v>0</v>
      </c>
      <c r="AA51" s="107" t="n">
        <v>0</v>
      </c>
      <c r="AB51" s="107" t="n">
        <v>0</v>
      </c>
      <c r="AC51" s="107" t="n">
        <v>0</v>
      </c>
      <c r="AD51" s="107" t="n">
        <v>0</v>
      </c>
      <c r="AE51" s="107" t="n">
        <v>0</v>
      </c>
      <c r="AF51" s="107" t="n">
        <v>0</v>
      </c>
      <c r="AG51" s="107" t="n">
        <v>0</v>
      </c>
      <c r="AH51" s="107" t="n">
        <v>0</v>
      </c>
      <c r="AI51" s="107" t="n">
        <v>0</v>
      </c>
      <c r="AJ51" s="107" t="n">
        <v>0</v>
      </c>
      <c r="AK51" s="107" t="n">
        <v>0</v>
      </c>
      <c r="AL51" s="107" t="n">
        <v>0</v>
      </c>
      <c r="AM51" s="107" t="n">
        <v>0</v>
      </c>
      <c r="AN51" s="106"/>
      <c r="AO51" s="110" t="n">
        <f aca="false">SUM(I51:AN51)-AQ51</f>
        <v>0</v>
      </c>
      <c r="AP51" s="111" t="n">
        <f aca="false">AO51*E51</f>
        <v>0</v>
      </c>
      <c r="AQ51" s="110" t="n">
        <f aca="false">SUM(I51:AM51)*F51</f>
        <v>0</v>
      </c>
      <c r="AR51" s="106"/>
      <c r="AS51" s="106"/>
      <c r="AT51" s="106"/>
      <c r="AU51" s="106"/>
      <c r="AV51" s="106"/>
      <c r="AW51" s="106"/>
      <c r="AX51" s="106"/>
      <c r="AY51" s="106"/>
      <c r="AZ51" s="106"/>
      <c r="BA51" s="106"/>
      <c r="BB51" s="106"/>
      <c r="BC51" s="106"/>
      <c r="BD51" s="106"/>
      <c r="BE51" s="106"/>
      <c r="BF51" s="106"/>
      <c r="BG51" s="106"/>
      <c r="BH51" s="106"/>
      <c r="BI51" s="106"/>
      <c r="BJ51" s="106"/>
      <c r="BK51" s="106"/>
      <c r="BL51" s="106"/>
      <c r="BM51" s="106"/>
      <c r="BN51" s="106"/>
      <c r="BO51" s="106"/>
      <c r="BP51" s="106"/>
      <c r="BQ51" s="106"/>
      <c r="BR51" s="106"/>
      <c r="BS51" s="106"/>
      <c r="BT51" s="106"/>
      <c r="BU51" s="106"/>
      <c r="BV51" s="106"/>
      <c r="BW51" s="106"/>
      <c r="BX51" s="106"/>
      <c r="BY51" s="106"/>
      <c r="BZ51" s="106"/>
      <c r="CA51" s="106"/>
      <c r="CB51" s="106"/>
      <c r="CC51" s="106"/>
      <c r="CD51" s="106"/>
      <c r="CE51" s="106"/>
      <c r="CF51" s="106"/>
      <c r="CG51" s="106"/>
      <c r="CH51" s="106"/>
      <c r="CI51" s="106"/>
      <c r="CJ51" s="106"/>
      <c r="CK51" s="106"/>
      <c r="CL51" s="106"/>
      <c r="CM51" s="106"/>
      <c r="CN51" s="106"/>
      <c r="CO51" s="106"/>
      <c r="CP51" s="106"/>
      <c r="CQ51" s="106"/>
      <c r="CR51" s="106"/>
      <c r="CS51" s="106"/>
      <c r="CT51" s="106"/>
      <c r="CU51" s="106"/>
      <c r="CV51" s="106"/>
      <c r="CW51" s="106"/>
      <c r="CX51" s="106"/>
      <c r="CY51" s="106"/>
      <c r="CZ51" s="106"/>
      <c r="DA51" s="106"/>
      <c r="DB51" s="106"/>
      <c r="DC51" s="106"/>
      <c r="DD51" s="106"/>
      <c r="DE51" s="106"/>
      <c r="DF51" s="106"/>
      <c r="DG51" s="106"/>
      <c r="DH51" s="106"/>
      <c r="DI51" s="106"/>
      <c r="DJ51" s="106"/>
      <c r="DK51" s="106"/>
      <c r="DL51" s="106"/>
      <c r="DM51" s="106"/>
      <c r="DN51" s="106"/>
      <c r="DO51" s="106"/>
      <c r="DP51" s="106"/>
      <c r="DQ51" s="106"/>
      <c r="DR51" s="106"/>
      <c r="DS51" s="106"/>
      <c r="DT51" s="106"/>
      <c r="DU51" s="106"/>
      <c r="DV51" s="106"/>
      <c r="DW51" s="106"/>
      <c r="DX51" s="106"/>
      <c r="DY51" s="106"/>
      <c r="DZ51" s="106"/>
      <c r="EA51" s="106"/>
      <c r="EB51" s="106"/>
      <c r="EC51" s="106"/>
      <c r="ED51" s="106"/>
      <c r="EE51" s="106"/>
      <c r="EF51" s="106"/>
      <c r="EG51" s="106"/>
      <c r="EH51" s="106"/>
      <c r="EI51" s="106"/>
      <c r="EJ51" s="106"/>
      <c r="EK51" s="106"/>
      <c r="EL51" s="106"/>
      <c r="EM51" s="106"/>
      <c r="EN51" s="106"/>
      <c r="EO51" s="106"/>
      <c r="EP51" s="106"/>
      <c r="EQ51" s="106"/>
      <c r="ER51" s="106"/>
      <c r="ES51" s="106"/>
      <c r="ET51" s="106"/>
      <c r="EU51" s="106"/>
      <c r="EV51" s="106"/>
      <c r="EW51" s="106"/>
      <c r="EX51" s="106"/>
      <c r="EY51" s="106"/>
      <c r="EZ51" s="106"/>
      <c r="FA51" s="106"/>
      <c r="FB51" s="106"/>
      <c r="FC51" s="106"/>
      <c r="FD51" s="106"/>
      <c r="FE51" s="106"/>
      <c r="FF51" s="106"/>
      <c r="FG51" s="106"/>
      <c r="FH51" s="106"/>
      <c r="FI51" s="106"/>
      <c r="FJ51" s="106"/>
      <c r="FK51" s="106"/>
      <c r="FL51" s="106"/>
      <c r="FM51" s="106"/>
      <c r="FN51" s="106"/>
      <c r="FO51" s="106"/>
      <c r="FP51" s="106"/>
      <c r="FQ51" s="106"/>
      <c r="FR51" s="106"/>
      <c r="FS51" s="106"/>
      <c r="FT51" s="106"/>
      <c r="FU51" s="106"/>
      <c r="FV51" s="106"/>
      <c r="FW51" s="106"/>
      <c r="FX51" s="106"/>
      <c r="FY51" s="106"/>
      <c r="FZ51" s="106"/>
      <c r="GA51" s="106"/>
      <c r="GB51" s="106"/>
      <c r="GC51" s="106"/>
      <c r="GD51" s="106"/>
      <c r="GE51" s="106"/>
      <c r="GF51" s="106"/>
      <c r="GG51" s="106"/>
      <c r="GH51" s="106"/>
      <c r="GI51" s="106"/>
      <c r="GJ51" s="106"/>
      <c r="GK51" s="106"/>
      <c r="GL51" s="106"/>
      <c r="GM51" s="106"/>
      <c r="GN51" s="106"/>
      <c r="GO51" s="106"/>
      <c r="GP51" s="106"/>
      <c r="GQ51" s="106"/>
      <c r="GR51" s="106"/>
      <c r="GS51" s="106"/>
      <c r="GT51" s="106"/>
      <c r="GU51" s="106"/>
      <c r="GV51" s="106"/>
      <c r="GW51" s="106"/>
      <c r="GX51" s="106"/>
      <c r="GY51" s="106"/>
      <c r="GZ51" s="106"/>
      <c r="HA51" s="106"/>
      <c r="HB51" s="106"/>
      <c r="HC51" s="106"/>
      <c r="HD51" s="106"/>
      <c r="HE51" s="106"/>
      <c r="HF51" s="106"/>
      <c r="HG51" s="106"/>
      <c r="HH51" s="106"/>
      <c r="HI51" s="106"/>
      <c r="HJ51" s="106"/>
      <c r="HK51" s="106"/>
      <c r="HL51" s="106"/>
      <c r="HM51" s="106"/>
      <c r="HN51" s="106"/>
      <c r="HO51" s="106"/>
      <c r="HP51" s="106"/>
      <c r="HQ51" s="106"/>
      <c r="HR51" s="106"/>
      <c r="HS51" s="106"/>
      <c r="HT51" s="106"/>
      <c r="HU51" s="106"/>
      <c r="HV51" s="106"/>
      <c r="HW51" s="106"/>
      <c r="HX51" s="106"/>
      <c r="HY51" s="106"/>
      <c r="HZ51" s="106"/>
      <c r="IA51" s="106"/>
      <c r="IB51" s="106"/>
      <c r="IC51" s="106"/>
      <c r="ID51" s="106"/>
      <c r="IE51" s="106"/>
      <c r="IF51" s="106"/>
      <c r="IG51" s="106"/>
      <c r="IH51" s="106"/>
      <c r="II51" s="106"/>
      <c r="IJ51" s="106"/>
      <c r="IK51" s="106"/>
      <c r="IL51" s="106"/>
      <c r="IM51" s="106"/>
      <c r="IN51" s="106"/>
      <c r="IO51" s="106"/>
      <c r="IP51" s="106"/>
      <c r="IQ51" s="106"/>
      <c r="IR51" s="106"/>
      <c r="IS51" s="106"/>
      <c r="IT51" s="106"/>
      <c r="IU51" s="106"/>
      <c r="IV51" s="106"/>
      <c r="IW51" s="106"/>
    </row>
    <row r="52" customFormat="false" ht="11.25" hidden="false" customHeight="false" outlineLevel="0" collapsed="false">
      <c r="A52" s="106"/>
      <c r="B52" s="106"/>
      <c r="C52" s="106" t="s">
        <v>10</v>
      </c>
      <c r="D52" s="106" t="s">
        <v>27</v>
      </c>
      <c r="E52" s="108" t="n">
        <v>0.1</v>
      </c>
      <c r="F52" s="109" t="n">
        <v>0.01</v>
      </c>
      <c r="G52" s="106"/>
      <c r="H52" s="106"/>
      <c r="I52" s="107" t="n">
        <f aca="false">I12+I24-I83</f>
        <v>0</v>
      </c>
      <c r="J52" s="107" t="n">
        <f aca="false">J12+J24-J83</f>
        <v>0</v>
      </c>
      <c r="K52" s="107" t="n">
        <f aca="false">K12+K24-K83</f>
        <v>0</v>
      </c>
      <c r="L52" s="107" t="n">
        <f aca="false">L12+L24-L83</f>
        <v>0</v>
      </c>
      <c r="M52" s="107" t="n">
        <f aca="false">M12+M24-M83</f>
        <v>0</v>
      </c>
      <c r="N52" s="107" t="n">
        <f aca="false">N12+N24-N83</f>
        <v>0</v>
      </c>
      <c r="O52" s="107" t="n">
        <f aca="false">O12+O24-O83</f>
        <v>0</v>
      </c>
      <c r="P52" s="107" t="n">
        <f aca="false">P12+P24-P83</f>
        <v>0</v>
      </c>
      <c r="Q52" s="107" t="n">
        <f aca="false">Q12+Q24-Q83</f>
        <v>0</v>
      </c>
      <c r="R52" s="107" t="n">
        <f aca="false">R12+R24-R83</f>
        <v>0</v>
      </c>
      <c r="S52" s="107" t="n">
        <f aca="false">S12+S24-S83</f>
        <v>0</v>
      </c>
      <c r="T52" s="107" t="n">
        <f aca="false">T12+T24-T83</f>
        <v>0</v>
      </c>
      <c r="U52" s="107" t="n">
        <f aca="false">U12+U24-U83</f>
        <v>0</v>
      </c>
      <c r="V52" s="107" t="n">
        <f aca="false">V12+V24-V83</f>
        <v>0</v>
      </c>
      <c r="W52" s="107" t="n">
        <f aca="false">W12+W24-W83</f>
        <v>0</v>
      </c>
      <c r="X52" s="107" t="n">
        <f aca="false">X12+X24-X83</f>
        <v>0</v>
      </c>
      <c r="Y52" s="107" t="n">
        <f aca="false">Y12+Y24-Y83</f>
        <v>0</v>
      </c>
      <c r="Z52" s="107" t="n">
        <f aca="false">Z12+Z24-Z83</f>
        <v>0</v>
      </c>
      <c r="AA52" s="107" t="n">
        <f aca="false">AA12+AA24-AA83</f>
        <v>0</v>
      </c>
      <c r="AB52" s="107" t="n">
        <f aca="false">AB12+AB24-AB83</f>
        <v>0</v>
      </c>
      <c r="AC52" s="107" t="n">
        <f aca="false">AC12+AC24-AC83</f>
        <v>0</v>
      </c>
      <c r="AD52" s="107" t="n">
        <f aca="false">AD12+AD24-AD83</f>
        <v>0</v>
      </c>
      <c r="AE52" s="107" t="n">
        <f aca="false">AE12+AE24-AE83</f>
        <v>0</v>
      </c>
      <c r="AF52" s="107" t="n">
        <f aca="false">AF12+AF24-AF83</f>
        <v>0</v>
      </c>
      <c r="AG52" s="107" t="n">
        <f aca="false">AG12+AG24-AG83</f>
        <v>0</v>
      </c>
      <c r="AH52" s="107" t="n">
        <f aca="false">AH12+AH24-AH83</f>
        <v>0</v>
      </c>
      <c r="AI52" s="107" t="n">
        <f aca="false">AI12+AI24-AI83</f>
        <v>0</v>
      </c>
      <c r="AJ52" s="107" t="n">
        <f aca="false">AJ12+AJ24-AJ83</f>
        <v>0</v>
      </c>
      <c r="AK52" s="107" t="n">
        <f aca="false">AK12+AK24-AK83</f>
        <v>0</v>
      </c>
      <c r="AL52" s="107" t="n">
        <f aca="false">AL12+AL24-AL83</f>
        <v>0</v>
      </c>
      <c r="AM52" s="107" t="n">
        <f aca="false">AM12+AM24-AM83</f>
        <v>0</v>
      </c>
      <c r="AN52" s="106"/>
      <c r="AO52" s="110" t="n">
        <f aca="false">SUM(I52:AN52)-AQ52</f>
        <v>0</v>
      </c>
      <c r="AP52" s="111" t="n">
        <f aca="false">AO52*E52</f>
        <v>0</v>
      </c>
      <c r="AQ52" s="110" t="n">
        <f aca="false">SUM(I52:AM52)*F52</f>
        <v>0</v>
      </c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/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/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106"/>
      <c r="DM52" s="106"/>
      <c r="DN52" s="106"/>
      <c r="DO52" s="106"/>
      <c r="DP52" s="106"/>
      <c r="DQ52" s="106"/>
      <c r="DR52" s="106"/>
      <c r="DS52" s="106"/>
      <c r="DT52" s="106"/>
      <c r="DU52" s="106"/>
      <c r="DV52" s="106"/>
      <c r="DW52" s="106"/>
      <c r="DX52" s="106"/>
      <c r="DY52" s="106"/>
      <c r="DZ52" s="106"/>
      <c r="EA52" s="106"/>
      <c r="EB52" s="106"/>
      <c r="EC52" s="106"/>
      <c r="ED52" s="106"/>
      <c r="EE52" s="106"/>
      <c r="EF52" s="106"/>
      <c r="EG52" s="106"/>
      <c r="EH52" s="106"/>
      <c r="EI52" s="106"/>
      <c r="EJ52" s="106"/>
      <c r="EK52" s="106"/>
      <c r="EL52" s="106"/>
      <c r="EM52" s="106"/>
      <c r="EN52" s="106"/>
      <c r="EO52" s="106"/>
      <c r="EP52" s="106"/>
      <c r="EQ52" s="106"/>
      <c r="ER52" s="106"/>
      <c r="ES52" s="106"/>
      <c r="ET52" s="106"/>
      <c r="EU52" s="106"/>
      <c r="EV52" s="106"/>
      <c r="EW52" s="106"/>
      <c r="EX52" s="106"/>
      <c r="EY52" s="106"/>
      <c r="EZ52" s="106"/>
      <c r="FA52" s="106"/>
      <c r="FB52" s="106"/>
      <c r="FC52" s="106"/>
      <c r="FD52" s="106"/>
      <c r="FE52" s="106"/>
      <c r="FF52" s="106"/>
      <c r="FG52" s="106"/>
      <c r="FH52" s="106"/>
      <c r="FI52" s="106"/>
      <c r="FJ52" s="106"/>
      <c r="FK52" s="106"/>
      <c r="FL52" s="106"/>
      <c r="FM52" s="106"/>
      <c r="FN52" s="106"/>
      <c r="FO52" s="106"/>
      <c r="FP52" s="106"/>
      <c r="FQ52" s="106"/>
      <c r="FR52" s="106"/>
      <c r="FS52" s="106"/>
      <c r="FT52" s="106"/>
      <c r="FU52" s="106"/>
      <c r="FV52" s="106"/>
      <c r="FW52" s="106"/>
      <c r="FX52" s="106"/>
      <c r="FY52" s="106"/>
      <c r="FZ52" s="106"/>
      <c r="GA52" s="106"/>
      <c r="GB52" s="106"/>
      <c r="GC52" s="106"/>
      <c r="GD52" s="106"/>
      <c r="GE52" s="106"/>
      <c r="GF52" s="106"/>
      <c r="GG52" s="106"/>
      <c r="GH52" s="106"/>
      <c r="GI52" s="106"/>
      <c r="GJ52" s="106"/>
      <c r="GK52" s="106"/>
      <c r="GL52" s="106"/>
      <c r="GM52" s="106"/>
      <c r="GN52" s="106"/>
      <c r="GO52" s="106"/>
      <c r="GP52" s="106"/>
      <c r="GQ52" s="106"/>
      <c r="GR52" s="106"/>
      <c r="GS52" s="106"/>
      <c r="GT52" s="106"/>
      <c r="GU52" s="106"/>
      <c r="GV52" s="106"/>
      <c r="GW52" s="106"/>
      <c r="GX52" s="106"/>
      <c r="GY52" s="106"/>
      <c r="GZ52" s="106"/>
      <c r="HA52" s="106"/>
      <c r="HB52" s="106"/>
      <c r="HC52" s="106"/>
      <c r="HD52" s="106"/>
      <c r="HE52" s="106"/>
      <c r="HF52" s="106"/>
      <c r="HG52" s="106"/>
      <c r="HH52" s="106"/>
      <c r="HI52" s="106"/>
      <c r="HJ52" s="106"/>
      <c r="HK52" s="106"/>
      <c r="HL52" s="106"/>
      <c r="HM52" s="106"/>
      <c r="HN52" s="106"/>
      <c r="HO52" s="106"/>
      <c r="HP52" s="106"/>
      <c r="HQ52" s="106"/>
      <c r="HR52" s="106"/>
      <c r="HS52" s="106"/>
      <c r="HT52" s="106"/>
      <c r="HU52" s="106"/>
      <c r="HV52" s="106"/>
      <c r="HW52" s="106"/>
      <c r="HX52" s="106"/>
      <c r="HY52" s="106"/>
      <c r="HZ52" s="106"/>
      <c r="IA52" s="106"/>
      <c r="IB52" s="106"/>
      <c r="IC52" s="106"/>
      <c r="ID52" s="106"/>
      <c r="IE52" s="106"/>
      <c r="IF52" s="106"/>
      <c r="IG52" s="106"/>
      <c r="IH52" s="106"/>
      <c r="II52" s="106"/>
      <c r="IJ52" s="106"/>
      <c r="IK52" s="106"/>
      <c r="IL52" s="106"/>
      <c r="IM52" s="106"/>
      <c r="IN52" s="106"/>
      <c r="IO52" s="106"/>
      <c r="IP52" s="106"/>
      <c r="IQ52" s="106"/>
      <c r="IR52" s="106"/>
      <c r="IS52" s="106"/>
      <c r="IT52" s="106"/>
      <c r="IU52" s="106"/>
      <c r="IV52" s="106"/>
      <c r="IW52" s="106"/>
    </row>
    <row r="53" customFormat="false" ht="11.25" hidden="false" customHeight="false" outlineLevel="0" collapsed="false">
      <c r="A53" s="106"/>
      <c r="B53" s="106"/>
      <c r="C53" s="106" t="s">
        <v>123</v>
      </c>
      <c r="D53" s="106" t="s">
        <v>28</v>
      </c>
      <c r="E53" s="108" t="n">
        <v>0.1</v>
      </c>
      <c r="F53" s="109" t="n">
        <v>0.01</v>
      </c>
      <c r="G53" s="106"/>
      <c r="H53" s="106"/>
      <c r="I53" s="107" t="n">
        <f aca="false">I13+I25-I84</f>
        <v>10000</v>
      </c>
      <c r="J53" s="107" t="n">
        <f aca="false">J13+J25-J84</f>
        <v>10000</v>
      </c>
      <c r="K53" s="107" t="n">
        <f aca="false">K13+K25-K84</f>
        <v>10000</v>
      </c>
      <c r="L53" s="107" t="n">
        <f aca="false">L13+L25-L84</f>
        <v>10000</v>
      </c>
      <c r="M53" s="107" t="n">
        <f aca="false">M13+M25-M84</f>
        <v>10000</v>
      </c>
      <c r="N53" s="107" t="n">
        <f aca="false">N13+N25-N84</f>
        <v>10000</v>
      </c>
      <c r="O53" s="107" t="n">
        <f aca="false">O13+O25-O84</f>
        <v>10000</v>
      </c>
      <c r="P53" s="107" t="n">
        <f aca="false">P13+P25-P84</f>
        <v>10000</v>
      </c>
      <c r="Q53" s="107" t="n">
        <f aca="false">Q13+Q25-Q84</f>
        <v>10000</v>
      </c>
      <c r="R53" s="107" t="n">
        <f aca="false">R13+R25-R84</f>
        <v>10000</v>
      </c>
      <c r="S53" s="107" t="n">
        <f aca="false">S13+S25-S84</f>
        <v>10000</v>
      </c>
      <c r="T53" s="107" t="n">
        <f aca="false">T13+T25-T84</f>
        <v>10000</v>
      </c>
      <c r="U53" s="107" t="n">
        <f aca="false">U13+U25-U84</f>
        <v>10000</v>
      </c>
      <c r="V53" s="107" t="n">
        <f aca="false">V13+V25-V84</f>
        <v>10000</v>
      </c>
      <c r="W53" s="107" t="n">
        <f aca="false">W13+W25-W84</f>
        <v>10000</v>
      </c>
      <c r="X53" s="107" t="n">
        <f aca="false">X13+X25-X84</f>
        <v>10000</v>
      </c>
      <c r="Y53" s="107" t="n">
        <f aca="false">Y13+Y25-Y84</f>
        <v>10000</v>
      </c>
      <c r="Z53" s="107" t="n">
        <f aca="false">Z13+Z25-Z84</f>
        <v>10000</v>
      </c>
      <c r="AA53" s="107" t="n">
        <f aca="false">AA13+AA25-AA84</f>
        <v>10000</v>
      </c>
      <c r="AB53" s="107" t="n">
        <f aca="false">AB13+AB25-AB84</f>
        <v>10000</v>
      </c>
      <c r="AC53" s="107" t="n">
        <f aca="false">AC13+AC25-AC84</f>
        <v>10000</v>
      </c>
      <c r="AD53" s="107" t="n">
        <f aca="false">AD13+AD25-AD84</f>
        <v>10000</v>
      </c>
      <c r="AE53" s="107" t="n">
        <f aca="false">AE13+AE25-AE84</f>
        <v>10000</v>
      </c>
      <c r="AF53" s="107" t="n">
        <f aca="false">AF13+AF25-AF84</f>
        <v>10000</v>
      </c>
      <c r="AG53" s="107" t="n">
        <f aca="false">AG13+AG25-AG84</f>
        <v>10000</v>
      </c>
      <c r="AH53" s="107" t="n">
        <f aca="false">AH13+AH25-AH84</f>
        <v>10000</v>
      </c>
      <c r="AI53" s="107" t="n">
        <f aca="false">AI13+AI25-AI84</f>
        <v>10000</v>
      </c>
      <c r="AJ53" s="107" t="n">
        <f aca="false">AJ13+AJ25-AJ84</f>
        <v>10000</v>
      </c>
      <c r="AK53" s="107" t="n">
        <f aca="false">AK13+AK25-AK84</f>
        <v>10000</v>
      </c>
      <c r="AL53" s="107" t="n">
        <f aca="false">AL13+AL25-AL84</f>
        <v>10000</v>
      </c>
      <c r="AM53" s="107" t="n">
        <f aca="false">AM13+AM25-AM84</f>
        <v>10000</v>
      </c>
      <c r="AN53" s="106"/>
      <c r="AO53" s="110" t="n">
        <f aca="false">SUM(I53:AN53)-AQ53</f>
        <v>306900</v>
      </c>
      <c r="AP53" s="111" t="n">
        <f aca="false">AO53*E53</f>
        <v>30690</v>
      </c>
      <c r="AQ53" s="110" t="n">
        <f aca="false">SUM(I53:AM53)*F53</f>
        <v>3100</v>
      </c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/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/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106"/>
      <c r="DM53" s="106"/>
      <c r="DN53" s="106"/>
      <c r="DO53" s="106"/>
      <c r="DP53" s="106"/>
      <c r="DQ53" s="106"/>
      <c r="DR53" s="106"/>
      <c r="DS53" s="106"/>
      <c r="DT53" s="106"/>
      <c r="DU53" s="106"/>
      <c r="DV53" s="106"/>
      <c r="DW53" s="106"/>
      <c r="DX53" s="106"/>
      <c r="DY53" s="106"/>
      <c r="DZ53" s="106"/>
      <c r="EA53" s="106"/>
      <c r="EB53" s="106"/>
      <c r="EC53" s="106"/>
      <c r="ED53" s="106"/>
      <c r="EE53" s="106"/>
      <c r="EF53" s="106"/>
      <c r="EG53" s="106"/>
      <c r="EH53" s="106"/>
      <c r="EI53" s="106"/>
      <c r="EJ53" s="106"/>
      <c r="EK53" s="106"/>
      <c r="EL53" s="106"/>
      <c r="EM53" s="106"/>
      <c r="EN53" s="106"/>
      <c r="EO53" s="106"/>
      <c r="EP53" s="106"/>
      <c r="EQ53" s="106"/>
      <c r="ER53" s="106"/>
      <c r="ES53" s="106"/>
      <c r="ET53" s="106"/>
      <c r="EU53" s="106"/>
      <c r="EV53" s="106"/>
      <c r="EW53" s="106"/>
      <c r="EX53" s="106"/>
      <c r="EY53" s="106"/>
      <c r="EZ53" s="106"/>
      <c r="FA53" s="106"/>
      <c r="FB53" s="106"/>
      <c r="FC53" s="106"/>
      <c r="FD53" s="106"/>
      <c r="FE53" s="106"/>
      <c r="FF53" s="106"/>
      <c r="FG53" s="106"/>
      <c r="FH53" s="106"/>
      <c r="FI53" s="106"/>
      <c r="FJ53" s="106"/>
      <c r="FK53" s="106"/>
      <c r="FL53" s="106"/>
      <c r="FM53" s="106"/>
      <c r="FN53" s="106"/>
      <c r="FO53" s="106"/>
      <c r="FP53" s="106"/>
      <c r="FQ53" s="106"/>
      <c r="FR53" s="106"/>
      <c r="FS53" s="106"/>
      <c r="FT53" s="106"/>
      <c r="FU53" s="106"/>
      <c r="FV53" s="106"/>
      <c r="FW53" s="106"/>
      <c r="FX53" s="106"/>
      <c r="FY53" s="106"/>
      <c r="FZ53" s="106"/>
      <c r="GA53" s="106"/>
      <c r="GB53" s="106"/>
      <c r="GC53" s="106"/>
      <c r="GD53" s="106"/>
      <c r="GE53" s="106"/>
      <c r="GF53" s="106"/>
      <c r="GG53" s="106"/>
      <c r="GH53" s="106"/>
      <c r="GI53" s="106"/>
      <c r="GJ53" s="106"/>
      <c r="GK53" s="106"/>
      <c r="GL53" s="106"/>
      <c r="GM53" s="106"/>
      <c r="GN53" s="106"/>
      <c r="GO53" s="106"/>
      <c r="GP53" s="106"/>
      <c r="GQ53" s="106"/>
      <c r="GR53" s="106"/>
      <c r="GS53" s="106"/>
      <c r="GT53" s="106"/>
      <c r="GU53" s="106"/>
      <c r="GV53" s="106"/>
      <c r="GW53" s="106"/>
      <c r="GX53" s="106"/>
      <c r="GY53" s="106"/>
      <c r="GZ53" s="106"/>
      <c r="HA53" s="106"/>
      <c r="HB53" s="106"/>
      <c r="HC53" s="106"/>
      <c r="HD53" s="106"/>
      <c r="HE53" s="106"/>
      <c r="HF53" s="106"/>
      <c r="HG53" s="106"/>
      <c r="HH53" s="106"/>
      <c r="HI53" s="106"/>
      <c r="HJ53" s="106"/>
      <c r="HK53" s="106"/>
      <c r="HL53" s="106"/>
      <c r="HM53" s="106"/>
      <c r="HN53" s="106"/>
      <c r="HO53" s="106"/>
      <c r="HP53" s="106"/>
      <c r="HQ53" s="106"/>
      <c r="HR53" s="106"/>
      <c r="HS53" s="106"/>
      <c r="HT53" s="106"/>
      <c r="HU53" s="106"/>
      <c r="HV53" s="106"/>
      <c r="HW53" s="106"/>
      <c r="HX53" s="106"/>
      <c r="HY53" s="106"/>
      <c r="HZ53" s="106"/>
      <c r="IA53" s="106"/>
      <c r="IB53" s="106"/>
      <c r="IC53" s="106"/>
      <c r="ID53" s="106"/>
      <c r="IE53" s="106"/>
      <c r="IF53" s="106"/>
      <c r="IG53" s="106"/>
      <c r="IH53" s="106"/>
      <c r="II53" s="106"/>
      <c r="IJ53" s="106"/>
      <c r="IK53" s="106"/>
      <c r="IL53" s="106"/>
      <c r="IM53" s="106"/>
      <c r="IN53" s="106"/>
      <c r="IO53" s="106"/>
      <c r="IP53" s="106"/>
      <c r="IQ53" s="106"/>
      <c r="IR53" s="106"/>
      <c r="IS53" s="106"/>
      <c r="IT53" s="106"/>
      <c r="IU53" s="106"/>
      <c r="IV53" s="106"/>
      <c r="IW53" s="106"/>
    </row>
    <row r="54" customFormat="false" ht="11.25" hidden="false" customHeight="false" outlineLevel="0" collapsed="false">
      <c r="A54" s="106"/>
      <c r="B54" s="106"/>
      <c r="C54" s="106" t="s">
        <v>87</v>
      </c>
      <c r="D54" s="106" t="s">
        <v>29</v>
      </c>
      <c r="E54" s="108" t="n">
        <v>0.1</v>
      </c>
      <c r="F54" s="109" t="n">
        <v>0.01</v>
      </c>
      <c r="G54" s="106"/>
      <c r="H54" s="106"/>
      <c r="I54" s="107" t="n">
        <f aca="false">I14+I26-I85</f>
        <v>0</v>
      </c>
      <c r="J54" s="107" t="n">
        <f aca="false">J14+J26-J85</f>
        <v>0</v>
      </c>
      <c r="K54" s="107" t="n">
        <f aca="false">K14+K26-K85</f>
        <v>0</v>
      </c>
      <c r="L54" s="107" t="n">
        <f aca="false">L14+L26-L85</f>
        <v>0</v>
      </c>
      <c r="M54" s="107" t="n">
        <f aca="false">M14+M26-M85</f>
        <v>0</v>
      </c>
      <c r="N54" s="107" t="n">
        <f aca="false">N14+N26-N85</f>
        <v>0</v>
      </c>
      <c r="O54" s="107" t="n">
        <f aca="false">O14+O26-O85</f>
        <v>0</v>
      </c>
      <c r="P54" s="107" t="n">
        <f aca="false">P14+P26-P85</f>
        <v>0</v>
      </c>
      <c r="Q54" s="107" t="n">
        <f aca="false">Q14+Q26-Q85</f>
        <v>0</v>
      </c>
      <c r="R54" s="107" t="n">
        <f aca="false">R14+R26-R85</f>
        <v>0</v>
      </c>
      <c r="S54" s="107" t="n">
        <f aca="false">S14+S26-S85</f>
        <v>0</v>
      </c>
      <c r="T54" s="107" t="n">
        <f aca="false">T14+T26-T85</f>
        <v>0</v>
      </c>
      <c r="U54" s="107" t="n">
        <f aca="false">U14+U26-U85</f>
        <v>0</v>
      </c>
      <c r="V54" s="107" t="n">
        <f aca="false">V14+V26-V85</f>
        <v>0</v>
      </c>
      <c r="W54" s="107" t="n">
        <f aca="false">W14+W26-W85</f>
        <v>0</v>
      </c>
      <c r="X54" s="107" t="n">
        <f aca="false">X14+X26-X85</f>
        <v>0</v>
      </c>
      <c r="Y54" s="107" t="n">
        <f aca="false">Y14+Y26-Y85</f>
        <v>0</v>
      </c>
      <c r="Z54" s="107" t="n">
        <f aca="false">Z14+Z26-Z85</f>
        <v>0</v>
      </c>
      <c r="AA54" s="107" t="n">
        <f aca="false">AA14+AA26-AA85</f>
        <v>0</v>
      </c>
      <c r="AB54" s="107" t="n">
        <f aca="false">AB14+AB26-AB85</f>
        <v>0</v>
      </c>
      <c r="AC54" s="107" t="n">
        <f aca="false">AC14+AC26-AC85</f>
        <v>0</v>
      </c>
      <c r="AD54" s="107" t="n">
        <f aca="false">AD14+AD26-AD85</f>
        <v>0</v>
      </c>
      <c r="AE54" s="107" t="n">
        <f aca="false">AE14+AE26-AE85</f>
        <v>0</v>
      </c>
      <c r="AF54" s="107" t="n">
        <f aca="false">AF14+AF26-AF85</f>
        <v>0</v>
      </c>
      <c r="AG54" s="107" t="n">
        <f aca="false">AG14+AG26-AG85</f>
        <v>0</v>
      </c>
      <c r="AH54" s="107" t="n">
        <f aca="false">AH14+AH26-AH85</f>
        <v>0</v>
      </c>
      <c r="AI54" s="107" t="n">
        <f aca="false">AI14+AI26-AI85</f>
        <v>0</v>
      </c>
      <c r="AJ54" s="107" t="n">
        <f aca="false">AJ14+AJ26-AJ85</f>
        <v>0</v>
      </c>
      <c r="AK54" s="107" t="n">
        <f aca="false">AK14+AK26-AK85</f>
        <v>0</v>
      </c>
      <c r="AL54" s="107" t="n">
        <f aca="false">AL14+AL26-AL85</f>
        <v>0</v>
      </c>
      <c r="AM54" s="107" t="n">
        <f aca="false">AM14+AM26-AM85</f>
        <v>0</v>
      </c>
      <c r="AN54" s="106"/>
      <c r="AO54" s="110" t="n">
        <f aca="false">SUM(I54:AN54)-AQ54</f>
        <v>0</v>
      </c>
      <c r="AP54" s="111" t="n">
        <f aca="false">AO54*E54</f>
        <v>0</v>
      </c>
      <c r="AQ54" s="110" t="n">
        <f aca="false">SUM(I54:AM54)*F54</f>
        <v>0</v>
      </c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6"/>
      <c r="BI54" s="106"/>
      <c r="BJ54" s="106"/>
      <c r="BK54" s="106"/>
      <c r="BL54" s="106"/>
      <c r="BM54" s="106"/>
      <c r="BN54" s="106"/>
      <c r="BO54" s="106"/>
      <c r="BP54" s="106"/>
      <c r="BQ54" s="106"/>
      <c r="BR54" s="106"/>
      <c r="BS54" s="106"/>
      <c r="BT54" s="106"/>
      <c r="BU54" s="106"/>
      <c r="BV54" s="106"/>
      <c r="BW54" s="106"/>
      <c r="BX54" s="106"/>
      <c r="BY54" s="106"/>
      <c r="BZ54" s="106"/>
      <c r="CA54" s="106"/>
      <c r="CB54" s="106"/>
      <c r="CC54" s="106"/>
      <c r="CD54" s="106"/>
      <c r="CE54" s="106"/>
      <c r="CF54" s="106"/>
      <c r="CG54" s="106"/>
      <c r="CH54" s="106"/>
      <c r="CI54" s="106"/>
      <c r="CJ54" s="106"/>
      <c r="CK54" s="106"/>
      <c r="CL54" s="106"/>
      <c r="CM54" s="106"/>
      <c r="CN54" s="106"/>
      <c r="CO54" s="106"/>
      <c r="CP54" s="106"/>
      <c r="CQ54" s="106"/>
      <c r="CR54" s="106"/>
      <c r="CS54" s="106"/>
      <c r="CT54" s="106"/>
      <c r="CU54" s="106"/>
      <c r="CV54" s="106"/>
      <c r="CW54" s="106"/>
      <c r="CX54" s="106"/>
      <c r="CY54" s="106"/>
      <c r="CZ54" s="106"/>
      <c r="DA54" s="106"/>
      <c r="DB54" s="106"/>
      <c r="DC54" s="106"/>
      <c r="DD54" s="106"/>
      <c r="DE54" s="106"/>
      <c r="DF54" s="106"/>
      <c r="DG54" s="106"/>
      <c r="DH54" s="106"/>
      <c r="DI54" s="106"/>
      <c r="DJ54" s="106"/>
      <c r="DK54" s="106"/>
      <c r="DL54" s="106"/>
      <c r="DM54" s="106"/>
      <c r="DN54" s="106"/>
      <c r="DO54" s="106"/>
      <c r="DP54" s="106"/>
      <c r="DQ54" s="106"/>
      <c r="DR54" s="106"/>
      <c r="DS54" s="106"/>
      <c r="DT54" s="106"/>
      <c r="DU54" s="106"/>
      <c r="DV54" s="106"/>
      <c r="DW54" s="106"/>
      <c r="DX54" s="106"/>
      <c r="DY54" s="106"/>
      <c r="DZ54" s="106"/>
      <c r="EA54" s="106"/>
      <c r="EB54" s="106"/>
      <c r="EC54" s="106"/>
      <c r="ED54" s="106"/>
      <c r="EE54" s="106"/>
      <c r="EF54" s="106"/>
      <c r="EG54" s="106"/>
      <c r="EH54" s="106"/>
      <c r="EI54" s="106"/>
      <c r="EJ54" s="106"/>
      <c r="EK54" s="106"/>
      <c r="EL54" s="106"/>
      <c r="EM54" s="106"/>
      <c r="EN54" s="106"/>
      <c r="EO54" s="106"/>
      <c r="EP54" s="106"/>
      <c r="EQ54" s="106"/>
      <c r="ER54" s="106"/>
      <c r="ES54" s="106"/>
      <c r="ET54" s="106"/>
      <c r="EU54" s="106"/>
      <c r="EV54" s="106"/>
      <c r="EW54" s="106"/>
      <c r="EX54" s="106"/>
      <c r="EY54" s="106"/>
      <c r="EZ54" s="106"/>
      <c r="FA54" s="106"/>
      <c r="FB54" s="106"/>
      <c r="FC54" s="106"/>
      <c r="FD54" s="106"/>
      <c r="FE54" s="106"/>
      <c r="FF54" s="106"/>
      <c r="FG54" s="106"/>
      <c r="FH54" s="106"/>
      <c r="FI54" s="106"/>
      <c r="FJ54" s="106"/>
      <c r="FK54" s="106"/>
      <c r="FL54" s="106"/>
      <c r="FM54" s="106"/>
      <c r="FN54" s="106"/>
      <c r="FO54" s="106"/>
      <c r="FP54" s="106"/>
      <c r="FQ54" s="106"/>
      <c r="FR54" s="106"/>
      <c r="FS54" s="106"/>
      <c r="FT54" s="106"/>
      <c r="FU54" s="106"/>
      <c r="FV54" s="106"/>
      <c r="FW54" s="106"/>
      <c r="FX54" s="106"/>
      <c r="FY54" s="106"/>
      <c r="FZ54" s="106"/>
      <c r="GA54" s="106"/>
      <c r="GB54" s="106"/>
      <c r="GC54" s="106"/>
      <c r="GD54" s="106"/>
      <c r="GE54" s="106"/>
      <c r="GF54" s="106"/>
      <c r="GG54" s="106"/>
      <c r="GH54" s="106"/>
      <c r="GI54" s="106"/>
      <c r="GJ54" s="106"/>
      <c r="GK54" s="106"/>
      <c r="GL54" s="106"/>
      <c r="GM54" s="106"/>
      <c r="GN54" s="106"/>
      <c r="GO54" s="106"/>
      <c r="GP54" s="106"/>
      <c r="GQ54" s="106"/>
      <c r="GR54" s="106"/>
      <c r="GS54" s="106"/>
      <c r="GT54" s="106"/>
      <c r="GU54" s="106"/>
      <c r="GV54" s="106"/>
      <c r="GW54" s="106"/>
      <c r="GX54" s="106"/>
      <c r="GY54" s="106"/>
      <c r="GZ54" s="106"/>
      <c r="HA54" s="106"/>
      <c r="HB54" s="106"/>
      <c r="HC54" s="106"/>
      <c r="HD54" s="106"/>
      <c r="HE54" s="106"/>
      <c r="HF54" s="106"/>
      <c r="HG54" s="106"/>
      <c r="HH54" s="106"/>
      <c r="HI54" s="106"/>
      <c r="HJ54" s="106"/>
      <c r="HK54" s="106"/>
      <c r="HL54" s="106"/>
      <c r="HM54" s="106"/>
      <c r="HN54" s="106"/>
      <c r="HO54" s="106"/>
      <c r="HP54" s="106"/>
      <c r="HQ54" s="106"/>
      <c r="HR54" s="106"/>
      <c r="HS54" s="106"/>
      <c r="HT54" s="106"/>
      <c r="HU54" s="106"/>
      <c r="HV54" s="106"/>
      <c r="HW54" s="106"/>
      <c r="HX54" s="106"/>
      <c r="HY54" s="106"/>
      <c r="HZ54" s="106"/>
      <c r="IA54" s="106"/>
      <c r="IB54" s="106"/>
      <c r="IC54" s="106"/>
      <c r="ID54" s="106"/>
      <c r="IE54" s="106"/>
      <c r="IF54" s="106"/>
      <c r="IG54" s="106"/>
      <c r="IH54" s="106"/>
      <c r="II54" s="106"/>
      <c r="IJ54" s="106"/>
      <c r="IK54" s="106"/>
      <c r="IL54" s="106"/>
      <c r="IM54" s="106"/>
      <c r="IN54" s="106"/>
      <c r="IO54" s="106"/>
      <c r="IP54" s="106"/>
      <c r="IQ54" s="106"/>
      <c r="IR54" s="106"/>
      <c r="IS54" s="106"/>
      <c r="IT54" s="106"/>
      <c r="IU54" s="106"/>
      <c r="IV54" s="106"/>
      <c r="IW54" s="106"/>
    </row>
    <row r="55" customFormat="false" ht="11.25" hidden="false" customHeight="false" outlineLevel="0" collapsed="false">
      <c r="A55" s="106"/>
      <c r="B55" s="106"/>
      <c r="C55" s="106" t="s">
        <v>19</v>
      </c>
      <c r="D55" s="106" t="s">
        <v>36</v>
      </c>
      <c r="E55" s="108" t="n">
        <v>0.1</v>
      </c>
      <c r="F55" s="109" t="n">
        <v>0.01</v>
      </c>
      <c r="G55" s="106"/>
      <c r="H55" s="106"/>
      <c r="I55" s="107" t="n">
        <f aca="false">I27-I86</f>
        <v>0</v>
      </c>
      <c r="J55" s="107" t="n">
        <f aca="false">J27-J86</f>
        <v>0</v>
      </c>
      <c r="K55" s="107" t="n">
        <f aca="false">K27-K86</f>
        <v>0</v>
      </c>
      <c r="L55" s="107" t="n">
        <f aca="false">L27-L86</f>
        <v>0</v>
      </c>
      <c r="M55" s="107" t="n">
        <f aca="false">M27-M86</f>
        <v>0</v>
      </c>
      <c r="N55" s="107" t="n">
        <f aca="false">N27-N86</f>
        <v>0</v>
      </c>
      <c r="O55" s="107" t="n">
        <f aca="false">O27-O86</f>
        <v>0</v>
      </c>
      <c r="P55" s="107" t="n">
        <f aca="false">P27-P86</f>
        <v>0</v>
      </c>
      <c r="Q55" s="107" t="n">
        <f aca="false">Q27-Q86</f>
        <v>0</v>
      </c>
      <c r="R55" s="107" t="n">
        <f aca="false">R27-R86</f>
        <v>0</v>
      </c>
      <c r="S55" s="107" t="n">
        <f aca="false">S27-S86</f>
        <v>0</v>
      </c>
      <c r="T55" s="107" t="n">
        <f aca="false">T27-T86</f>
        <v>0</v>
      </c>
      <c r="U55" s="107" t="n">
        <f aca="false">U27-U86</f>
        <v>0</v>
      </c>
      <c r="V55" s="107" t="n">
        <f aca="false">V27-V86</f>
        <v>0</v>
      </c>
      <c r="W55" s="107" t="n">
        <f aca="false">W27-W86</f>
        <v>0</v>
      </c>
      <c r="X55" s="107" t="n">
        <f aca="false">X27-X86</f>
        <v>0</v>
      </c>
      <c r="Y55" s="107" t="n">
        <f aca="false">Y27-Y86</f>
        <v>0</v>
      </c>
      <c r="Z55" s="107" t="n">
        <f aca="false">Z27-Z86</f>
        <v>0</v>
      </c>
      <c r="AA55" s="107" t="n">
        <f aca="false">AA27-AA86</f>
        <v>0</v>
      </c>
      <c r="AB55" s="107" t="n">
        <f aca="false">AB27-AB86</f>
        <v>0</v>
      </c>
      <c r="AC55" s="107" t="n">
        <f aca="false">AC27-AC86</f>
        <v>0</v>
      </c>
      <c r="AD55" s="107" t="n">
        <f aca="false">AD27-AD86</f>
        <v>0</v>
      </c>
      <c r="AE55" s="107" t="n">
        <f aca="false">AE27-AE86</f>
        <v>0</v>
      </c>
      <c r="AF55" s="107" t="n">
        <f aca="false">AF27-AF86</f>
        <v>0</v>
      </c>
      <c r="AG55" s="107" t="n">
        <f aca="false">AG27-AG86</f>
        <v>0</v>
      </c>
      <c r="AH55" s="107" t="n">
        <f aca="false">AH27-AH86</f>
        <v>0</v>
      </c>
      <c r="AI55" s="107" t="n">
        <f aca="false">AI27-AI86</f>
        <v>0</v>
      </c>
      <c r="AJ55" s="107" t="n">
        <f aca="false">AJ27-AJ86</f>
        <v>0</v>
      </c>
      <c r="AK55" s="107" t="n">
        <f aca="false">AK27-AK86</f>
        <v>0</v>
      </c>
      <c r="AL55" s="107" t="n">
        <f aca="false">AL27-AL86</f>
        <v>0</v>
      </c>
      <c r="AM55" s="107" t="n">
        <f aca="false">AM27-AM86</f>
        <v>0</v>
      </c>
      <c r="AN55" s="106"/>
      <c r="AO55" s="110" t="n">
        <f aca="false">SUM(I55:AN55)-AQ55</f>
        <v>0</v>
      </c>
      <c r="AP55" s="111" t="n">
        <f aca="false">AO55*E55</f>
        <v>0</v>
      </c>
      <c r="AQ55" s="110" t="n">
        <f aca="false">SUM(I55:AM55)*F55</f>
        <v>0</v>
      </c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6"/>
      <c r="BX55" s="106"/>
      <c r="BY55" s="106"/>
      <c r="BZ55" s="106"/>
      <c r="CA55" s="106"/>
      <c r="CB55" s="106"/>
      <c r="CC55" s="106"/>
      <c r="CD55" s="106"/>
      <c r="CE55" s="106"/>
      <c r="CF55" s="106"/>
      <c r="CG55" s="106"/>
      <c r="CH55" s="106"/>
      <c r="CI55" s="106"/>
      <c r="CJ55" s="106"/>
      <c r="CK55" s="106"/>
      <c r="CL55" s="106"/>
      <c r="CM55" s="106"/>
      <c r="CN55" s="106"/>
      <c r="CO55" s="106"/>
      <c r="CP55" s="106"/>
      <c r="CQ55" s="106"/>
      <c r="CR55" s="106"/>
      <c r="CS55" s="106"/>
      <c r="CT55" s="106"/>
      <c r="CU55" s="106"/>
      <c r="CV55" s="106"/>
      <c r="CW55" s="106"/>
      <c r="CX55" s="106"/>
      <c r="CY55" s="106"/>
      <c r="CZ55" s="106"/>
      <c r="DA55" s="106"/>
      <c r="DB55" s="106"/>
      <c r="DC55" s="106"/>
      <c r="DD55" s="106"/>
      <c r="DE55" s="106"/>
      <c r="DF55" s="106"/>
      <c r="DG55" s="106"/>
      <c r="DH55" s="106"/>
      <c r="DI55" s="106"/>
      <c r="DJ55" s="106"/>
      <c r="DK55" s="106"/>
      <c r="DL55" s="106"/>
      <c r="DM55" s="106"/>
      <c r="DN55" s="106"/>
      <c r="DO55" s="106"/>
      <c r="DP55" s="106"/>
      <c r="DQ55" s="106"/>
      <c r="DR55" s="106"/>
      <c r="DS55" s="106"/>
      <c r="DT55" s="106"/>
      <c r="DU55" s="106"/>
      <c r="DV55" s="106"/>
      <c r="DW55" s="106"/>
      <c r="DX55" s="106"/>
      <c r="DY55" s="106"/>
      <c r="DZ55" s="106"/>
      <c r="EA55" s="106"/>
      <c r="EB55" s="106"/>
      <c r="EC55" s="106"/>
      <c r="ED55" s="106"/>
      <c r="EE55" s="106"/>
      <c r="EF55" s="106"/>
      <c r="EG55" s="106"/>
      <c r="EH55" s="106"/>
      <c r="EI55" s="106"/>
      <c r="EJ55" s="106"/>
      <c r="EK55" s="106"/>
      <c r="EL55" s="106"/>
      <c r="EM55" s="106"/>
      <c r="EN55" s="106"/>
      <c r="EO55" s="106"/>
      <c r="EP55" s="106"/>
      <c r="EQ55" s="106"/>
      <c r="ER55" s="106"/>
      <c r="ES55" s="106"/>
      <c r="ET55" s="106"/>
      <c r="EU55" s="106"/>
      <c r="EV55" s="106"/>
      <c r="EW55" s="106"/>
      <c r="EX55" s="106"/>
      <c r="EY55" s="106"/>
      <c r="EZ55" s="106"/>
      <c r="FA55" s="106"/>
      <c r="FB55" s="106"/>
      <c r="FC55" s="106"/>
      <c r="FD55" s="106"/>
      <c r="FE55" s="106"/>
      <c r="FF55" s="106"/>
      <c r="FG55" s="106"/>
      <c r="FH55" s="106"/>
      <c r="FI55" s="106"/>
      <c r="FJ55" s="106"/>
      <c r="FK55" s="106"/>
      <c r="FL55" s="106"/>
      <c r="FM55" s="106"/>
      <c r="FN55" s="106"/>
      <c r="FO55" s="106"/>
      <c r="FP55" s="106"/>
      <c r="FQ55" s="106"/>
      <c r="FR55" s="106"/>
      <c r="FS55" s="106"/>
      <c r="FT55" s="106"/>
      <c r="FU55" s="106"/>
      <c r="FV55" s="106"/>
      <c r="FW55" s="106"/>
      <c r="FX55" s="106"/>
      <c r="FY55" s="106"/>
      <c r="FZ55" s="106"/>
      <c r="GA55" s="106"/>
      <c r="GB55" s="106"/>
      <c r="GC55" s="106"/>
      <c r="GD55" s="106"/>
      <c r="GE55" s="106"/>
      <c r="GF55" s="106"/>
      <c r="GG55" s="106"/>
      <c r="GH55" s="106"/>
      <c r="GI55" s="106"/>
      <c r="GJ55" s="106"/>
      <c r="GK55" s="106"/>
      <c r="GL55" s="106"/>
      <c r="GM55" s="106"/>
      <c r="GN55" s="106"/>
      <c r="GO55" s="106"/>
      <c r="GP55" s="106"/>
      <c r="GQ55" s="106"/>
      <c r="GR55" s="106"/>
      <c r="GS55" s="106"/>
      <c r="GT55" s="106"/>
      <c r="GU55" s="106"/>
      <c r="GV55" s="106"/>
      <c r="GW55" s="106"/>
      <c r="GX55" s="106"/>
      <c r="GY55" s="106"/>
      <c r="GZ55" s="106"/>
      <c r="HA55" s="106"/>
      <c r="HB55" s="106"/>
      <c r="HC55" s="106"/>
      <c r="HD55" s="106"/>
      <c r="HE55" s="106"/>
      <c r="HF55" s="106"/>
      <c r="HG55" s="106"/>
      <c r="HH55" s="106"/>
      <c r="HI55" s="106"/>
      <c r="HJ55" s="106"/>
      <c r="HK55" s="106"/>
      <c r="HL55" s="106"/>
      <c r="HM55" s="106"/>
      <c r="HN55" s="106"/>
      <c r="HO55" s="106"/>
      <c r="HP55" s="106"/>
      <c r="HQ55" s="106"/>
      <c r="HR55" s="106"/>
      <c r="HS55" s="106"/>
      <c r="HT55" s="106"/>
      <c r="HU55" s="106"/>
      <c r="HV55" s="106"/>
      <c r="HW55" s="106"/>
      <c r="HX55" s="106"/>
      <c r="HY55" s="106"/>
      <c r="HZ55" s="106"/>
      <c r="IA55" s="106"/>
      <c r="IB55" s="106"/>
      <c r="IC55" s="106"/>
      <c r="ID55" s="106"/>
      <c r="IE55" s="106"/>
      <c r="IF55" s="106"/>
      <c r="IG55" s="106"/>
      <c r="IH55" s="106"/>
      <c r="II55" s="106"/>
      <c r="IJ55" s="106"/>
      <c r="IK55" s="106"/>
      <c r="IL55" s="106"/>
      <c r="IM55" s="106"/>
      <c r="IN55" s="106"/>
      <c r="IO55" s="106"/>
      <c r="IP55" s="106"/>
      <c r="IQ55" s="106"/>
      <c r="IR55" s="106"/>
      <c r="IS55" s="106"/>
      <c r="IT55" s="106"/>
      <c r="IU55" s="106"/>
      <c r="IV55" s="106"/>
      <c r="IW55" s="106"/>
    </row>
    <row r="56" customFormat="false" ht="11.25" hidden="false" customHeight="false" outlineLevel="0" collapsed="false">
      <c r="A56" s="106"/>
      <c r="B56" s="106"/>
      <c r="C56" s="106" t="s">
        <v>90</v>
      </c>
      <c r="D56" s="106" t="s">
        <v>37</v>
      </c>
      <c r="E56" s="108" t="n">
        <v>0.1</v>
      </c>
      <c r="F56" s="109" t="n">
        <v>0.01</v>
      </c>
      <c r="G56" s="106"/>
      <c r="H56" s="106"/>
      <c r="I56" s="107" t="n">
        <f aca="false">I29-I87</f>
        <v>0</v>
      </c>
      <c r="J56" s="107" t="n">
        <f aca="false">J29-J87</f>
        <v>0</v>
      </c>
      <c r="K56" s="107" t="n">
        <f aca="false">K29-K87</f>
        <v>0</v>
      </c>
      <c r="L56" s="107" t="n">
        <f aca="false">L29-L87</f>
        <v>0</v>
      </c>
      <c r="M56" s="107" t="n">
        <f aca="false">M29-M87</f>
        <v>0</v>
      </c>
      <c r="N56" s="107" t="n">
        <f aca="false">N29-N87</f>
        <v>0</v>
      </c>
      <c r="O56" s="107" t="n">
        <f aca="false">O29-O87</f>
        <v>0</v>
      </c>
      <c r="P56" s="107" t="n">
        <f aca="false">P29-P87</f>
        <v>0</v>
      </c>
      <c r="Q56" s="107" t="n">
        <f aca="false">Q29-Q87</f>
        <v>0</v>
      </c>
      <c r="R56" s="107" t="n">
        <f aca="false">R29-R87</f>
        <v>0</v>
      </c>
      <c r="S56" s="107" t="n">
        <f aca="false">S29-S87</f>
        <v>0</v>
      </c>
      <c r="T56" s="107" t="n">
        <f aca="false">T29-T87</f>
        <v>0</v>
      </c>
      <c r="U56" s="107" t="n">
        <f aca="false">U29-U87</f>
        <v>0</v>
      </c>
      <c r="V56" s="107" t="n">
        <f aca="false">V29-V87</f>
        <v>0</v>
      </c>
      <c r="W56" s="107" t="n">
        <f aca="false">W29-W87</f>
        <v>0</v>
      </c>
      <c r="X56" s="107" t="n">
        <f aca="false">X29-X87</f>
        <v>0</v>
      </c>
      <c r="Y56" s="107" t="n">
        <f aca="false">Y29-Y87</f>
        <v>0</v>
      </c>
      <c r="Z56" s="107" t="n">
        <f aca="false">Z29-Z87</f>
        <v>0</v>
      </c>
      <c r="AA56" s="107" t="n">
        <f aca="false">AA29-AA87</f>
        <v>0</v>
      </c>
      <c r="AB56" s="107" t="n">
        <f aca="false">AB29-AB87</f>
        <v>0</v>
      </c>
      <c r="AC56" s="107" t="n">
        <f aca="false">AC29-AC87</f>
        <v>0</v>
      </c>
      <c r="AD56" s="107" t="n">
        <f aca="false">AD29-AD87</f>
        <v>0</v>
      </c>
      <c r="AE56" s="107" t="n">
        <f aca="false">AE29-AE87</f>
        <v>0</v>
      </c>
      <c r="AF56" s="107" t="n">
        <f aca="false">AF29-AF87</f>
        <v>0</v>
      </c>
      <c r="AG56" s="107" t="n">
        <f aca="false">AG29-AG87</f>
        <v>0</v>
      </c>
      <c r="AH56" s="107" t="n">
        <f aca="false">AH29-AH87</f>
        <v>0</v>
      </c>
      <c r="AI56" s="107" t="n">
        <f aca="false">AI29-AI87</f>
        <v>0</v>
      </c>
      <c r="AJ56" s="107" t="n">
        <f aca="false">AJ29-AJ87</f>
        <v>0</v>
      </c>
      <c r="AK56" s="107" t="n">
        <f aca="false">AK29-AK87</f>
        <v>0</v>
      </c>
      <c r="AL56" s="107" t="n">
        <f aca="false">AL29-AL87</f>
        <v>0</v>
      </c>
      <c r="AM56" s="107" t="n">
        <f aca="false">AM29-AM87</f>
        <v>0</v>
      </c>
      <c r="AN56" s="106"/>
      <c r="AO56" s="110" t="n">
        <f aca="false">SUM(I56:AN56)-AQ56</f>
        <v>0</v>
      </c>
      <c r="AP56" s="111" t="n">
        <f aca="false">AO56*E56</f>
        <v>0</v>
      </c>
      <c r="AQ56" s="110" t="n">
        <f aca="false">SUM(I56:AM56)*F56</f>
        <v>0</v>
      </c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6"/>
      <c r="BK56" s="106"/>
      <c r="BL56" s="106"/>
      <c r="BM56" s="106"/>
      <c r="BN56" s="106"/>
      <c r="BO56" s="106"/>
      <c r="BP56" s="106"/>
      <c r="BQ56" s="106"/>
      <c r="BR56" s="106"/>
      <c r="BS56" s="106"/>
      <c r="BT56" s="106"/>
      <c r="BU56" s="106"/>
      <c r="BV56" s="106"/>
      <c r="BW56" s="106"/>
      <c r="BX56" s="106"/>
      <c r="BY56" s="106"/>
      <c r="BZ56" s="106"/>
      <c r="CA56" s="106"/>
      <c r="CB56" s="106"/>
      <c r="CC56" s="106"/>
      <c r="CD56" s="106"/>
      <c r="CE56" s="106"/>
      <c r="CF56" s="106"/>
      <c r="CG56" s="106"/>
      <c r="CH56" s="106"/>
      <c r="CI56" s="106"/>
      <c r="CJ56" s="106"/>
      <c r="CK56" s="106"/>
      <c r="CL56" s="106"/>
      <c r="CM56" s="106"/>
      <c r="CN56" s="106"/>
      <c r="CO56" s="106"/>
      <c r="CP56" s="106"/>
      <c r="CQ56" s="106"/>
      <c r="CR56" s="106"/>
      <c r="CS56" s="106"/>
      <c r="CT56" s="106"/>
      <c r="CU56" s="106"/>
      <c r="CV56" s="106"/>
      <c r="CW56" s="106"/>
      <c r="CX56" s="106"/>
      <c r="CY56" s="106"/>
      <c r="CZ56" s="106"/>
      <c r="DA56" s="106"/>
      <c r="DB56" s="106"/>
      <c r="DC56" s="106"/>
      <c r="DD56" s="106"/>
      <c r="DE56" s="106"/>
      <c r="DF56" s="106"/>
      <c r="DG56" s="106"/>
      <c r="DH56" s="106"/>
      <c r="DI56" s="106"/>
      <c r="DJ56" s="106"/>
      <c r="DK56" s="106"/>
      <c r="DL56" s="106"/>
      <c r="DM56" s="106"/>
      <c r="DN56" s="106"/>
      <c r="DO56" s="106"/>
      <c r="DP56" s="106"/>
      <c r="DQ56" s="106"/>
      <c r="DR56" s="106"/>
      <c r="DS56" s="106"/>
      <c r="DT56" s="106"/>
      <c r="DU56" s="106"/>
      <c r="DV56" s="106"/>
      <c r="DW56" s="106"/>
      <c r="DX56" s="106"/>
      <c r="DY56" s="106"/>
      <c r="DZ56" s="106"/>
      <c r="EA56" s="106"/>
      <c r="EB56" s="106"/>
      <c r="EC56" s="106"/>
      <c r="ED56" s="106"/>
      <c r="EE56" s="106"/>
      <c r="EF56" s="106"/>
      <c r="EG56" s="106"/>
      <c r="EH56" s="106"/>
      <c r="EI56" s="106"/>
      <c r="EJ56" s="106"/>
      <c r="EK56" s="106"/>
      <c r="EL56" s="106"/>
      <c r="EM56" s="106"/>
      <c r="EN56" s="106"/>
      <c r="EO56" s="106"/>
      <c r="EP56" s="106"/>
      <c r="EQ56" s="106"/>
      <c r="ER56" s="106"/>
      <c r="ES56" s="106"/>
      <c r="ET56" s="106"/>
      <c r="EU56" s="106"/>
      <c r="EV56" s="106"/>
      <c r="EW56" s="106"/>
      <c r="EX56" s="106"/>
      <c r="EY56" s="106"/>
      <c r="EZ56" s="106"/>
      <c r="FA56" s="106"/>
      <c r="FB56" s="106"/>
      <c r="FC56" s="106"/>
      <c r="FD56" s="106"/>
      <c r="FE56" s="106"/>
      <c r="FF56" s="106"/>
      <c r="FG56" s="106"/>
      <c r="FH56" s="106"/>
      <c r="FI56" s="106"/>
      <c r="FJ56" s="106"/>
      <c r="FK56" s="106"/>
      <c r="FL56" s="106"/>
      <c r="FM56" s="106"/>
      <c r="FN56" s="106"/>
      <c r="FO56" s="106"/>
      <c r="FP56" s="106"/>
      <c r="FQ56" s="106"/>
      <c r="FR56" s="106"/>
      <c r="FS56" s="106"/>
      <c r="FT56" s="106"/>
      <c r="FU56" s="106"/>
      <c r="FV56" s="106"/>
      <c r="FW56" s="106"/>
      <c r="FX56" s="106"/>
      <c r="FY56" s="106"/>
      <c r="FZ56" s="106"/>
      <c r="GA56" s="106"/>
      <c r="GB56" s="106"/>
      <c r="GC56" s="106"/>
      <c r="GD56" s="106"/>
      <c r="GE56" s="106"/>
      <c r="GF56" s="106"/>
      <c r="GG56" s="106"/>
      <c r="GH56" s="106"/>
      <c r="GI56" s="106"/>
      <c r="GJ56" s="106"/>
      <c r="GK56" s="106"/>
      <c r="GL56" s="106"/>
      <c r="GM56" s="106"/>
      <c r="GN56" s="106"/>
      <c r="GO56" s="106"/>
      <c r="GP56" s="106"/>
      <c r="GQ56" s="106"/>
      <c r="GR56" s="106"/>
      <c r="GS56" s="106"/>
      <c r="GT56" s="106"/>
      <c r="GU56" s="106"/>
      <c r="GV56" s="106"/>
      <c r="GW56" s="106"/>
      <c r="GX56" s="106"/>
      <c r="GY56" s="106"/>
      <c r="GZ56" s="106"/>
      <c r="HA56" s="106"/>
      <c r="HB56" s="106"/>
      <c r="HC56" s="106"/>
      <c r="HD56" s="106"/>
      <c r="HE56" s="106"/>
      <c r="HF56" s="106"/>
      <c r="HG56" s="106"/>
      <c r="HH56" s="106"/>
      <c r="HI56" s="106"/>
      <c r="HJ56" s="106"/>
      <c r="HK56" s="106"/>
      <c r="HL56" s="106"/>
      <c r="HM56" s="106"/>
      <c r="HN56" s="106"/>
      <c r="HO56" s="106"/>
      <c r="HP56" s="106"/>
      <c r="HQ56" s="106"/>
      <c r="HR56" s="106"/>
      <c r="HS56" s="106"/>
      <c r="HT56" s="106"/>
      <c r="HU56" s="106"/>
      <c r="HV56" s="106"/>
      <c r="HW56" s="106"/>
      <c r="HX56" s="106"/>
      <c r="HY56" s="106"/>
      <c r="HZ56" s="106"/>
      <c r="IA56" s="106"/>
      <c r="IB56" s="106"/>
      <c r="IC56" s="106"/>
      <c r="ID56" s="106"/>
      <c r="IE56" s="106"/>
      <c r="IF56" s="106"/>
      <c r="IG56" s="106"/>
      <c r="IH56" s="106"/>
      <c r="II56" s="106"/>
      <c r="IJ56" s="106"/>
      <c r="IK56" s="106"/>
      <c r="IL56" s="106"/>
      <c r="IM56" s="106"/>
      <c r="IN56" s="106"/>
      <c r="IO56" s="106"/>
      <c r="IP56" s="106"/>
      <c r="IQ56" s="106"/>
      <c r="IR56" s="106"/>
      <c r="IS56" s="106"/>
      <c r="IT56" s="106"/>
      <c r="IU56" s="106"/>
      <c r="IV56" s="106"/>
      <c r="IW56" s="106"/>
    </row>
    <row r="57" customFormat="false" ht="11.25" hidden="false" customHeight="false" outlineLevel="0" collapsed="false">
      <c r="A57" s="106"/>
      <c r="B57" s="106"/>
      <c r="C57" s="106" t="s">
        <v>21</v>
      </c>
      <c r="D57" s="106" t="s">
        <v>38</v>
      </c>
      <c r="E57" s="108" t="n">
        <v>0.1</v>
      </c>
      <c r="F57" s="109" t="n">
        <v>0.01</v>
      </c>
      <c r="G57" s="106"/>
      <c r="H57" s="106"/>
      <c r="I57" s="107" t="n">
        <f aca="false">I30-I88</f>
        <v>0</v>
      </c>
      <c r="J57" s="107" t="n">
        <f aca="false">J30-J88</f>
        <v>0</v>
      </c>
      <c r="K57" s="107" t="n">
        <f aca="false">K30-K88</f>
        <v>0</v>
      </c>
      <c r="L57" s="107" t="n">
        <f aca="false">L30-L88</f>
        <v>0</v>
      </c>
      <c r="M57" s="107" t="n">
        <f aca="false">M30-M88</f>
        <v>0</v>
      </c>
      <c r="N57" s="107" t="n">
        <f aca="false">N30-N88</f>
        <v>0</v>
      </c>
      <c r="O57" s="107" t="n">
        <f aca="false">O30-O88</f>
        <v>0</v>
      </c>
      <c r="P57" s="107" t="n">
        <f aca="false">P30-P88</f>
        <v>0</v>
      </c>
      <c r="Q57" s="107" t="n">
        <f aca="false">Q30-Q88</f>
        <v>0</v>
      </c>
      <c r="R57" s="107" t="n">
        <f aca="false">R30-R88</f>
        <v>0</v>
      </c>
      <c r="S57" s="107" t="n">
        <f aca="false">S30-S88</f>
        <v>0</v>
      </c>
      <c r="T57" s="107" t="n">
        <f aca="false">T30-T88</f>
        <v>0</v>
      </c>
      <c r="U57" s="107" t="n">
        <f aca="false">U30-U88</f>
        <v>0</v>
      </c>
      <c r="V57" s="107" t="n">
        <f aca="false">V30-V88</f>
        <v>0</v>
      </c>
      <c r="W57" s="107" t="n">
        <f aca="false">W30-W88</f>
        <v>0</v>
      </c>
      <c r="X57" s="107" t="n">
        <f aca="false">X30-X88</f>
        <v>0</v>
      </c>
      <c r="Y57" s="107" t="n">
        <f aca="false">Y30-Y88</f>
        <v>0</v>
      </c>
      <c r="Z57" s="107" t="n">
        <f aca="false">Z30-Z88</f>
        <v>0</v>
      </c>
      <c r="AA57" s="107" t="n">
        <f aca="false">AA30-AA88</f>
        <v>0</v>
      </c>
      <c r="AB57" s="107" t="n">
        <f aca="false">AB30-AB88</f>
        <v>0</v>
      </c>
      <c r="AC57" s="107" t="n">
        <f aca="false">AC30-AC88</f>
        <v>0</v>
      </c>
      <c r="AD57" s="107" t="n">
        <f aca="false">AD30-AD88</f>
        <v>0</v>
      </c>
      <c r="AE57" s="107" t="n">
        <f aca="false">AE30-AE88</f>
        <v>0</v>
      </c>
      <c r="AF57" s="107" t="n">
        <f aca="false">AF30-AF88</f>
        <v>0</v>
      </c>
      <c r="AG57" s="107" t="n">
        <f aca="false">AG30-AG88</f>
        <v>0</v>
      </c>
      <c r="AH57" s="107" t="n">
        <f aca="false">AH30-AH88</f>
        <v>0</v>
      </c>
      <c r="AI57" s="107" t="n">
        <f aca="false">AI30-AI88</f>
        <v>0</v>
      </c>
      <c r="AJ57" s="107" t="n">
        <f aca="false">AJ30-AJ88</f>
        <v>0</v>
      </c>
      <c r="AK57" s="107" t="n">
        <f aca="false">AK30-AK88</f>
        <v>0</v>
      </c>
      <c r="AL57" s="107" t="n">
        <f aca="false">AL30-AL88</f>
        <v>0</v>
      </c>
      <c r="AM57" s="107" t="n">
        <f aca="false">AM30-AM88</f>
        <v>0</v>
      </c>
      <c r="AN57" s="106"/>
      <c r="AO57" s="110" t="n">
        <f aca="false">SUM(I57:AN57)-AQ57</f>
        <v>0</v>
      </c>
      <c r="AP57" s="111" t="n">
        <f aca="false">AO57*E57</f>
        <v>0</v>
      </c>
      <c r="AQ57" s="110" t="n">
        <f aca="false">SUM(I57:AM57)*F57</f>
        <v>0</v>
      </c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  <c r="BB57" s="106"/>
      <c r="BC57" s="106"/>
      <c r="BD57" s="106"/>
      <c r="BE57" s="106"/>
      <c r="BF57" s="106"/>
      <c r="BG57" s="106"/>
      <c r="BH57" s="106"/>
      <c r="BI57" s="106"/>
      <c r="BJ57" s="106"/>
      <c r="BK57" s="106"/>
      <c r="BL57" s="106"/>
      <c r="BM57" s="106"/>
      <c r="BN57" s="106"/>
      <c r="BO57" s="106"/>
      <c r="BP57" s="106"/>
      <c r="BQ57" s="106"/>
      <c r="BR57" s="106"/>
      <c r="BS57" s="106"/>
      <c r="BT57" s="106"/>
      <c r="BU57" s="106"/>
      <c r="BV57" s="106"/>
      <c r="BW57" s="106"/>
      <c r="BX57" s="106"/>
      <c r="BY57" s="106"/>
      <c r="BZ57" s="106"/>
      <c r="CA57" s="106"/>
      <c r="CB57" s="106"/>
      <c r="CC57" s="106"/>
      <c r="CD57" s="106"/>
      <c r="CE57" s="106"/>
      <c r="CF57" s="106"/>
      <c r="CG57" s="106"/>
      <c r="CH57" s="106"/>
      <c r="CI57" s="106"/>
      <c r="CJ57" s="106"/>
      <c r="CK57" s="106"/>
      <c r="CL57" s="106"/>
      <c r="CM57" s="106"/>
      <c r="CN57" s="106"/>
      <c r="CO57" s="106"/>
      <c r="CP57" s="106"/>
      <c r="CQ57" s="106"/>
      <c r="CR57" s="106"/>
      <c r="CS57" s="106"/>
      <c r="CT57" s="106"/>
      <c r="CU57" s="106"/>
      <c r="CV57" s="106"/>
      <c r="CW57" s="106"/>
      <c r="CX57" s="106"/>
      <c r="CY57" s="106"/>
      <c r="CZ57" s="106"/>
      <c r="DA57" s="106"/>
      <c r="DB57" s="106"/>
      <c r="DC57" s="106"/>
      <c r="DD57" s="106"/>
      <c r="DE57" s="106"/>
      <c r="DF57" s="106"/>
      <c r="DG57" s="106"/>
      <c r="DH57" s="106"/>
      <c r="DI57" s="106"/>
      <c r="DJ57" s="106"/>
      <c r="DK57" s="106"/>
      <c r="DL57" s="106"/>
      <c r="DM57" s="106"/>
      <c r="DN57" s="106"/>
      <c r="DO57" s="106"/>
      <c r="DP57" s="106"/>
      <c r="DQ57" s="106"/>
      <c r="DR57" s="106"/>
      <c r="DS57" s="106"/>
      <c r="DT57" s="106"/>
      <c r="DU57" s="106"/>
      <c r="DV57" s="106"/>
      <c r="DW57" s="106"/>
      <c r="DX57" s="106"/>
      <c r="DY57" s="106"/>
      <c r="DZ57" s="106"/>
      <c r="EA57" s="106"/>
      <c r="EB57" s="106"/>
      <c r="EC57" s="106"/>
      <c r="ED57" s="106"/>
      <c r="EE57" s="106"/>
      <c r="EF57" s="106"/>
      <c r="EG57" s="106"/>
      <c r="EH57" s="106"/>
      <c r="EI57" s="106"/>
      <c r="EJ57" s="106"/>
      <c r="EK57" s="106"/>
      <c r="EL57" s="106"/>
      <c r="EM57" s="106"/>
      <c r="EN57" s="106"/>
      <c r="EO57" s="106"/>
      <c r="EP57" s="106"/>
      <c r="EQ57" s="106"/>
      <c r="ER57" s="106"/>
      <c r="ES57" s="106"/>
      <c r="ET57" s="106"/>
      <c r="EU57" s="106"/>
      <c r="EV57" s="106"/>
      <c r="EW57" s="106"/>
      <c r="EX57" s="106"/>
      <c r="EY57" s="106"/>
      <c r="EZ57" s="106"/>
      <c r="FA57" s="106"/>
      <c r="FB57" s="106"/>
      <c r="FC57" s="106"/>
      <c r="FD57" s="106"/>
      <c r="FE57" s="106"/>
      <c r="FF57" s="106"/>
      <c r="FG57" s="106"/>
      <c r="FH57" s="106"/>
      <c r="FI57" s="106"/>
      <c r="FJ57" s="106"/>
      <c r="FK57" s="106"/>
      <c r="FL57" s="106"/>
      <c r="FM57" s="106"/>
      <c r="FN57" s="106"/>
      <c r="FO57" s="106"/>
      <c r="FP57" s="106"/>
      <c r="FQ57" s="106"/>
      <c r="FR57" s="106"/>
      <c r="FS57" s="106"/>
      <c r="FT57" s="106"/>
      <c r="FU57" s="106"/>
      <c r="FV57" s="106"/>
      <c r="FW57" s="106"/>
      <c r="FX57" s="106"/>
      <c r="FY57" s="106"/>
      <c r="FZ57" s="106"/>
      <c r="GA57" s="106"/>
      <c r="GB57" s="106"/>
      <c r="GC57" s="106"/>
      <c r="GD57" s="106"/>
      <c r="GE57" s="106"/>
      <c r="GF57" s="106"/>
      <c r="GG57" s="106"/>
      <c r="GH57" s="106"/>
      <c r="GI57" s="106"/>
      <c r="GJ57" s="106"/>
      <c r="GK57" s="106"/>
      <c r="GL57" s="106"/>
      <c r="GM57" s="106"/>
      <c r="GN57" s="106"/>
      <c r="GO57" s="106"/>
      <c r="GP57" s="106"/>
      <c r="GQ57" s="106"/>
      <c r="GR57" s="106"/>
      <c r="GS57" s="106"/>
      <c r="GT57" s="106"/>
      <c r="GU57" s="106"/>
      <c r="GV57" s="106"/>
      <c r="GW57" s="106"/>
      <c r="GX57" s="106"/>
      <c r="GY57" s="106"/>
      <c r="GZ57" s="106"/>
      <c r="HA57" s="106"/>
      <c r="HB57" s="106"/>
      <c r="HC57" s="106"/>
      <c r="HD57" s="106"/>
      <c r="HE57" s="106"/>
      <c r="HF57" s="106"/>
      <c r="HG57" s="106"/>
      <c r="HH57" s="106"/>
      <c r="HI57" s="106"/>
      <c r="HJ57" s="106"/>
      <c r="HK57" s="106"/>
      <c r="HL57" s="106"/>
      <c r="HM57" s="106"/>
      <c r="HN57" s="106"/>
      <c r="HO57" s="106"/>
      <c r="HP57" s="106"/>
      <c r="HQ57" s="106"/>
      <c r="HR57" s="106"/>
      <c r="HS57" s="106"/>
      <c r="HT57" s="106"/>
      <c r="HU57" s="106"/>
      <c r="HV57" s="106"/>
      <c r="HW57" s="106"/>
      <c r="HX57" s="106"/>
      <c r="HY57" s="106"/>
      <c r="HZ57" s="106"/>
      <c r="IA57" s="106"/>
      <c r="IB57" s="106"/>
      <c r="IC57" s="106"/>
      <c r="ID57" s="106"/>
      <c r="IE57" s="106"/>
      <c r="IF57" s="106"/>
      <c r="IG57" s="106"/>
      <c r="IH57" s="106"/>
      <c r="II57" s="106"/>
      <c r="IJ57" s="106"/>
      <c r="IK57" s="106"/>
      <c r="IL57" s="106"/>
      <c r="IM57" s="106"/>
      <c r="IN57" s="106"/>
      <c r="IO57" s="106"/>
      <c r="IP57" s="106"/>
      <c r="IQ57" s="106"/>
      <c r="IR57" s="106"/>
      <c r="IS57" s="106"/>
      <c r="IT57" s="106"/>
      <c r="IU57" s="106"/>
      <c r="IV57" s="106"/>
      <c r="IW57" s="106"/>
    </row>
    <row r="58" customFormat="false" ht="11.25" hidden="false" customHeight="false" outlineLevel="0" collapsed="false">
      <c r="A58" s="106"/>
      <c r="B58" s="106"/>
      <c r="C58" s="106" t="s">
        <v>13</v>
      </c>
      <c r="D58" s="106" t="s">
        <v>30</v>
      </c>
      <c r="E58" s="108" t="n">
        <v>0.1</v>
      </c>
      <c r="F58" s="109" t="n">
        <v>0.01</v>
      </c>
      <c r="G58" s="106"/>
      <c r="H58" s="106"/>
      <c r="I58" s="107" t="n">
        <f aca="false">I15+I31-I89</f>
        <v>0</v>
      </c>
      <c r="J58" s="107" t="n">
        <f aca="false">J15+J31-J89</f>
        <v>0</v>
      </c>
      <c r="K58" s="107" t="n">
        <f aca="false">K15+K31-K89</f>
        <v>0</v>
      </c>
      <c r="L58" s="107" t="n">
        <f aca="false">L15+L31-L89</f>
        <v>0</v>
      </c>
      <c r="M58" s="107" t="n">
        <f aca="false">M15+M31-M89</f>
        <v>0</v>
      </c>
      <c r="N58" s="107" t="n">
        <f aca="false">N15+N31-N89</f>
        <v>0</v>
      </c>
      <c r="O58" s="107" t="n">
        <f aca="false">O15+O31-O89</f>
        <v>0</v>
      </c>
      <c r="P58" s="107" t="n">
        <f aca="false">P15+P31-P89</f>
        <v>0</v>
      </c>
      <c r="Q58" s="107" t="n">
        <f aca="false">Q15+Q31-Q89</f>
        <v>0</v>
      </c>
      <c r="R58" s="107" t="n">
        <f aca="false">R15+R31-R89</f>
        <v>0</v>
      </c>
      <c r="S58" s="107" t="n">
        <f aca="false">S15+S31-S89</f>
        <v>0</v>
      </c>
      <c r="T58" s="107" t="n">
        <f aca="false">T15+T31-T89</f>
        <v>0</v>
      </c>
      <c r="U58" s="107" t="n">
        <f aca="false">U15+U31-U89</f>
        <v>0</v>
      </c>
      <c r="V58" s="107" t="n">
        <f aca="false">V15+V31-V89</f>
        <v>0</v>
      </c>
      <c r="W58" s="107" t="n">
        <f aca="false">W15+W31-W89</f>
        <v>0</v>
      </c>
      <c r="X58" s="107" t="n">
        <f aca="false">X15+X31-X89</f>
        <v>0</v>
      </c>
      <c r="Y58" s="107" t="n">
        <f aca="false">Y15+Y31-Y89</f>
        <v>0</v>
      </c>
      <c r="Z58" s="107" t="n">
        <f aca="false">Z15+Z31-Z89</f>
        <v>0</v>
      </c>
      <c r="AA58" s="107" t="n">
        <f aca="false">AA15+AA31-AA89</f>
        <v>0</v>
      </c>
      <c r="AB58" s="107" t="n">
        <f aca="false">AB15+AB31-AB89</f>
        <v>0</v>
      </c>
      <c r="AC58" s="107" t="n">
        <f aca="false">AC15+AC31-AC89</f>
        <v>0</v>
      </c>
      <c r="AD58" s="107" t="n">
        <f aca="false">AD15+AD31-AD89</f>
        <v>0</v>
      </c>
      <c r="AE58" s="107" t="n">
        <f aca="false">AE15+AE31-AE89</f>
        <v>0</v>
      </c>
      <c r="AF58" s="107" t="n">
        <f aca="false">AF15+AF31-AF89</f>
        <v>0</v>
      </c>
      <c r="AG58" s="107" t="n">
        <f aca="false">AG15+AG31-AG89</f>
        <v>0</v>
      </c>
      <c r="AH58" s="107" t="n">
        <f aca="false">AH15+AH31-AH89</f>
        <v>0</v>
      </c>
      <c r="AI58" s="107" t="n">
        <f aca="false">AI15+AI31-AI89</f>
        <v>0</v>
      </c>
      <c r="AJ58" s="107" t="n">
        <f aca="false">AJ15+AJ31-AJ89</f>
        <v>0</v>
      </c>
      <c r="AK58" s="107" t="n">
        <f aca="false">AK15+AK31-AK89</f>
        <v>0</v>
      </c>
      <c r="AL58" s="107" t="n">
        <f aca="false">AL15+AL31-AL89</f>
        <v>0</v>
      </c>
      <c r="AM58" s="107" t="n">
        <f aca="false">AM15+AM31-AM89</f>
        <v>0</v>
      </c>
      <c r="AN58" s="106"/>
      <c r="AO58" s="110" t="n">
        <f aca="false">SUM(I58:AN58)-AQ58</f>
        <v>0</v>
      </c>
      <c r="AP58" s="111" t="n">
        <f aca="false">AO58*E58</f>
        <v>0</v>
      </c>
      <c r="AQ58" s="110" t="n">
        <f aca="false">SUM(I58:AM58)*F58</f>
        <v>0</v>
      </c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6"/>
      <c r="BC58" s="106"/>
      <c r="BD58" s="106"/>
      <c r="BE58" s="106"/>
      <c r="BF58" s="106"/>
      <c r="BG58" s="106"/>
      <c r="BH58" s="106"/>
      <c r="BI58" s="106"/>
      <c r="BJ58" s="106"/>
      <c r="BK58" s="106"/>
      <c r="BL58" s="106"/>
      <c r="BM58" s="106"/>
      <c r="BN58" s="106"/>
      <c r="BO58" s="106"/>
      <c r="BP58" s="106"/>
      <c r="BQ58" s="106"/>
      <c r="BR58" s="106"/>
      <c r="BS58" s="106"/>
      <c r="BT58" s="106"/>
      <c r="BU58" s="106"/>
      <c r="BV58" s="106"/>
      <c r="BW58" s="106"/>
      <c r="BX58" s="106"/>
      <c r="BY58" s="106"/>
      <c r="BZ58" s="106"/>
      <c r="CA58" s="106"/>
      <c r="CB58" s="106"/>
      <c r="CC58" s="106"/>
      <c r="CD58" s="106"/>
      <c r="CE58" s="106"/>
      <c r="CF58" s="106"/>
      <c r="CG58" s="106"/>
      <c r="CH58" s="106"/>
      <c r="CI58" s="106"/>
      <c r="CJ58" s="106"/>
      <c r="CK58" s="106"/>
      <c r="CL58" s="106"/>
      <c r="CM58" s="106"/>
      <c r="CN58" s="106"/>
      <c r="CO58" s="106"/>
      <c r="CP58" s="106"/>
      <c r="CQ58" s="106"/>
      <c r="CR58" s="106"/>
      <c r="CS58" s="106"/>
      <c r="CT58" s="106"/>
      <c r="CU58" s="106"/>
      <c r="CV58" s="106"/>
      <c r="CW58" s="106"/>
      <c r="CX58" s="106"/>
      <c r="CY58" s="106"/>
      <c r="CZ58" s="106"/>
      <c r="DA58" s="106"/>
      <c r="DB58" s="106"/>
      <c r="DC58" s="106"/>
      <c r="DD58" s="106"/>
      <c r="DE58" s="106"/>
      <c r="DF58" s="106"/>
      <c r="DG58" s="106"/>
      <c r="DH58" s="106"/>
      <c r="DI58" s="106"/>
      <c r="DJ58" s="106"/>
      <c r="DK58" s="106"/>
      <c r="DL58" s="106"/>
      <c r="DM58" s="106"/>
      <c r="DN58" s="106"/>
      <c r="DO58" s="106"/>
      <c r="DP58" s="106"/>
      <c r="DQ58" s="106"/>
      <c r="DR58" s="106"/>
      <c r="DS58" s="106"/>
      <c r="DT58" s="106"/>
      <c r="DU58" s="106"/>
      <c r="DV58" s="106"/>
      <c r="DW58" s="106"/>
      <c r="DX58" s="106"/>
      <c r="DY58" s="106"/>
      <c r="DZ58" s="106"/>
      <c r="EA58" s="106"/>
      <c r="EB58" s="106"/>
      <c r="EC58" s="106"/>
      <c r="ED58" s="106"/>
      <c r="EE58" s="106"/>
      <c r="EF58" s="106"/>
      <c r="EG58" s="106"/>
      <c r="EH58" s="106"/>
      <c r="EI58" s="106"/>
      <c r="EJ58" s="106"/>
      <c r="EK58" s="106"/>
      <c r="EL58" s="106"/>
      <c r="EM58" s="106"/>
      <c r="EN58" s="106"/>
      <c r="EO58" s="106"/>
      <c r="EP58" s="106"/>
      <c r="EQ58" s="106"/>
      <c r="ER58" s="106"/>
      <c r="ES58" s="106"/>
      <c r="ET58" s="106"/>
      <c r="EU58" s="106"/>
      <c r="EV58" s="106"/>
      <c r="EW58" s="106"/>
      <c r="EX58" s="106"/>
      <c r="EY58" s="106"/>
      <c r="EZ58" s="106"/>
      <c r="FA58" s="106"/>
      <c r="FB58" s="106"/>
      <c r="FC58" s="106"/>
      <c r="FD58" s="106"/>
      <c r="FE58" s="106"/>
      <c r="FF58" s="106"/>
      <c r="FG58" s="106"/>
      <c r="FH58" s="106"/>
      <c r="FI58" s="106"/>
      <c r="FJ58" s="106"/>
      <c r="FK58" s="106"/>
      <c r="FL58" s="106"/>
      <c r="FM58" s="106"/>
      <c r="FN58" s="106"/>
      <c r="FO58" s="106"/>
      <c r="FP58" s="106"/>
      <c r="FQ58" s="106"/>
      <c r="FR58" s="106"/>
      <c r="FS58" s="106"/>
      <c r="FT58" s="106"/>
      <c r="FU58" s="106"/>
      <c r="FV58" s="106"/>
      <c r="FW58" s="106"/>
      <c r="FX58" s="106"/>
      <c r="FY58" s="106"/>
      <c r="FZ58" s="106"/>
      <c r="GA58" s="106"/>
      <c r="GB58" s="106"/>
      <c r="GC58" s="106"/>
      <c r="GD58" s="106"/>
      <c r="GE58" s="106"/>
      <c r="GF58" s="106"/>
      <c r="GG58" s="106"/>
      <c r="GH58" s="106"/>
      <c r="GI58" s="106"/>
      <c r="GJ58" s="106"/>
      <c r="GK58" s="106"/>
      <c r="GL58" s="106"/>
      <c r="GM58" s="106"/>
      <c r="GN58" s="106"/>
      <c r="GO58" s="106"/>
      <c r="GP58" s="106"/>
      <c r="GQ58" s="106"/>
      <c r="GR58" s="106"/>
      <c r="GS58" s="106"/>
      <c r="GT58" s="106"/>
      <c r="GU58" s="106"/>
      <c r="GV58" s="106"/>
      <c r="GW58" s="106"/>
      <c r="GX58" s="106"/>
      <c r="GY58" s="106"/>
      <c r="GZ58" s="106"/>
      <c r="HA58" s="106"/>
      <c r="HB58" s="106"/>
      <c r="HC58" s="106"/>
      <c r="HD58" s="106"/>
      <c r="HE58" s="106"/>
      <c r="HF58" s="106"/>
      <c r="HG58" s="106"/>
      <c r="HH58" s="106"/>
      <c r="HI58" s="106"/>
      <c r="HJ58" s="106"/>
      <c r="HK58" s="106"/>
      <c r="HL58" s="106"/>
      <c r="HM58" s="106"/>
      <c r="HN58" s="106"/>
      <c r="HO58" s="106"/>
      <c r="HP58" s="106"/>
      <c r="HQ58" s="106"/>
      <c r="HR58" s="106"/>
      <c r="HS58" s="106"/>
      <c r="HT58" s="106"/>
      <c r="HU58" s="106"/>
      <c r="HV58" s="106"/>
      <c r="HW58" s="106"/>
      <c r="HX58" s="106"/>
      <c r="HY58" s="106"/>
      <c r="HZ58" s="106"/>
      <c r="IA58" s="106"/>
      <c r="IB58" s="106"/>
      <c r="IC58" s="106"/>
      <c r="ID58" s="106"/>
      <c r="IE58" s="106"/>
      <c r="IF58" s="106"/>
      <c r="IG58" s="106"/>
      <c r="IH58" s="106"/>
      <c r="II58" s="106"/>
      <c r="IJ58" s="106"/>
      <c r="IK58" s="106"/>
      <c r="IL58" s="106"/>
      <c r="IM58" s="106"/>
      <c r="IN58" s="106"/>
      <c r="IO58" s="106"/>
      <c r="IP58" s="106"/>
      <c r="IQ58" s="106"/>
      <c r="IR58" s="106"/>
      <c r="IS58" s="106"/>
      <c r="IT58" s="106"/>
      <c r="IU58" s="106"/>
      <c r="IV58" s="106"/>
      <c r="IW58" s="106"/>
    </row>
    <row r="59" customFormat="false" ht="11.25" hidden="false" customHeight="false" outlineLevel="0" collapsed="false">
      <c r="A59" s="106"/>
      <c r="B59" s="106"/>
      <c r="C59" s="106" t="s">
        <v>14</v>
      </c>
      <c r="D59" s="106" t="s">
        <v>31</v>
      </c>
      <c r="E59" s="108" t="n">
        <v>0.1</v>
      </c>
      <c r="F59" s="109" t="n">
        <v>0.01</v>
      </c>
      <c r="G59" s="106"/>
      <c r="H59" s="106"/>
      <c r="I59" s="107" t="n">
        <v>0</v>
      </c>
      <c r="J59" s="107" t="n">
        <f aca="false">J16+J32-J90</f>
        <v>0</v>
      </c>
      <c r="K59" s="107" t="n">
        <f aca="false">K16+K32-K90</f>
        <v>0</v>
      </c>
      <c r="L59" s="107" t="n">
        <f aca="false">L16+L32-L90</f>
        <v>0</v>
      </c>
      <c r="M59" s="107" t="n">
        <f aca="false">M16+M32-M90</f>
        <v>0</v>
      </c>
      <c r="N59" s="107" t="n">
        <f aca="false">N16+N32-N90</f>
        <v>0</v>
      </c>
      <c r="O59" s="107" t="n">
        <f aca="false">O16+O32-O90</f>
        <v>0</v>
      </c>
      <c r="P59" s="107" t="n">
        <f aca="false">P16+P32-P90</f>
        <v>0</v>
      </c>
      <c r="Q59" s="107" t="n">
        <f aca="false">Q16+Q32-Q90</f>
        <v>0</v>
      </c>
      <c r="R59" s="107" t="n">
        <f aca="false">R16+R32-R90</f>
        <v>0</v>
      </c>
      <c r="S59" s="107" t="n">
        <f aca="false">S16+S32-S90</f>
        <v>0</v>
      </c>
      <c r="T59" s="107" t="n">
        <f aca="false">T16+T32-T90</f>
        <v>0</v>
      </c>
      <c r="U59" s="107" t="n">
        <f aca="false">U16+U32-U90</f>
        <v>0</v>
      </c>
      <c r="V59" s="107" t="n">
        <f aca="false">V16+V32-V90</f>
        <v>0</v>
      </c>
      <c r="W59" s="107" t="n">
        <f aca="false">W16+W32-W90</f>
        <v>0</v>
      </c>
      <c r="X59" s="107" t="n">
        <f aca="false">X16+X32-X90</f>
        <v>0</v>
      </c>
      <c r="Y59" s="107" t="n">
        <f aca="false">Y16+Y32-Y90</f>
        <v>0</v>
      </c>
      <c r="Z59" s="107" t="n">
        <f aca="false">Z16+Z32-Z90</f>
        <v>0</v>
      </c>
      <c r="AA59" s="107" t="n">
        <f aca="false">AA16+AA32-AA90</f>
        <v>0</v>
      </c>
      <c r="AB59" s="107" t="n">
        <f aca="false">AB16+AB32-AB90</f>
        <v>0</v>
      </c>
      <c r="AC59" s="107" t="n">
        <f aca="false">AC16+AC32-AC90</f>
        <v>0</v>
      </c>
      <c r="AD59" s="107" t="n">
        <f aca="false">AD16+AD32-AD90</f>
        <v>0</v>
      </c>
      <c r="AE59" s="107" t="n">
        <f aca="false">AE16+AE32-AE90</f>
        <v>0</v>
      </c>
      <c r="AF59" s="107" t="n">
        <f aca="false">AF16+AF32-AF90</f>
        <v>0</v>
      </c>
      <c r="AG59" s="107" t="n">
        <f aca="false">AG16+AG32-AG90</f>
        <v>0</v>
      </c>
      <c r="AH59" s="107" t="n">
        <f aca="false">AH16+AH32-AH90</f>
        <v>0</v>
      </c>
      <c r="AI59" s="107" t="n">
        <f aca="false">AI16+AI32-AI90</f>
        <v>0</v>
      </c>
      <c r="AJ59" s="107" t="n">
        <f aca="false">AJ16+AJ32-AJ90</f>
        <v>0</v>
      </c>
      <c r="AK59" s="107" t="n">
        <f aca="false">AK16+AK32-AK90</f>
        <v>0</v>
      </c>
      <c r="AL59" s="107" t="n">
        <f aca="false">AL16+AL32-AL90</f>
        <v>0</v>
      </c>
      <c r="AM59" s="107" t="n">
        <f aca="false">AM16+AM32-AM90</f>
        <v>0</v>
      </c>
      <c r="AN59" s="106"/>
      <c r="AO59" s="110" t="n">
        <f aca="false">SUM(I59:AN59)-AQ59</f>
        <v>0</v>
      </c>
      <c r="AP59" s="111" t="n">
        <f aca="false">AO59*E59</f>
        <v>0</v>
      </c>
      <c r="AQ59" s="110" t="n">
        <f aca="false">SUM(I59:AM59)*F59</f>
        <v>0</v>
      </c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106"/>
      <c r="BI59" s="106"/>
      <c r="BJ59" s="106"/>
      <c r="BK59" s="106"/>
      <c r="BL59" s="106"/>
      <c r="BM59" s="106"/>
      <c r="BN59" s="106"/>
      <c r="BO59" s="106"/>
      <c r="BP59" s="106"/>
      <c r="BQ59" s="106"/>
      <c r="BR59" s="106"/>
      <c r="BS59" s="106"/>
      <c r="BT59" s="106"/>
      <c r="BU59" s="106"/>
      <c r="BV59" s="106"/>
      <c r="BW59" s="106"/>
      <c r="BX59" s="106"/>
      <c r="BY59" s="106"/>
      <c r="BZ59" s="106"/>
      <c r="CA59" s="106"/>
      <c r="CB59" s="106"/>
      <c r="CC59" s="106"/>
      <c r="CD59" s="106"/>
      <c r="CE59" s="106"/>
      <c r="CF59" s="106"/>
      <c r="CG59" s="106"/>
      <c r="CH59" s="106"/>
      <c r="CI59" s="106"/>
      <c r="CJ59" s="106"/>
      <c r="CK59" s="106"/>
      <c r="CL59" s="106"/>
      <c r="CM59" s="106"/>
      <c r="CN59" s="106"/>
      <c r="CO59" s="106"/>
      <c r="CP59" s="106"/>
      <c r="CQ59" s="106"/>
      <c r="CR59" s="106"/>
      <c r="CS59" s="106"/>
      <c r="CT59" s="106"/>
      <c r="CU59" s="106"/>
      <c r="CV59" s="106"/>
      <c r="CW59" s="106"/>
      <c r="CX59" s="106"/>
      <c r="CY59" s="106"/>
      <c r="CZ59" s="106"/>
      <c r="DA59" s="106"/>
      <c r="DB59" s="106"/>
      <c r="DC59" s="106"/>
      <c r="DD59" s="106"/>
      <c r="DE59" s="106"/>
      <c r="DF59" s="106"/>
      <c r="DG59" s="106"/>
      <c r="DH59" s="106"/>
      <c r="DI59" s="106"/>
      <c r="DJ59" s="106"/>
      <c r="DK59" s="106"/>
      <c r="DL59" s="106"/>
      <c r="DM59" s="106"/>
      <c r="DN59" s="106"/>
      <c r="DO59" s="106"/>
      <c r="DP59" s="106"/>
      <c r="DQ59" s="106"/>
      <c r="DR59" s="106"/>
      <c r="DS59" s="106"/>
      <c r="DT59" s="106"/>
      <c r="DU59" s="106"/>
      <c r="DV59" s="106"/>
      <c r="DW59" s="106"/>
      <c r="DX59" s="106"/>
      <c r="DY59" s="106"/>
      <c r="DZ59" s="106"/>
      <c r="EA59" s="106"/>
      <c r="EB59" s="106"/>
      <c r="EC59" s="106"/>
      <c r="ED59" s="106"/>
      <c r="EE59" s="106"/>
      <c r="EF59" s="106"/>
      <c r="EG59" s="106"/>
      <c r="EH59" s="106"/>
      <c r="EI59" s="106"/>
      <c r="EJ59" s="106"/>
      <c r="EK59" s="106"/>
      <c r="EL59" s="106"/>
      <c r="EM59" s="106"/>
      <c r="EN59" s="106"/>
      <c r="EO59" s="106"/>
      <c r="EP59" s="106"/>
      <c r="EQ59" s="106"/>
      <c r="ER59" s="106"/>
      <c r="ES59" s="106"/>
      <c r="ET59" s="106"/>
      <c r="EU59" s="106"/>
      <c r="EV59" s="106"/>
      <c r="EW59" s="106"/>
      <c r="EX59" s="106"/>
      <c r="EY59" s="106"/>
      <c r="EZ59" s="106"/>
      <c r="FA59" s="106"/>
      <c r="FB59" s="106"/>
      <c r="FC59" s="106"/>
      <c r="FD59" s="106"/>
      <c r="FE59" s="106"/>
      <c r="FF59" s="106"/>
      <c r="FG59" s="106"/>
      <c r="FH59" s="106"/>
      <c r="FI59" s="106"/>
      <c r="FJ59" s="106"/>
      <c r="FK59" s="106"/>
      <c r="FL59" s="106"/>
      <c r="FM59" s="106"/>
      <c r="FN59" s="106"/>
      <c r="FO59" s="106"/>
      <c r="FP59" s="106"/>
      <c r="FQ59" s="106"/>
      <c r="FR59" s="106"/>
      <c r="FS59" s="106"/>
      <c r="FT59" s="106"/>
      <c r="FU59" s="106"/>
      <c r="FV59" s="106"/>
      <c r="FW59" s="106"/>
      <c r="FX59" s="106"/>
      <c r="FY59" s="106"/>
      <c r="FZ59" s="106"/>
      <c r="GA59" s="106"/>
      <c r="GB59" s="106"/>
      <c r="GC59" s="106"/>
      <c r="GD59" s="106"/>
      <c r="GE59" s="106"/>
      <c r="GF59" s="106"/>
      <c r="GG59" s="106"/>
      <c r="GH59" s="106"/>
      <c r="GI59" s="106"/>
      <c r="GJ59" s="106"/>
      <c r="GK59" s="106"/>
      <c r="GL59" s="106"/>
      <c r="GM59" s="106"/>
      <c r="GN59" s="106"/>
      <c r="GO59" s="106"/>
      <c r="GP59" s="106"/>
      <c r="GQ59" s="106"/>
      <c r="GR59" s="106"/>
      <c r="GS59" s="106"/>
      <c r="GT59" s="106"/>
      <c r="GU59" s="106"/>
      <c r="GV59" s="106"/>
      <c r="GW59" s="106"/>
      <c r="GX59" s="106"/>
      <c r="GY59" s="106"/>
      <c r="GZ59" s="106"/>
      <c r="HA59" s="106"/>
      <c r="HB59" s="106"/>
      <c r="HC59" s="106"/>
      <c r="HD59" s="106"/>
      <c r="HE59" s="106"/>
      <c r="HF59" s="106"/>
      <c r="HG59" s="106"/>
      <c r="HH59" s="106"/>
      <c r="HI59" s="106"/>
      <c r="HJ59" s="106"/>
      <c r="HK59" s="106"/>
      <c r="HL59" s="106"/>
      <c r="HM59" s="106"/>
      <c r="HN59" s="106"/>
      <c r="HO59" s="106"/>
      <c r="HP59" s="106"/>
      <c r="HQ59" s="106"/>
      <c r="HR59" s="106"/>
      <c r="HS59" s="106"/>
      <c r="HT59" s="106"/>
      <c r="HU59" s="106"/>
      <c r="HV59" s="106"/>
      <c r="HW59" s="106"/>
      <c r="HX59" s="106"/>
      <c r="HY59" s="106"/>
      <c r="HZ59" s="106"/>
      <c r="IA59" s="106"/>
      <c r="IB59" s="106"/>
      <c r="IC59" s="106"/>
      <c r="ID59" s="106"/>
      <c r="IE59" s="106"/>
      <c r="IF59" s="106"/>
      <c r="IG59" s="106"/>
      <c r="IH59" s="106"/>
      <c r="II59" s="106"/>
      <c r="IJ59" s="106"/>
      <c r="IK59" s="106"/>
      <c r="IL59" s="106"/>
      <c r="IM59" s="106"/>
      <c r="IN59" s="106"/>
      <c r="IO59" s="106"/>
      <c r="IP59" s="106"/>
      <c r="IQ59" s="106"/>
      <c r="IR59" s="106"/>
      <c r="IS59" s="106"/>
      <c r="IT59" s="106"/>
      <c r="IU59" s="106"/>
      <c r="IV59" s="106"/>
      <c r="IW59" s="106"/>
    </row>
    <row r="60" customFormat="false" ht="11.25" hidden="false" customHeight="false" outlineLevel="0" collapsed="false">
      <c r="A60" s="106"/>
      <c r="B60" s="106"/>
      <c r="C60" s="106" t="s">
        <v>22</v>
      </c>
      <c r="D60" s="106" t="s">
        <v>39</v>
      </c>
      <c r="E60" s="108" t="n">
        <v>0.1</v>
      </c>
      <c r="F60" s="109" t="n">
        <v>0.01</v>
      </c>
      <c r="G60" s="106"/>
      <c r="H60" s="106"/>
      <c r="I60" s="113" t="n">
        <f aca="false">I33-I91</f>
        <v>0</v>
      </c>
      <c r="J60" s="113" t="n">
        <f aca="false">J33-J91</f>
        <v>0</v>
      </c>
      <c r="K60" s="113" t="n">
        <f aca="false">K33-K91</f>
        <v>0</v>
      </c>
      <c r="L60" s="113" t="n">
        <f aca="false">L33-L91</f>
        <v>0</v>
      </c>
      <c r="M60" s="113" t="n">
        <f aca="false">M33-M91</f>
        <v>0</v>
      </c>
      <c r="N60" s="113" t="n">
        <f aca="false">N33-N91</f>
        <v>0</v>
      </c>
      <c r="O60" s="113" t="n">
        <f aca="false">O33-O91</f>
        <v>0</v>
      </c>
      <c r="P60" s="113" t="n">
        <f aca="false">P33-P91</f>
        <v>0</v>
      </c>
      <c r="Q60" s="113" t="n">
        <f aca="false">Q33-Q91</f>
        <v>0</v>
      </c>
      <c r="R60" s="113" t="n">
        <f aca="false">R33-R91</f>
        <v>0</v>
      </c>
      <c r="S60" s="113" t="n">
        <f aca="false">S33-S91</f>
        <v>0</v>
      </c>
      <c r="T60" s="113" t="n">
        <f aca="false">T33-T91</f>
        <v>0</v>
      </c>
      <c r="U60" s="113" t="n">
        <f aca="false">U33-U91</f>
        <v>0</v>
      </c>
      <c r="V60" s="113" t="n">
        <f aca="false">V33-V91</f>
        <v>0</v>
      </c>
      <c r="W60" s="113" t="n">
        <f aca="false">W33-W91</f>
        <v>0</v>
      </c>
      <c r="X60" s="113" t="n">
        <f aca="false">X33-X91</f>
        <v>0</v>
      </c>
      <c r="Y60" s="113" t="n">
        <f aca="false">Y33-Y91</f>
        <v>0</v>
      </c>
      <c r="Z60" s="113" t="n">
        <f aca="false">Z33-Z91</f>
        <v>0</v>
      </c>
      <c r="AA60" s="113" t="n">
        <f aca="false">AA33-AA91</f>
        <v>0</v>
      </c>
      <c r="AB60" s="113" t="n">
        <f aca="false">AB33-AB91</f>
        <v>0</v>
      </c>
      <c r="AC60" s="113" t="n">
        <f aca="false">AC33-AC91</f>
        <v>0</v>
      </c>
      <c r="AD60" s="113" t="n">
        <f aca="false">AD33-AD91</f>
        <v>0</v>
      </c>
      <c r="AE60" s="113" t="n">
        <f aca="false">AE33-AE91</f>
        <v>0</v>
      </c>
      <c r="AF60" s="113" t="n">
        <f aca="false">AF33-AF91</f>
        <v>0</v>
      </c>
      <c r="AG60" s="113" t="n">
        <f aca="false">AG33-AG91</f>
        <v>0</v>
      </c>
      <c r="AH60" s="113" t="n">
        <f aca="false">AH33-AH91</f>
        <v>0</v>
      </c>
      <c r="AI60" s="113" t="n">
        <f aca="false">AI33-AI91</f>
        <v>0</v>
      </c>
      <c r="AJ60" s="113" t="n">
        <f aca="false">AJ33-AJ91</f>
        <v>0</v>
      </c>
      <c r="AK60" s="113" t="n">
        <f aca="false">AK33-AK91</f>
        <v>0</v>
      </c>
      <c r="AL60" s="113" t="n">
        <f aca="false">AL33-AL91</f>
        <v>0</v>
      </c>
      <c r="AM60" s="113" t="n">
        <f aca="false">AM33-AM91</f>
        <v>0</v>
      </c>
      <c r="AN60" s="106"/>
      <c r="AO60" s="110" t="n">
        <f aca="false">SUM(I60:AN60)-AQ60</f>
        <v>0</v>
      </c>
      <c r="AP60" s="111" t="n">
        <f aca="false">AO60*E60</f>
        <v>0</v>
      </c>
      <c r="AQ60" s="110" t="n">
        <f aca="false">SUM(I60:AM60)*F60</f>
        <v>0</v>
      </c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</row>
    <row r="61" customFormat="false" ht="11.25" hidden="false" customHeight="false" outlineLevel="0" collapsed="false">
      <c r="A61" s="106"/>
      <c r="B61" s="106"/>
      <c r="C61" s="106" t="s">
        <v>97</v>
      </c>
      <c r="D61" s="106" t="s">
        <v>98</v>
      </c>
      <c r="E61" s="108"/>
      <c r="F61" s="109" t="n">
        <v>0.01</v>
      </c>
      <c r="G61" s="106"/>
      <c r="H61" s="106"/>
      <c r="I61" s="114" t="n">
        <v>0</v>
      </c>
      <c r="J61" s="114" t="n">
        <v>0</v>
      </c>
      <c r="K61" s="114" t="n">
        <v>0</v>
      </c>
      <c r="L61" s="114" t="n">
        <v>0</v>
      </c>
      <c r="M61" s="114" t="n">
        <v>0</v>
      </c>
      <c r="N61" s="114" t="n">
        <v>0</v>
      </c>
      <c r="O61" s="114" t="n">
        <v>0</v>
      </c>
      <c r="P61" s="114" t="n">
        <v>0</v>
      </c>
      <c r="Q61" s="114" t="n">
        <v>0</v>
      </c>
      <c r="R61" s="114" t="n">
        <v>0</v>
      </c>
      <c r="S61" s="114" t="n">
        <v>0</v>
      </c>
      <c r="T61" s="114" t="n">
        <v>0</v>
      </c>
      <c r="U61" s="114" t="n">
        <v>0</v>
      </c>
      <c r="V61" s="114" t="n">
        <v>0</v>
      </c>
      <c r="W61" s="114" t="n">
        <v>0</v>
      </c>
      <c r="X61" s="114" t="n">
        <v>0</v>
      </c>
      <c r="Y61" s="114" t="n">
        <v>0</v>
      </c>
      <c r="Z61" s="114" t="n">
        <v>0</v>
      </c>
      <c r="AA61" s="114" t="n">
        <v>0</v>
      </c>
      <c r="AB61" s="114" t="n">
        <v>0</v>
      </c>
      <c r="AC61" s="114" t="n">
        <v>0</v>
      </c>
      <c r="AD61" s="114" t="n">
        <v>0</v>
      </c>
      <c r="AE61" s="114" t="n">
        <v>0</v>
      </c>
      <c r="AF61" s="114" t="n">
        <v>0</v>
      </c>
      <c r="AG61" s="114" t="n">
        <v>0</v>
      </c>
      <c r="AH61" s="114" t="n">
        <v>0</v>
      </c>
      <c r="AI61" s="114" t="n">
        <v>0</v>
      </c>
      <c r="AJ61" s="114" t="n">
        <v>0</v>
      </c>
      <c r="AK61" s="114" t="n">
        <v>0</v>
      </c>
      <c r="AL61" s="114" t="n">
        <v>0</v>
      </c>
      <c r="AM61" s="114" t="n">
        <v>0</v>
      </c>
      <c r="AN61" s="106"/>
      <c r="AO61" s="114" t="n">
        <f aca="false">SUM(I61:AN61)-AQ61</f>
        <v>0</v>
      </c>
      <c r="AP61" s="115" t="n">
        <f aca="false">AO61*E61</f>
        <v>0</v>
      </c>
      <c r="AQ61" s="114" t="n">
        <f aca="false">SUM(I61:AM61)*F61</f>
        <v>0</v>
      </c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  <c r="CU61" s="106"/>
      <c r="CV61" s="106"/>
      <c r="CW61" s="106"/>
      <c r="CX61" s="106"/>
      <c r="CY61" s="106"/>
      <c r="CZ61" s="106"/>
      <c r="DA61" s="106"/>
      <c r="DB61" s="106"/>
      <c r="DC61" s="106"/>
      <c r="DD61" s="106"/>
      <c r="DE61" s="106"/>
      <c r="DF61" s="106"/>
      <c r="DG61" s="106"/>
      <c r="DH61" s="106"/>
      <c r="DI61" s="106"/>
      <c r="DJ61" s="106"/>
      <c r="DK61" s="106"/>
      <c r="DL61" s="106"/>
      <c r="DM61" s="106"/>
      <c r="DN61" s="106"/>
      <c r="DO61" s="106"/>
      <c r="DP61" s="106"/>
      <c r="DQ61" s="106"/>
      <c r="DR61" s="106"/>
      <c r="DS61" s="106"/>
      <c r="DT61" s="106"/>
      <c r="DU61" s="106"/>
      <c r="DV61" s="106"/>
      <c r="DW61" s="106"/>
      <c r="DX61" s="106"/>
      <c r="DY61" s="106"/>
      <c r="DZ61" s="106"/>
      <c r="EA61" s="106"/>
      <c r="EB61" s="106"/>
      <c r="EC61" s="106"/>
      <c r="ED61" s="106"/>
      <c r="EE61" s="106"/>
      <c r="EF61" s="106"/>
      <c r="EG61" s="106"/>
      <c r="EH61" s="106"/>
      <c r="EI61" s="106"/>
      <c r="EJ61" s="106"/>
      <c r="EK61" s="106"/>
      <c r="EL61" s="106"/>
      <c r="EM61" s="106"/>
      <c r="EN61" s="106"/>
      <c r="EO61" s="106"/>
      <c r="EP61" s="106"/>
      <c r="EQ61" s="106"/>
      <c r="ER61" s="106"/>
      <c r="ES61" s="106"/>
      <c r="ET61" s="106"/>
      <c r="EU61" s="106"/>
      <c r="EV61" s="106"/>
      <c r="EW61" s="106"/>
      <c r="EX61" s="106"/>
      <c r="EY61" s="106"/>
      <c r="EZ61" s="106"/>
      <c r="FA61" s="106"/>
      <c r="FB61" s="106"/>
      <c r="FC61" s="106"/>
      <c r="FD61" s="106"/>
      <c r="FE61" s="106"/>
      <c r="FF61" s="106"/>
      <c r="FG61" s="106"/>
      <c r="FH61" s="106"/>
      <c r="FI61" s="106"/>
      <c r="FJ61" s="106"/>
      <c r="FK61" s="106"/>
      <c r="FL61" s="106"/>
      <c r="FM61" s="106"/>
      <c r="FN61" s="106"/>
      <c r="FO61" s="106"/>
      <c r="FP61" s="106"/>
      <c r="FQ61" s="106"/>
      <c r="FR61" s="106"/>
      <c r="FS61" s="106"/>
      <c r="FT61" s="106"/>
      <c r="FU61" s="106"/>
      <c r="FV61" s="106"/>
      <c r="FW61" s="106"/>
      <c r="FX61" s="106"/>
      <c r="FY61" s="106"/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  <c r="HC61" s="106"/>
      <c r="HD61" s="106"/>
      <c r="HE61" s="106"/>
      <c r="HF61" s="106"/>
      <c r="HG61" s="106"/>
      <c r="HH61" s="106"/>
      <c r="HI61" s="106"/>
      <c r="HJ61" s="106"/>
      <c r="HK61" s="106"/>
      <c r="HL61" s="106"/>
      <c r="HM61" s="106"/>
      <c r="HN61" s="106"/>
      <c r="HO61" s="106"/>
      <c r="HP61" s="106"/>
      <c r="HQ61" s="106"/>
      <c r="HR61" s="106"/>
      <c r="HS61" s="106"/>
      <c r="HT61" s="106"/>
      <c r="HU61" s="106"/>
      <c r="HV61" s="106"/>
      <c r="HW61" s="106"/>
      <c r="HX61" s="106"/>
      <c r="HY61" s="106"/>
      <c r="HZ61" s="106"/>
      <c r="IA61" s="106"/>
      <c r="IB61" s="106"/>
      <c r="IC61" s="106"/>
      <c r="ID61" s="106"/>
      <c r="IE61" s="106"/>
      <c r="IF61" s="106"/>
      <c r="IG61" s="106"/>
      <c r="IH61" s="106"/>
      <c r="II61" s="106"/>
      <c r="IJ61" s="106"/>
      <c r="IK61" s="106"/>
      <c r="IL61" s="106"/>
      <c r="IM61" s="106"/>
      <c r="IN61" s="106"/>
      <c r="IO61" s="106"/>
      <c r="IP61" s="106"/>
      <c r="IQ61" s="106"/>
      <c r="IR61" s="106"/>
      <c r="IS61" s="106"/>
      <c r="IT61" s="106"/>
      <c r="IU61" s="106"/>
      <c r="IV61" s="106"/>
      <c r="IW61" s="106"/>
    </row>
    <row r="62" customFormat="false" ht="11.25" hidden="false" customHeight="false" outlineLevel="0" collapsed="false">
      <c r="A62" s="106"/>
      <c r="B62" s="106"/>
      <c r="C62" s="106"/>
      <c r="D62" s="106"/>
      <c r="E62" s="106"/>
      <c r="F62" s="106"/>
      <c r="G62" s="106"/>
      <c r="H62" s="106"/>
      <c r="I62" s="116" t="n">
        <f aca="false">SUM(I46:I61)</f>
        <v>36776</v>
      </c>
      <c r="J62" s="116" t="n">
        <f aca="false">SUM(J46:J61)</f>
        <v>32665</v>
      </c>
      <c r="K62" s="116" t="n">
        <f aca="false">SUM(K46:K61)</f>
        <v>37739</v>
      </c>
      <c r="L62" s="116" t="n">
        <f aca="false">SUM(L46:L61)</f>
        <v>37739</v>
      </c>
      <c r="M62" s="116" t="n">
        <f aca="false">SUM(M46:M61)</f>
        <v>37739</v>
      </c>
      <c r="N62" s="116" t="n">
        <f aca="false">SUM(N46:N61)</f>
        <v>37739</v>
      </c>
      <c r="O62" s="116" t="n">
        <f aca="false">SUM(O46:O61)</f>
        <v>37739</v>
      </c>
      <c r="P62" s="116" t="n">
        <f aca="false">SUM(P46:P61)</f>
        <v>37739</v>
      </c>
      <c r="Q62" s="116" t="n">
        <f aca="false">SUM(Q46:Q61)</f>
        <v>37739</v>
      </c>
      <c r="R62" s="116" t="n">
        <f aca="false">SUM(R46:R61)</f>
        <v>37739</v>
      </c>
      <c r="S62" s="116" t="n">
        <f aca="false">SUM(S46:S61)</f>
        <v>37739</v>
      </c>
      <c r="T62" s="116" t="n">
        <f aca="false">SUM(T46:T61)</f>
        <v>37739</v>
      </c>
      <c r="U62" s="116" t="n">
        <f aca="false">SUM(U46:U61)</f>
        <v>37739</v>
      </c>
      <c r="V62" s="116" t="n">
        <f aca="false">SUM(V46:V61)</f>
        <v>37739</v>
      </c>
      <c r="W62" s="116" t="n">
        <f aca="false">SUM(W46:W61)</f>
        <v>37739</v>
      </c>
      <c r="X62" s="116" t="n">
        <f aca="false">SUM(X46:X61)</f>
        <v>37739</v>
      </c>
      <c r="Y62" s="116" t="n">
        <f aca="false">SUM(Y46:Y61)</f>
        <v>37739</v>
      </c>
      <c r="Z62" s="116" t="n">
        <f aca="false">SUM(Z46:Z61)</f>
        <v>37739</v>
      </c>
      <c r="AA62" s="116" t="n">
        <f aca="false">SUM(AA46:AA61)</f>
        <v>37739</v>
      </c>
      <c r="AB62" s="116" t="n">
        <f aca="false">SUM(AB46:AB61)</f>
        <v>37739</v>
      </c>
      <c r="AC62" s="116" t="n">
        <f aca="false">SUM(AC46:AC61)</f>
        <v>32739</v>
      </c>
      <c r="AD62" s="116" t="n">
        <f aca="false">SUM(AD46:AD61)</f>
        <v>32739</v>
      </c>
      <c r="AE62" s="116" t="n">
        <f aca="false">SUM(AE46:AE61)</f>
        <v>32739</v>
      </c>
      <c r="AF62" s="116" t="n">
        <f aca="false">SUM(AF46:AF61)</f>
        <v>32739</v>
      </c>
      <c r="AG62" s="116" t="n">
        <f aca="false">SUM(AG46:AG61)</f>
        <v>32739</v>
      </c>
      <c r="AH62" s="116" t="n">
        <f aca="false">SUM(AH46:AH61)</f>
        <v>32739</v>
      </c>
      <c r="AI62" s="116" t="n">
        <f aca="false">SUM(AI46:AI61)</f>
        <v>32739</v>
      </c>
      <c r="AJ62" s="116" t="n">
        <f aca="false">SUM(AJ46:AJ61)</f>
        <v>32739</v>
      </c>
      <c r="AK62" s="116" t="n">
        <f aca="false">SUM(AK46:AK61)</f>
        <v>21239</v>
      </c>
      <c r="AL62" s="116" t="n">
        <f aca="false">SUM(AL46:AL61)</f>
        <v>21239</v>
      </c>
      <c r="AM62" s="116" t="n">
        <f aca="false">SUM(AM46:AM61)</f>
        <v>11239</v>
      </c>
      <c r="AN62" s="106"/>
      <c r="AO62" s="116" t="n">
        <f aca="false">SUM(AO46:AO61)</f>
        <v>1055228.28</v>
      </c>
      <c r="AP62" s="117" t="n">
        <f aca="false">SUM(AP46:AP61)</f>
        <v>99552.828</v>
      </c>
      <c r="AQ62" s="116" t="n">
        <f aca="false">SUM(AQ46:AQ61)</f>
        <v>9143.72</v>
      </c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6"/>
      <c r="CN62" s="106"/>
      <c r="CO62" s="106"/>
      <c r="CP62" s="106"/>
      <c r="CQ62" s="106"/>
      <c r="CR62" s="106"/>
      <c r="CS62" s="106"/>
      <c r="CT62" s="106"/>
      <c r="CU62" s="106"/>
      <c r="CV62" s="106"/>
      <c r="CW62" s="106"/>
      <c r="CX62" s="106"/>
      <c r="CY62" s="106"/>
      <c r="CZ62" s="106"/>
      <c r="DA62" s="106"/>
      <c r="DB62" s="106"/>
      <c r="DC62" s="106"/>
      <c r="DD62" s="106"/>
      <c r="DE62" s="106"/>
      <c r="DF62" s="106"/>
      <c r="DG62" s="106"/>
      <c r="DH62" s="106"/>
      <c r="DI62" s="106"/>
      <c r="DJ62" s="106"/>
      <c r="DK62" s="106"/>
      <c r="DL62" s="106"/>
      <c r="DM62" s="106"/>
      <c r="DN62" s="106"/>
      <c r="DO62" s="106"/>
      <c r="DP62" s="106"/>
      <c r="DQ62" s="106"/>
      <c r="DR62" s="106"/>
      <c r="DS62" s="106"/>
      <c r="DT62" s="106"/>
      <c r="DU62" s="106"/>
      <c r="DV62" s="106"/>
      <c r="DW62" s="106"/>
      <c r="DX62" s="106"/>
      <c r="DY62" s="106"/>
      <c r="DZ62" s="106"/>
      <c r="EA62" s="106"/>
      <c r="EB62" s="106"/>
      <c r="EC62" s="106"/>
      <c r="ED62" s="106"/>
      <c r="EE62" s="106"/>
      <c r="EF62" s="106"/>
      <c r="EG62" s="106"/>
      <c r="EH62" s="106"/>
      <c r="EI62" s="106"/>
      <c r="EJ62" s="106"/>
      <c r="EK62" s="106"/>
      <c r="EL62" s="106"/>
      <c r="EM62" s="106"/>
      <c r="EN62" s="106"/>
      <c r="EO62" s="106"/>
      <c r="EP62" s="106"/>
      <c r="EQ62" s="106"/>
      <c r="ER62" s="106"/>
      <c r="ES62" s="106"/>
      <c r="ET62" s="106"/>
      <c r="EU62" s="106"/>
      <c r="EV62" s="106"/>
      <c r="EW62" s="106"/>
      <c r="EX62" s="106"/>
      <c r="EY62" s="106"/>
      <c r="EZ62" s="106"/>
      <c r="FA62" s="106"/>
      <c r="FB62" s="106"/>
      <c r="FC62" s="106"/>
      <c r="FD62" s="106"/>
      <c r="FE62" s="106"/>
      <c r="FF62" s="106"/>
      <c r="FG62" s="106"/>
      <c r="FH62" s="106"/>
      <c r="FI62" s="106"/>
      <c r="FJ62" s="106"/>
      <c r="FK62" s="106"/>
      <c r="FL62" s="106"/>
      <c r="FM62" s="106"/>
      <c r="FN62" s="106"/>
      <c r="FO62" s="106"/>
      <c r="FP62" s="106"/>
      <c r="FQ62" s="106"/>
      <c r="FR62" s="106"/>
      <c r="FS62" s="106"/>
      <c r="FT62" s="106"/>
      <c r="FU62" s="106"/>
      <c r="FV62" s="106"/>
      <c r="FW62" s="106"/>
      <c r="FX62" s="106"/>
      <c r="FY62" s="106"/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6"/>
      <c r="GO62" s="106"/>
      <c r="GP62" s="106"/>
      <c r="GQ62" s="106"/>
      <c r="GR62" s="106"/>
      <c r="GS62" s="106"/>
      <c r="GT62" s="106"/>
      <c r="GU62" s="106"/>
      <c r="GV62" s="106"/>
      <c r="GW62" s="106"/>
      <c r="GX62" s="106"/>
      <c r="GY62" s="106"/>
      <c r="GZ62" s="106"/>
      <c r="HA62" s="106"/>
      <c r="HB62" s="106"/>
      <c r="HC62" s="106"/>
      <c r="HD62" s="106"/>
      <c r="HE62" s="106"/>
      <c r="HF62" s="106"/>
      <c r="HG62" s="106"/>
      <c r="HH62" s="106"/>
      <c r="HI62" s="106"/>
      <c r="HJ62" s="106"/>
      <c r="HK62" s="106"/>
      <c r="HL62" s="106"/>
      <c r="HM62" s="106"/>
      <c r="HN62" s="106"/>
      <c r="HO62" s="106"/>
      <c r="HP62" s="106"/>
      <c r="HQ62" s="106"/>
      <c r="HR62" s="106"/>
      <c r="HS62" s="106"/>
      <c r="HT62" s="106"/>
      <c r="HU62" s="106"/>
      <c r="HV62" s="106"/>
      <c r="HW62" s="106"/>
      <c r="HX62" s="106"/>
      <c r="HY62" s="106"/>
      <c r="HZ62" s="106"/>
      <c r="IA62" s="106"/>
      <c r="IB62" s="106"/>
      <c r="IC62" s="106"/>
      <c r="ID62" s="106"/>
      <c r="IE62" s="106"/>
      <c r="IF62" s="106"/>
      <c r="IG62" s="106"/>
      <c r="IH62" s="106"/>
      <c r="II62" s="106"/>
      <c r="IJ62" s="106"/>
      <c r="IK62" s="106"/>
      <c r="IL62" s="106"/>
      <c r="IM62" s="106"/>
      <c r="IN62" s="106"/>
      <c r="IO62" s="106"/>
      <c r="IP62" s="106"/>
      <c r="IQ62" s="106"/>
      <c r="IR62" s="106"/>
      <c r="IS62" s="106"/>
      <c r="IT62" s="106"/>
      <c r="IU62" s="106"/>
      <c r="IV62" s="106"/>
      <c r="IW62" s="106"/>
    </row>
    <row r="63" customFormat="false" ht="11.25" hidden="false" customHeight="false" outlineLevel="0" collapsed="false">
      <c r="A63" s="106"/>
      <c r="B63" s="106"/>
      <c r="C63" s="106"/>
      <c r="D63" s="106"/>
      <c r="E63" s="106"/>
      <c r="F63" s="106"/>
      <c r="G63" s="106"/>
      <c r="H63" s="10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06"/>
      <c r="AO63" s="106"/>
      <c r="AP63" s="106"/>
      <c r="AQ63" s="106"/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6"/>
      <c r="BG63" s="106"/>
      <c r="BH63" s="106"/>
      <c r="BI63" s="106"/>
      <c r="BJ63" s="106"/>
      <c r="BK63" s="106"/>
      <c r="BL63" s="106"/>
      <c r="BM63" s="106"/>
      <c r="BN63" s="106"/>
      <c r="BO63" s="106"/>
      <c r="BP63" s="106"/>
      <c r="BQ63" s="106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E63" s="106"/>
      <c r="CF63" s="106"/>
      <c r="CG63" s="106"/>
      <c r="CH63" s="106"/>
      <c r="CI63" s="106"/>
      <c r="CJ63" s="106"/>
      <c r="CK63" s="106"/>
      <c r="CL63" s="106"/>
      <c r="CM63" s="106"/>
      <c r="CN63" s="106"/>
      <c r="CO63" s="106"/>
      <c r="CP63" s="106"/>
      <c r="CQ63" s="106"/>
      <c r="CR63" s="106"/>
      <c r="CS63" s="106"/>
      <c r="CT63" s="106"/>
      <c r="CU63" s="106"/>
      <c r="CV63" s="106"/>
      <c r="CW63" s="106"/>
      <c r="CX63" s="106"/>
      <c r="CY63" s="106"/>
      <c r="CZ63" s="106"/>
      <c r="DA63" s="106"/>
      <c r="DB63" s="106"/>
      <c r="DC63" s="106"/>
      <c r="DD63" s="106"/>
      <c r="DE63" s="106"/>
      <c r="DF63" s="106"/>
      <c r="DG63" s="106"/>
      <c r="DH63" s="106"/>
      <c r="DI63" s="106"/>
      <c r="DJ63" s="106"/>
      <c r="DK63" s="106"/>
      <c r="DL63" s="106"/>
      <c r="DM63" s="106"/>
      <c r="DN63" s="106"/>
      <c r="DO63" s="106"/>
      <c r="DP63" s="106"/>
      <c r="DQ63" s="106"/>
      <c r="DR63" s="106"/>
      <c r="DS63" s="106"/>
      <c r="DT63" s="106"/>
      <c r="DU63" s="106"/>
      <c r="DV63" s="106"/>
      <c r="DW63" s="106"/>
      <c r="DX63" s="106"/>
      <c r="DY63" s="106"/>
      <c r="DZ63" s="106"/>
      <c r="EA63" s="106"/>
      <c r="EB63" s="106"/>
      <c r="EC63" s="106"/>
      <c r="ED63" s="106"/>
      <c r="EE63" s="106"/>
      <c r="EF63" s="106"/>
      <c r="EG63" s="106"/>
      <c r="EH63" s="106"/>
      <c r="EI63" s="106"/>
      <c r="EJ63" s="106"/>
      <c r="EK63" s="106"/>
      <c r="EL63" s="106"/>
      <c r="EM63" s="106"/>
      <c r="EN63" s="106"/>
      <c r="EO63" s="106"/>
      <c r="EP63" s="106"/>
      <c r="EQ63" s="106"/>
      <c r="ER63" s="106"/>
      <c r="ES63" s="106"/>
      <c r="ET63" s="106"/>
      <c r="EU63" s="106"/>
      <c r="EV63" s="106"/>
      <c r="EW63" s="106"/>
      <c r="EX63" s="106"/>
      <c r="EY63" s="106"/>
      <c r="EZ63" s="106"/>
      <c r="FA63" s="106"/>
      <c r="FB63" s="106"/>
      <c r="FC63" s="106"/>
      <c r="FD63" s="106"/>
      <c r="FE63" s="106"/>
      <c r="FF63" s="106"/>
      <c r="FG63" s="106"/>
      <c r="FH63" s="106"/>
      <c r="FI63" s="106"/>
      <c r="FJ63" s="106"/>
      <c r="FK63" s="106"/>
      <c r="FL63" s="106"/>
      <c r="FM63" s="106"/>
      <c r="FN63" s="106"/>
      <c r="FO63" s="106"/>
      <c r="FP63" s="106"/>
      <c r="FQ63" s="106"/>
      <c r="FR63" s="106"/>
      <c r="FS63" s="106"/>
      <c r="FT63" s="106"/>
      <c r="FU63" s="106"/>
      <c r="FV63" s="106"/>
      <c r="FW63" s="106"/>
      <c r="FX63" s="106"/>
      <c r="FY63" s="106"/>
      <c r="FZ63" s="106"/>
      <c r="GA63" s="106"/>
      <c r="GB63" s="106"/>
      <c r="GC63" s="106"/>
      <c r="GD63" s="106"/>
      <c r="GE63" s="106"/>
      <c r="GF63" s="106"/>
      <c r="GG63" s="106"/>
      <c r="GH63" s="106"/>
      <c r="GI63" s="106"/>
      <c r="GJ63" s="106"/>
      <c r="GK63" s="106"/>
      <c r="GL63" s="106"/>
      <c r="GM63" s="106"/>
      <c r="GN63" s="106"/>
      <c r="GO63" s="106"/>
      <c r="GP63" s="106"/>
      <c r="GQ63" s="106"/>
      <c r="GR63" s="106"/>
      <c r="GS63" s="106"/>
      <c r="GT63" s="106"/>
      <c r="GU63" s="106"/>
      <c r="GV63" s="106"/>
      <c r="GW63" s="106"/>
      <c r="GX63" s="106"/>
      <c r="GY63" s="106"/>
      <c r="GZ63" s="106"/>
      <c r="HA63" s="106"/>
      <c r="HB63" s="106"/>
      <c r="HC63" s="106"/>
      <c r="HD63" s="106"/>
      <c r="HE63" s="106"/>
      <c r="HF63" s="106"/>
      <c r="HG63" s="106"/>
      <c r="HH63" s="106"/>
      <c r="HI63" s="106"/>
      <c r="HJ63" s="106"/>
      <c r="HK63" s="106"/>
      <c r="HL63" s="106"/>
      <c r="HM63" s="106"/>
      <c r="HN63" s="106"/>
      <c r="HO63" s="106"/>
      <c r="HP63" s="106"/>
      <c r="HQ63" s="106"/>
      <c r="HR63" s="106"/>
      <c r="HS63" s="106"/>
      <c r="HT63" s="106"/>
      <c r="HU63" s="106"/>
      <c r="HV63" s="106"/>
      <c r="HW63" s="106"/>
      <c r="HX63" s="106"/>
      <c r="HY63" s="106"/>
      <c r="HZ63" s="106"/>
      <c r="IA63" s="106"/>
      <c r="IB63" s="106"/>
      <c r="IC63" s="106"/>
      <c r="ID63" s="106"/>
      <c r="IE63" s="106"/>
      <c r="IF63" s="106"/>
      <c r="IG63" s="106"/>
      <c r="IH63" s="106"/>
      <c r="II63" s="106"/>
      <c r="IJ63" s="106"/>
      <c r="IK63" s="106"/>
      <c r="IL63" s="106"/>
      <c r="IM63" s="106"/>
      <c r="IN63" s="106"/>
      <c r="IO63" s="106"/>
      <c r="IP63" s="106"/>
      <c r="IQ63" s="106"/>
      <c r="IR63" s="106"/>
      <c r="IS63" s="106"/>
      <c r="IT63" s="106"/>
      <c r="IU63" s="106"/>
      <c r="IV63" s="106"/>
      <c r="IW63" s="106"/>
    </row>
    <row r="64" customFormat="false" ht="11.25" hidden="true" customHeight="false" outlineLevel="0" collapsed="false">
      <c r="A64" s="106"/>
      <c r="B64" s="118" t="s">
        <v>99</v>
      </c>
      <c r="C64" s="106"/>
      <c r="D64" s="106"/>
      <c r="E64" s="106"/>
      <c r="F64" s="106"/>
      <c r="G64" s="106"/>
      <c r="H64" s="10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06"/>
      <c r="AO64" s="106"/>
      <c r="AP64" s="106"/>
      <c r="AQ64" s="106"/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06"/>
      <c r="BR64" s="106"/>
      <c r="BS64" s="106"/>
      <c r="BT64" s="106"/>
      <c r="BU64" s="106"/>
      <c r="BV64" s="106"/>
      <c r="BW64" s="106"/>
      <c r="BX64" s="106"/>
      <c r="BY64" s="106"/>
      <c r="BZ64" s="106"/>
      <c r="CA64" s="106"/>
      <c r="CB64" s="106"/>
      <c r="CC64" s="106"/>
      <c r="CD64" s="106"/>
      <c r="CE64" s="106"/>
      <c r="CF64" s="106"/>
      <c r="CG64" s="106"/>
      <c r="CH64" s="106"/>
      <c r="CI64" s="106"/>
      <c r="CJ64" s="106"/>
      <c r="CK64" s="106"/>
      <c r="CL64" s="106"/>
      <c r="CM64" s="106"/>
      <c r="CN64" s="106"/>
      <c r="CO64" s="106"/>
      <c r="CP64" s="106"/>
      <c r="CQ64" s="106"/>
      <c r="CR64" s="106"/>
      <c r="CS64" s="106"/>
      <c r="CT64" s="106"/>
      <c r="CU64" s="106"/>
      <c r="CV64" s="106"/>
      <c r="CW64" s="106"/>
      <c r="CX64" s="106"/>
      <c r="CY64" s="106"/>
      <c r="CZ64" s="106"/>
      <c r="DA64" s="106"/>
      <c r="DB64" s="106"/>
      <c r="DC64" s="106"/>
      <c r="DD64" s="106"/>
      <c r="DE64" s="106"/>
      <c r="DF64" s="106"/>
      <c r="DG64" s="106"/>
      <c r="DH64" s="106"/>
      <c r="DI64" s="106"/>
      <c r="DJ64" s="106"/>
      <c r="DK64" s="106"/>
      <c r="DL64" s="106"/>
      <c r="DM64" s="106"/>
      <c r="DN64" s="106"/>
      <c r="DO64" s="106"/>
      <c r="DP64" s="106"/>
      <c r="DQ64" s="106"/>
      <c r="DR64" s="106"/>
      <c r="DS64" s="106"/>
      <c r="DT64" s="106"/>
      <c r="DU64" s="106"/>
      <c r="DV64" s="106"/>
      <c r="DW64" s="106"/>
      <c r="DX64" s="106"/>
      <c r="DY64" s="106"/>
      <c r="DZ64" s="106"/>
      <c r="EA64" s="106"/>
      <c r="EB64" s="106"/>
      <c r="EC64" s="106"/>
      <c r="ED64" s="106"/>
      <c r="EE64" s="106"/>
      <c r="EF64" s="106"/>
      <c r="EG64" s="106"/>
      <c r="EH64" s="106"/>
      <c r="EI64" s="106"/>
      <c r="EJ64" s="106"/>
      <c r="EK64" s="106"/>
      <c r="EL64" s="106"/>
      <c r="EM64" s="106"/>
      <c r="EN64" s="106"/>
      <c r="EO64" s="106"/>
      <c r="EP64" s="106"/>
      <c r="EQ64" s="106"/>
      <c r="ER64" s="106"/>
      <c r="ES64" s="106"/>
      <c r="ET64" s="106"/>
      <c r="EU64" s="106"/>
      <c r="EV64" s="106"/>
      <c r="EW64" s="106"/>
      <c r="EX64" s="106"/>
      <c r="EY64" s="106"/>
      <c r="EZ64" s="106"/>
      <c r="FA64" s="106"/>
      <c r="FB64" s="106"/>
      <c r="FC64" s="106"/>
      <c r="FD64" s="106"/>
      <c r="FE64" s="106"/>
      <c r="FF64" s="106"/>
      <c r="FG64" s="106"/>
      <c r="FH64" s="106"/>
      <c r="FI64" s="106"/>
      <c r="FJ64" s="106"/>
      <c r="FK64" s="106"/>
      <c r="FL64" s="106"/>
      <c r="FM64" s="106"/>
      <c r="FN64" s="106"/>
      <c r="FO64" s="106"/>
      <c r="FP64" s="106"/>
      <c r="FQ64" s="106"/>
      <c r="FR64" s="106"/>
      <c r="FS64" s="106"/>
      <c r="FT64" s="106"/>
      <c r="FU64" s="106"/>
      <c r="FV64" s="106"/>
      <c r="FW64" s="106"/>
      <c r="FX64" s="106"/>
      <c r="FY64" s="106"/>
      <c r="FZ64" s="106"/>
      <c r="GA64" s="106"/>
      <c r="GB64" s="106"/>
      <c r="GC64" s="106"/>
      <c r="GD64" s="106"/>
      <c r="GE64" s="106"/>
      <c r="GF64" s="106"/>
      <c r="GG64" s="106"/>
      <c r="GH64" s="106"/>
      <c r="GI64" s="106"/>
      <c r="GJ64" s="106"/>
      <c r="GK64" s="106"/>
      <c r="GL64" s="106"/>
      <c r="GM64" s="106"/>
      <c r="GN64" s="106"/>
      <c r="GO64" s="106"/>
      <c r="GP64" s="106"/>
      <c r="GQ64" s="106"/>
      <c r="GR64" s="106"/>
      <c r="GS64" s="106"/>
      <c r="GT64" s="106"/>
      <c r="GU64" s="106"/>
      <c r="GV64" s="106"/>
      <c r="GW64" s="106"/>
      <c r="GX64" s="106"/>
      <c r="GY64" s="106"/>
      <c r="GZ64" s="106"/>
      <c r="HA64" s="106"/>
      <c r="HB64" s="106"/>
      <c r="HC64" s="106"/>
      <c r="HD64" s="106"/>
      <c r="HE64" s="106"/>
      <c r="HF64" s="106"/>
      <c r="HG64" s="106"/>
      <c r="HH64" s="106"/>
      <c r="HI64" s="106"/>
      <c r="HJ64" s="106"/>
      <c r="HK64" s="106"/>
      <c r="HL64" s="106"/>
      <c r="HM64" s="106"/>
      <c r="HN64" s="106"/>
      <c r="HO64" s="106"/>
      <c r="HP64" s="106"/>
      <c r="HQ64" s="106"/>
      <c r="HR64" s="106"/>
      <c r="HS64" s="106"/>
      <c r="HT64" s="106"/>
      <c r="HU64" s="106"/>
      <c r="HV64" s="106"/>
      <c r="HW64" s="106"/>
      <c r="HX64" s="106"/>
      <c r="HY64" s="106"/>
      <c r="HZ64" s="106"/>
      <c r="IA64" s="106"/>
      <c r="IB64" s="106"/>
      <c r="IC64" s="106"/>
      <c r="ID64" s="106"/>
      <c r="IE64" s="106"/>
      <c r="IF64" s="106"/>
      <c r="IG64" s="106"/>
      <c r="IH64" s="106"/>
      <c r="II64" s="106"/>
      <c r="IJ64" s="106"/>
      <c r="IK64" s="106"/>
      <c r="IL64" s="106"/>
      <c r="IM64" s="106"/>
      <c r="IN64" s="106"/>
      <c r="IO64" s="106"/>
      <c r="IP64" s="106"/>
      <c r="IQ64" s="106"/>
      <c r="IR64" s="106"/>
      <c r="IS64" s="106"/>
      <c r="IT64" s="106"/>
      <c r="IU64" s="106"/>
      <c r="IV64" s="106"/>
      <c r="IW64" s="106"/>
    </row>
    <row r="65" customFormat="false" ht="11.25" hidden="true" customHeight="false" outlineLevel="0" collapsed="false">
      <c r="A65" s="106"/>
      <c r="B65" s="106"/>
      <c r="C65" s="106" t="s">
        <v>92</v>
      </c>
      <c r="D65" s="106" t="s">
        <v>93</v>
      </c>
      <c r="E65" s="106"/>
      <c r="F65" s="106"/>
      <c r="G65" s="106"/>
      <c r="H65" s="106"/>
      <c r="I65" s="110" t="n">
        <v>0</v>
      </c>
      <c r="J65" s="110" t="n">
        <v>0</v>
      </c>
      <c r="K65" s="110" t="n">
        <v>0</v>
      </c>
      <c r="L65" s="110" t="n">
        <v>0</v>
      </c>
      <c r="M65" s="110" t="n">
        <v>0</v>
      </c>
      <c r="N65" s="110" t="n">
        <v>0</v>
      </c>
      <c r="O65" s="110" t="n">
        <v>0</v>
      </c>
      <c r="P65" s="110" t="n">
        <v>0</v>
      </c>
      <c r="Q65" s="110" t="n">
        <v>0</v>
      </c>
      <c r="R65" s="110" t="n">
        <v>0</v>
      </c>
      <c r="S65" s="110" t="n">
        <v>0</v>
      </c>
      <c r="T65" s="110" t="n">
        <v>0</v>
      </c>
      <c r="U65" s="110" t="n">
        <v>0</v>
      </c>
      <c r="V65" s="110" t="n">
        <v>0</v>
      </c>
      <c r="W65" s="110" t="n">
        <v>0</v>
      </c>
      <c r="X65" s="110" t="n">
        <v>0</v>
      </c>
      <c r="Y65" s="110" t="n">
        <v>0</v>
      </c>
      <c r="Z65" s="110" t="n">
        <v>0</v>
      </c>
      <c r="AA65" s="110" t="n">
        <v>0</v>
      </c>
      <c r="AB65" s="110" t="n">
        <v>0</v>
      </c>
      <c r="AC65" s="110" t="n">
        <v>0</v>
      </c>
      <c r="AD65" s="110" t="n">
        <v>0</v>
      </c>
      <c r="AE65" s="110" t="n">
        <v>0</v>
      </c>
      <c r="AF65" s="110" t="n">
        <v>0</v>
      </c>
      <c r="AG65" s="110" t="n">
        <v>0</v>
      </c>
      <c r="AH65" s="110" t="n">
        <v>0</v>
      </c>
      <c r="AI65" s="110" t="n">
        <v>0</v>
      </c>
      <c r="AJ65" s="110" t="n">
        <v>0</v>
      </c>
      <c r="AK65" s="110" t="n">
        <v>0</v>
      </c>
      <c r="AL65" s="110" t="n">
        <v>0</v>
      </c>
      <c r="AM65" s="110" t="n">
        <v>0</v>
      </c>
      <c r="AN65" s="106"/>
      <c r="AO65" s="110" t="n">
        <f aca="false">SUM(I65:AN65)</f>
        <v>0</v>
      </c>
      <c r="AP65" s="111" t="n">
        <f aca="false">SUM(I65:AM65)*E65</f>
        <v>0</v>
      </c>
      <c r="AQ65" s="106"/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/>
      <c r="BE65" s="106"/>
      <c r="BF65" s="106"/>
      <c r="BG65" s="106"/>
      <c r="BH65" s="106"/>
      <c r="BI65" s="106"/>
      <c r="BJ65" s="106"/>
      <c r="BK65" s="106"/>
      <c r="BL65" s="106"/>
      <c r="BM65" s="106"/>
      <c r="BN65" s="106"/>
      <c r="BO65" s="106"/>
      <c r="BP65" s="106"/>
      <c r="BQ65" s="106"/>
      <c r="BR65" s="106"/>
      <c r="BS65" s="106"/>
      <c r="BT65" s="106"/>
      <c r="BU65" s="106"/>
      <c r="BV65" s="106"/>
      <c r="BW65" s="106"/>
      <c r="BX65" s="106"/>
      <c r="BY65" s="106"/>
      <c r="BZ65" s="106"/>
      <c r="CA65" s="106"/>
      <c r="CB65" s="106"/>
      <c r="CC65" s="106"/>
      <c r="CD65" s="106"/>
      <c r="CE65" s="106"/>
      <c r="CF65" s="106"/>
      <c r="CG65" s="106"/>
      <c r="CH65" s="106"/>
      <c r="CI65" s="106"/>
      <c r="CJ65" s="106"/>
      <c r="CK65" s="106"/>
      <c r="CL65" s="106"/>
      <c r="CM65" s="106"/>
      <c r="CN65" s="106"/>
      <c r="CO65" s="106"/>
      <c r="CP65" s="106"/>
      <c r="CQ65" s="106"/>
      <c r="CR65" s="106"/>
      <c r="CS65" s="106"/>
      <c r="CT65" s="106"/>
      <c r="CU65" s="106"/>
      <c r="CV65" s="106"/>
      <c r="CW65" s="106"/>
      <c r="CX65" s="106"/>
      <c r="CY65" s="106"/>
      <c r="CZ65" s="106"/>
      <c r="DA65" s="106"/>
      <c r="DB65" s="106"/>
      <c r="DC65" s="106"/>
      <c r="DD65" s="106"/>
      <c r="DE65" s="106"/>
      <c r="DF65" s="106"/>
      <c r="DG65" s="106"/>
      <c r="DH65" s="106"/>
      <c r="DI65" s="106"/>
      <c r="DJ65" s="106"/>
      <c r="DK65" s="106"/>
      <c r="DL65" s="106"/>
      <c r="DM65" s="106"/>
      <c r="DN65" s="106"/>
      <c r="DO65" s="106"/>
      <c r="DP65" s="106"/>
      <c r="DQ65" s="106"/>
      <c r="DR65" s="106"/>
      <c r="DS65" s="106"/>
      <c r="DT65" s="106"/>
      <c r="DU65" s="106"/>
      <c r="DV65" s="106"/>
      <c r="DW65" s="106"/>
      <c r="DX65" s="106"/>
      <c r="DY65" s="106"/>
      <c r="DZ65" s="106"/>
      <c r="EA65" s="106"/>
      <c r="EB65" s="106"/>
      <c r="EC65" s="106"/>
      <c r="ED65" s="106"/>
      <c r="EE65" s="106"/>
      <c r="EF65" s="106"/>
      <c r="EG65" s="106"/>
      <c r="EH65" s="106"/>
      <c r="EI65" s="106"/>
      <c r="EJ65" s="106"/>
      <c r="EK65" s="106"/>
      <c r="EL65" s="106"/>
      <c r="EM65" s="106"/>
      <c r="EN65" s="106"/>
      <c r="EO65" s="106"/>
      <c r="EP65" s="106"/>
      <c r="EQ65" s="106"/>
      <c r="ER65" s="106"/>
      <c r="ES65" s="106"/>
      <c r="ET65" s="106"/>
      <c r="EU65" s="106"/>
      <c r="EV65" s="106"/>
      <c r="EW65" s="106"/>
      <c r="EX65" s="106"/>
      <c r="EY65" s="106"/>
      <c r="EZ65" s="106"/>
      <c r="FA65" s="106"/>
      <c r="FB65" s="106"/>
      <c r="FC65" s="106"/>
      <c r="FD65" s="106"/>
      <c r="FE65" s="106"/>
      <c r="FF65" s="106"/>
      <c r="FG65" s="106"/>
      <c r="FH65" s="106"/>
      <c r="FI65" s="106"/>
      <c r="FJ65" s="106"/>
      <c r="FK65" s="106"/>
      <c r="FL65" s="106"/>
      <c r="FM65" s="106"/>
      <c r="FN65" s="106"/>
      <c r="FO65" s="106"/>
      <c r="FP65" s="106"/>
      <c r="FQ65" s="106"/>
      <c r="FR65" s="106"/>
      <c r="FS65" s="106"/>
      <c r="FT65" s="106"/>
      <c r="FU65" s="106"/>
      <c r="FV65" s="106"/>
      <c r="FW65" s="106"/>
      <c r="FX65" s="106"/>
      <c r="FY65" s="106"/>
      <c r="FZ65" s="106"/>
      <c r="GA65" s="106"/>
      <c r="GB65" s="106"/>
      <c r="GC65" s="106"/>
      <c r="GD65" s="106"/>
      <c r="GE65" s="106"/>
      <c r="GF65" s="106"/>
      <c r="GG65" s="106"/>
      <c r="GH65" s="106"/>
      <c r="GI65" s="106"/>
      <c r="GJ65" s="106"/>
      <c r="GK65" s="106"/>
      <c r="GL65" s="106"/>
      <c r="GM65" s="106"/>
      <c r="GN65" s="106"/>
      <c r="GO65" s="106"/>
      <c r="GP65" s="106"/>
      <c r="GQ65" s="106"/>
      <c r="GR65" s="106"/>
      <c r="GS65" s="106"/>
      <c r="GT65" s="106"/>
      <c r="GU65" s="106"/>
      <c r="GV65" s="106"/>
      <c r="GW65" s="106"/>
      <c r="GX65" s="106"/>
      <c r="GY65" s="106"/>
      <c r="GZ65" s="106"/>
      <c r="HA65" s="106"/>
      <c r="HB65" s="106"/>
      <c r="HC65" s="106"/>
      <c r="HD65" s="106"/>
      <c r="HE65" s="106"/>
      <c r="HF65" s="106"/>
      <c r="HG65" s="106"/>
      <c r="HH65" s="106"/>
      <c r="HI65" s="106"/>
      <c r="HJ65" s="106"/>
      <c r="HK65" s="106"/>
      <c r="HL65" s="106"/>
      <c r="HM65" s="106"/>
      <c r="HN65" s="106"/>
      <c r="HO65" s="106"/>
      <c r="HP65" s="106"/>
      <c r="HQ65" s="106"/>
      <c r="HR65" s="106"/>
      <c r="HS65" s="106"/>
      <c r="HT65" s="106"/>
      <c r="HU65" s="106"/>
      <c r="HV65" s="106"/>
      <c r="HW65" s="106"/>
      <c r="HX65" s="106"/>
      <c r="HY65" s="106"/>
      <c r="HZ65" s="106"/>
      <c r="IA65" s="106"/>
      <c r="IB65" s="106"/>
      <c r="IC65" s="106"/>
      <c r="ID65" s="106"/>
      <c r="IE65" s="106"/>
      <c r="IF65" s="106"/>
      <c r="IG65" s="106"/>
      <c r="IH65" s="106"/>
      <c r="II65" s="106"/>
      <c r="IJ65" s="106"/>
      <c r="IK65" s="106"/>
      <c r="IL65" s="106"/>
      <c r="IM65" s="106"/>
      <c r="IN65" s="106"/>
      <c r="IO65" s="106"/>
      <c r="IP65" s="106"/>
      <c r="IQ65" s="106"/>
      <c r="IR65" s="106"/>
      <c r="IS65" s="106"/>
      <c r="IT65" s="106"/>
      <c r="IU65" s="106"/>
      <c r="IV65" s="106"/>
      <c r="IW65" s="106"/>
    </row>
    <row r="66" customFormat="false" ht="11.25" hidden="true" customHeight="false" outlineLevel="0" collapsed="false">
      <c r="A66" s="106"/>
      <c r="B66" s="106"/>
      <c r="C66" s="106"/>
      <c r="D66" s="106"/>
      <c r="E66" s="106"/>
      <c r="F66" s="106"/>
      <c r="G66" s="106"/>
      <c r="H66" s="106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  <c r="AG66" s="110"/>
      <c r="AH66" s="110"/>
      <c r="AI66" s="110"/>
      <c r="AJ66" s="110"/>
      <c r="AK66" s="110"/>
      <c r="AL66" s="110"/>
      <c r="AM66" s="110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  <c r="BG66" s="106"/>
      <c r="BH66" s="106"/>
      <c r="BI66" s="106"/>
      <c r="BJ66" s="106"/>
      <c r="BK66" s="106"/>
      <c r="BL66" s="106"/>
      <c r="BM66" s="106"/>
      <c r="BN66" s="106"/>
      <c r="BO66" s="106"/>
      <c r="BP66" s="106"/>
      <c r="BQ66" s="106"/>
      <c r="BR66" s="106"/>
      <c r="BS66" s="106"/>
      <c r="BT66" s="106"/>
      <c r="BU66" s="106"/>
      <c r="BV66" s="106"/>
      <c r="BW66" s="106"/>
      <c r="BX66" s="106"/>
      <c r="BY66" s="106"/>
      <c r="BZ66" s="106"/>
      <c r="CA66" s="106"/>
      <c r="CB66" s="106"/>
      <c r="CC66" s="106"/>
      <c r="CD66" s="106"/>
      <c r="CE66" s="106"/>
      <c r="CF66" s="106"/>
      <c r="CG66" s="106"/>
      <c r="CH66" s="106"/>
      <c r="CI66" s="106"/>
      <c r="CJ66" s="106"/>
      <c r="CK66" s="106"/>
      <c r="CL66" s="106"/>
      <c r="CM66" s="106"/>
      <c r="CN66" s="106"/>
      <c r="CO66" s="106"/>
      <c r="CP66" s="106"/>
      <c r="CQ66" s="106"/>
      <c r="CR66" s="106"/>
      <c r="CS66" s="106"/>
      <c r="CT66" s="106"/>
      <c r="CU66" s="106"/>
      <c r="CV66" s="106"/>
      <c r="CW66" s="106"/>
      <c r="CX66" s="106"/>
      <c r="CY66" s="106"/>
      <c r="CZ66" s="106"/>
      <c r="DA66" s="106"/>
      <c r="DB66" s="106"/>
      <c r="DC66" s="106"/>
      <c r="DD66" s="106"/>
      <c r="DE66" s="106"/>
      <c r="DF66" s="106"/>
      <c r="DG66" s="106"/>
      <c r="DH66" s="106"/>
      <c r="DI66" s="106"/>
      <c r="DJ66" s="106"/>
      <c r="DK66" s="106"/>
      <c r="DL66" s="106"/>
      <c r="DM66" s="106"/>
      <c r="DN66" s="106"/>
      <c r="DO66" s="106"/>
      <c r="DP66" s="106"/>
      <c r="DQ66" s="106"/>
      <c r="DR66" s="106"/>
      <c r="DS66" s="106"/>
      <c r="DT66" s="106"/>
      <c r="DU66" s="106"/>
      <c r="DV66" s="106"/>
      <c r="DW66" s="106"/>
      <c r="DX66" s="106"/>
      <c r="DY66" s="106"/>
      <c r="DZ66" s="106"/>
      <c r="EA66" s="106"/>
      <c r="EB66" s="106"/>
      <c r="EC66" s="106"/>
      <c r="ED66" s="106"/>
      <c r="EE66" s="106"/>
      <c r="EF66" s="106"/>
      <c r="EG66" s="106"/>
      <c r="EH66" s="106"/>
      <c r="EI66" s="106"/>
      <c r="EJ66" s="106"/>
      <c r="EK66" s="106"/>
      <c r="EL66" s="106"/>
      <c r="EM66" s="106"/>
      <c r="EN66" s="106"/>
      <c r="EO66" s="106"/>
      <c r="EP66" s="106"/>
      <c r="EQ66" s="106"/>
      <c r="ER66" s="106"/>
      <c r="ES66" s="106"/>
      <c r="ET66" s="106"/>
      <c r="EU66" s="106"/>
      <c r="EV66" s="106"/>
      <c r="EW66" s="106"/>
      <c r="EX66" s="106"/>
      <c r="EY66" s="106"/>
      <c r="EZ66" s="106"/>
      <c r="FA66" s="106"/>
      <c r="FB66" s="106"/>
      <c r="FC66" s="106"/>
      <c r="FD66" s="106"/>
      <c r="FE66" s="106"/>
      <c r="FF66" s="106"/>
      <c r="FG66" s="106"/>
      <c r="FH66" s="106"/>
      <c r="FI66" s="106"/>
      <c r="FJ66" s="106"/>
      <c r="FK66" s="106"/>
      <c r="FL66" s="106"/>
      <c r="FM66" s="106"/>
      <c r="FN66" s="106"/>
      <c r="FO66" s="106"/>
      <c r="FP66" s="106"/>
      <c r="FQ66" s="106"/>
      <c r="FR66" s="106"/>
      <c r="FS66" s="106"/>
      <c r="FT66" s="106"/>
      <c r="FU66" s="106"/>
      <c r="FV66" s="106"/>
      <c r="FW66" s="106"/>
      <c r="FX66" s="106"/>
      <c r="FY66" s="106"/>
      <c r="FZ66" s="106"/>
      <c r="GA66" s="106"/>
      <c r="GB66" s="106"/>
      <c r="GC66" s="106"/>
      <c r="GD66" s="106"/>
      <c r="GE66" s="106"/>
      <c r="GF66" s="106"/>
      <c r="GG66" s="106"/>
      <c r="GH66" s="106"/>
      <c r="GI66" s="106"/>
      <c r="GJ66" s="106"/>
      <c r="GK66" s="106"/>
      <c r="GL66" s="106"/>
      <c r="GM66" s="106"/>
      <c r="GN66" s="106"/>
      <c r="GO66" s="106"/>
      <c r="GP66" s="106"/>
      <c r="GQ66" s="106"/>
      <c r="GR66" s="106"/>
      <c r="GS66" s="106"/>
      <c r="GT66" s="106"/>
      <c r="GU66" s="106"/>
      <c r="GV66" s="106"/>
      <c r="GW66" s="106"/>
      <c r="GX66" s="106"/>
      <c r="GY66" s="106"/>
      <c r="GZ66" s="106"/>
      <c r="HA66" s="106"/>
      <c r="HB66" s="106"/>
      <c r="HC66" s="106"/>
      <c r="HD66" s="106"/>
      <c r="HE66" s="106"/>
      <c r="HF66" s="106"/>
      <c r="HG66" s="106"/>
      <c r="HH66" s="106"/>
      <c r="HI66" s="106"/>
      <c r="HJ66" s="106"/>
      <c r="HK66" s="106"/>
      <c r="HL66" s="106"/>
      <c r="HM66" s="106"/>
      <c r="HN66" s="106"/>
      <c r="HO66" s="106"/>
      <c r="HP66" s="106"/>
      <c r="HQ66" s="106"/>
      <c r="HR66" s="106"/>
      <c r="HS66" s="106"/>
      <c r="HT66" s="106"/>
      <c r="HU66" s="106"/>
      <c r="HV66" s="106"/>
      <c r="HW66" s="106"/>
      <c r="HX66" s="106"/>
      <c r="HY66" s="106"/>
      <c r="HZ66" s="106"/>
      <c r="IA66" s="106"/>
      <c r="IB66" s="106"/>
      <c r="IC66" s="106"/>
      <c r="ID66" s="106"/>
      <c r="IE66" s="106"/>
      <c r="IF66" s="106"/>
      <c r="IG66" s="106"/>
      <c r="IH66" s="106"/>
      <c r="II66" s="106"/>
      <c r="IJ66" s="106"/>
      <c r="IK66" s="106"/>
      <c r="IL66" s="106"/>
      <c r="IM66" s="106"/>
      <c r="IN66" s="106"/>
      <c r="IO66" s="106"/>
      <c r="IP66" s="106"/>
      <c r="IQ66" s="106"/>
      <c r="IR66" s="106"/>
      <c r="IS66" s="106"/>
      <c r="IT66" s="106"/>
      <c r="IU66" s="106"/>
      <c r="IV66" s="106"/>
      <c r="IW66" s="106"/>
    </row>
    <row r="67" customFormat="false" ht="11.25" hidden="true" customHeight="false" outlineLevel="0" collapsed="false">
      <c r="A67" s="106"/>
      <c r="B67" s="118" t="s">
        <v>99</v>
      </c>
      <c r="C67" s="106"/>
      <c r="D67" s="106"/>
      <c r="E67" s="106"/>
      <c r="F67" s="106"/>
      <c r="G67" s="106"/>
      <c r="H67" s="106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  <c r="AB67" s="110"/>
      <c r="AC67" s="110"/>
      <c r="AD67" s="110"/>
      <c r="AE67" s="110"/>
      <c r="AF67" s="110"/>
      <c r="AG67" s="110"/>
      <c r="AH67" s="110"/>
      <c r="AI67" s="110"/>
      <c r="AJ67" s="110"/>
      <c r="AK67" s="110"/>
      <c r="AL67" s="110"/>
      <c r="AM67" s="110"/>
      <c r="AN67" s="106"/>
      <c r="AO67" s="106"/>
      <c r="AP67" s="106"/>
      <c r="AQ67" s="106"/>
      <c r="AR67" s="106"/>
      <c r="AS67" s="106"/>
      <c r="AT67" s="106"/>
      <c r="AU67" s="106"/>
      <c r="AV67" s="106"/>
      <c r="AW67" s="106"/>
      <c r="AX67" s="106"/>
      <c r="AY67" s="106"/>
      <c r="AZ67" s="106"/>
      <c r="BA67" s="106"/>
      <c r="BB67" s="106"/>
      <c r="BC67" s="106"/>
      <c r="BD67" s="106"/>
      <c r="BE67" s="106"/>
      <c r="BF67" s="106"/>
      <c r="BG67" s="106"/>
      <c r="BH67" s="106"/>
      <c r="BI67" s="106"/>
      <c r="BJ67" s="106"/>
      <c r="BK67" s="106"/>
      <c r="BL67" s="106"/>
      <c r="BM67" s="106"/>
      <c r="BN67" s="106"/>
      <c r="BO67" s="106"/>
      <c r="BP67" s="106"/>
      <c r="BQ67" s="106"/>
      <c r="BR67" s="106"/>
      <c r="BS67" s="106"/>
      <c r="BT67" s="106"/>
      <c r="BU67" s="106"/>
      <c r="BV67" s="106"/>
      <c r="BW67" s="106"/>
      <c r="BX67" s="106"/>
      <c r="BY67" s="106"/>
      <c r="BZ67" s="106"/>
      <c r="CA67" s="106"/>
      <c r="CB67" s="106"/>
      <c r="CC67" s="106"/>
      <c r="CD67" s="106"/>
      <c r="CE67" s="106"/>
      <c r="CF67" s="106"/>
      <c r="CG67" s="106"/>
      <c r="CH67" s="106"/>
      <c r="CI67" s="106"/>
      <c r="CJ67" s="106"/>
      <c r="CK67" s="106"/>
      <c r="CL67" s="106"/>
      <c r="CM67" s="106"/>
      <c r="CN67" s="106"/>
      <c r="CO67" s="106"/>
      <c r="CP67" s="106"/>
      <c r="CQ67" s="106"/>
      <c r="CR67" s="106"/>
      <c r="CS67" s="106"/>
      <c r="CT67" s="106"/>
      <c r="CU67" s="106"/>
      <c r="CV67" s="106"/>
      <c r="CW67" s="106"/>
      <c r="CX67" s="106"/>
      <c r="CY67" s="106"/>
      <c r="CZ67" s="106"/>
      <c r="DA67" s="106"/>
      <c r="DB67" s="106"/>
      <c r="DC67" s="106"/>
      <c r="DD67" s="106"/>
      <c r="DE67" s="106"/>
      <c r="DF67" s="106"/>
      <c r="DG67" s="106"/>
      <c r="DH67" s="106"/>
      <c r="DI67" s="106"/>
      <c r="DJ67" s="106"/>
      <c r="DK67" s="106"/>
      <c r="DL67" s="106"/>
      <c r="DM67" s="106"/>
      <c r="DN67" s="106"/>
      <c r="DO67" s="106"/>
      <c r="DP67" s="106"/>
      <c r="DQ67" s="106"/>
      <c r="DR67" s="106"/>
      <c r="DS67" s="106"/>
      <c r="DT67" s="106"/>
      <c r="DU67" s="106"/>
      <c r="DV67" s="106"/>
      <c r="DW67" s="106"/>
      <c r="DX67" s="106"/>
      <c r="DY67" s="106"/>
      <c r="DZ67" s="106"/>
      <c r="EA67" s="106"/>
      <c r="EB67" s="106"/>
      <c r="EC67" s="106"/>
      <c r="ED67" s="106"/>
      <c r="EE67" s="106"/>
      <c r="EF67" s="106"/>
      <c r="EG67" s="106"/>
      <c r="EH67" s="106"/>
      <c r="EI67" s="106"/>
      <c r="EJ67" s="106"/>
      <c r="EK67" s="106"/>
      <c r="EL67" s="106"/>
      <c r="EM67" s="106"/>
      <c r="EN67" s="106"/>
      <c r="EO67" s="106"/>
      <c r="EP67" s="106"/>
      <c r="EQ67" s="106"/>
      <c r="ER67" s="106"/>
      <c r="ES67" s="106"/>
      <c r="ET67" s="106"/>
      <c r="EU67" s="106"/>
      <c r="EV67" s="106"/>
      <c r="EW67" s="106"/>
      <c r="EX67" s="106"/>
      <c r="EY67" s="106"/>
      <c r="EZ67" s="106"/>
      <c r="FA67" s="106"/>
      <c r="FB67" s="106"/>
      <c r="FC67" s="106"/>
      <c r="FD67" s="106"/>
      <c r="FE67" s="106"/>
      <c r="FF67" s="106"/>
      <c r="FG67" s="106"/>
      <c r="FH67" s="106"/>
      <c r="FI67" s="106"/>
      <c r="FJ67" s="106"/>
      <c r="FK67" s="106"/>
      <c r="FL67" s="106"/>
      <c r="FM67" s="106"/>
      <c r="FN67" s="106"/>
      <c r="FO67" s="106"/>
      <c r="FP67" s="106"/>
      <c r="FQ67" s="106"/>
      <c r="FR67" s="106"/>
      <c r="FS67" s="106"/>
      <c r="FT67" s="106"/>
      <c r="FU67" s="106"/>
      <c r="FV67" s="106"/>
      <c r="FW67" s="106"/>
      <c r="FX67" s="106"/>
      <c r="FY67" s="106"/>
      <c r="FZ67" s="106"/>
      <c r="GA67" s="106"/>
      <c r="GB67" s="106"/>
      <c r="GC67" s="106"/>
      <c r="GD67" s="106"/>
      <c r="GE67" s="106"/>
      <c r="GF67" s="106"/>
      <c r="GG67" s="106"/>
      <c r="GH67" s="106"/>
      <c r="GI67" s="106"/>
      <c r="GJ67" s="106"/>
      <c r="GK67" s="106"/>
      <c r="GL67" s="106"/>
      <c r="GM67" s="106"/>
      <c r="GN67" s="106"/>
      <c r="GO67" s="106"/>
      <c r="GP67" s="106"/>
      <c r="GQ67" s="106"/>
      <c r="GR67" s="106"/>
      <c r="GS67" s="106"/>
      <c r="GT67" s="106"/>
      <c r="GU67" s="106"/>
      <c r="GV67" s="106"/>
      <c r="GW67" s="106"/>
      <c r="GX67" s="106"/>
      <c r="GY67" s="106"/>
      <c r="GZ67" s="106"/>
      <c r="HA67" s="106"/>
      <c r="HB67" s="106"/>
      <c r="HC67" s="106"/>
      <c r="HD67" s="106"/>
      <c r="HE67" s="106"/>
      <c r="HF67" s="106"/>
      <c r="HG67" s="106"/>
      <c r="HH67" s="106"/>
      <c r="HI67" s="106"/>
      <c r="HJ67" s="106"/>
      <c r="HK67" s="106"/>
      <c r="HL67" s="106"/>
      <c r="HM67" s="106"/>
      <c r="HN67" s="106"/>
      <c r="HO67" s="106"/>
      <c r="HP67" s="106"/>
      <c r="HQ67" s="106"/>
      <c r="HR67" s="106"/>
      <c r="HS67" s="106"/>
      <c r="HT67" s="106"/>
      <c r="HU67" s="106"/>
      <c r="HV67" s="106"/>
      <c r="HW67" s="106"/>
      <c r="HX67" s="106"/>
      <c r="HY67" s="106"/>
      <c r="HZ67" s="106"/>
      <c r="IA67" s="106"/>
      <c r="IB67" s="106"/>
      <c r="IC67" s="106"/>
      <c r="ID67" s="106"/>
      <c r="IE67" s="106"/>
      <c r="IF67" s="106"/>
      <c r="IG67" s="106"/>
      <c r="IH67" s="106"/>
      <c r="II67" s="106"/>
      <c r="IJ67" s="106"/>
      <c r="IK67" s="106"/>
      <c r="IL67" s="106"/>
      <c r="IM67" s="106"/>
      <c r="IN67" s="106"/>
      <c r="IO67" s="106"/>
      <c r="IP67" s="106"/>
      <c r="IQ67" s="106"/>
      <c r="IR67" s="106"/>
      <c r="IS67" s="106"/>
      <c r="IT67" s="106"/>
      <c r="IU67" s="106"/>
      <c r="IV67" s="106"/>
      <c r="IW67" s="106"/>
    </row>
    <row r="68" customFormat="false" ht="11.25" hidden="true" customHeight="false" outlineLevel="0" collapsed="false">
      <c r="A68" s="106"/>
      <c r="B68" s="106"/>
      <c r="C68" s="106" t="s">
        <v>92</v>
      </c>
      <c r="D68" s="106" t="s">
        <v>93</v>
      </c>
      <c r="E68" s="106"/>
      <c r="F68" s="106"/>
      <c r="G68" s="106"/>
      <c r="H68" s="106"/>
      <c r="I68" s="110" t="n">
        <v>0</v>
      </c>
      <c r="J68" s="110" t="n">
        <v>0</v>
      </c>
      <c r="K68" s="110" t="n">
        <v>0</v>
      </c>
      <c r="L68" s="110" t="n">
        <v>0</v>
      </c>
      <c r="M68" s="110" t="n">
        <v>0</v>
      </c>
      <c r="N68" s="110" t="n">
        <v>0</v>
      </c>
      <c r="O68" s="110" t="n">
        <v>0</v>
      </c>
      <c r="P68" s="110" t="n">
        <v>0</v>
      </c>
      <c r="Q68" s="110" t="n">
        <v>0</v>
      </c>
      <c r="R68" s="110" t="n">
        <v>0</v>
      </c>
      <c r="S68" s="110" t="n">
        <v>0</v>
      </c>
      <c r="T68" s="110" t="n">
        <v>0</v>
      </c>
      <c r="U68" s="110" t="n">
        <v>0</v>
      </c>
      <c r="V68" s="110" t="n">
        <v>0</v>
      </c>
      <c r="W68" s="110" t="n">
        <v>0</v>
      </c>
      <c r="X68" s="110" t="n">
        <v>0</v>
      </c>
      <c r="Y68" s="110" t="n">
        <v>0</v>
      </c>
      <c r="Z68" s="110" t="n">
        <v>0</v>
      </c>
      <c r="AA68" s="110" t="n">
        <v>0</v>
      </c>
      <c r="AB68" s="110" t="n">
        <v>0</v>
      </c>
      <c r="AC68" s="110" t="n">
        <v>0</v>
      </c>
      <c r="AD68" s="110" t="n">
        <v>0</v>
      </c>
      <c r="AE68" s="110" t="n">
        <v>0</v>
      </c>
      <c r="AF68" s="110" t="n">
        <v>0</v>
      </c>
      <c r="AG68" s="110" t="n">
        <v>0</v>
      </c>
      <c r="AH68" s="110" t="n">
        <v>0</v>
      </c>
      <c r="AI68" s="110" t="n">
        <v>0</v>
      </c>
      <c r="AJ68" s="110" t="n">
        <v>0</v>
      </c>
      <c r="AK68" s="110" t="n">
        <v>0</v>
      </c>
      <c r="AL68" s="110" t="n">
        <v>0</v>
      </c>
      <c r="AM68" s="110" t="n">
        <v>0</v>
      </c>
      <c r="AN68" s="106"/>
      <c r="AO68" s="110" t="n">
        <f aca="false">SUM(I68:AN68)</f>
        <v>0</v>
      </c>
      <c r="AP68" s="111" t="n">
        <f aca="false">SUM(I68:AM68)*E68</f>
        <v>0</v>
      </c>
      <c r="AQ68" s="106"/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  <c r="BD68" s="106"/>
      <c r="BE68" s="106"/>
      <c r="BF68" s="106"/>
      <c r="BG68" s="106"/>
      <c r="BH68" s="106"/>
      <c r="BI68" s="106"/>
      <c r="BJ68" s="106"/>
      <c r="BK68" s="106"/>
      <c r="BL68" s="106"/>
      <c r="BM68" s="106"/>
      <c r="BN68" s="106"/>
      <c r="BO68" s="106"/>
      <c r="BP68" s="106"/>
      <c r="BQ68" s="106"/>
      <c r="BR68" s="106"/>
      <c r="BS68" s="106"/>
      <c r="BT68" s="106"/>
      <c r="BU68" s="106"/>
      <c r="BV68" s="106"/>
      <c r="BW68" s="106"/>
      <c r="BX68" s="106"/>
      <c r="BY68" s="106"/>
      <c r="BZ68" s="106"/>
      <c r="CA68" s="106"/>
      <c r="CB68" s="106"/>
      <c r="CC68" s="106"/>
      <c r="CD68" s="106"/>
      <c r="CE68" s="106"/>
      <c r="CF68" s="106"/>
      <c r="CG68" s="106"/>
      <c r="CH68" s="106"/>
      <c r="CI68" s="106"/>
      <c r="CJ68" s="106"/>
      <c r="CK68" s="106"/>
      <c r="CL68" s="106"/>
      <c r="CM68" s="106"/>
      <c r="CN68" s="106"/>
      <c r="CO68" s="106"/>
      <c r="CP68" s="106"/>
      <c r="CQ68" s="106"/>
      <c r="CR68" s="106"/>
      <c r="CS68" s="106"/>
      <c r="CT68" s="106"/>
      <c r="CU68" s="106"/>
      <c r="CV68" s="106"/>
      <c r="CW68" s="106"/>
      <c r="CX68" s="106"/>
      <c r="CY68" s="106"/>
      <c r="CZ68" s="106"/>
      <c r="DA68" s="106"/>
      <c r="DB68" s="106"/>
      <c r="DC68" s="106"/>
      <c r="DD68" s="106"/>
      <c r="DE68" s="106"/>
      <c r="DF68" s="106"/>
      <c r="DG68" s="106"/>
      <c r="DH68" s="106"/>
      <c r="DI68" s="106"/>
      <c r="DJ68" s="106"/>
      <c r="DK68" s="106"/>
      <c r="DL68" s="106"/>
      <c r="DM68" s="106"/>
      <c r="DN68" s="106"/>
      <c r="DO68" s="106"/>
      <c r="DP68" s="106"/>
      <c r="DQ68" s="106"/>
      <c r="DR68" s="106"/>
      <c r="DS68" s="106"/>
      <c r="DT68" s="106"/>
      <c r="DU68" s="106"/>
      <c r="DV68" s="106"/>
      <c r="DW68" s="106"/>
      <c r="DX68" s="106"/>
      <c r="DY68" s="106"/>
      <c r="DZ68" s="106"/>
      <c r="EA68" s="106"/>
      <c r="EB68" s="106"/>
      <c r="EC68" s="106"/>
      <c r="ED68" s="106"/>
      <c r="EE68" s="106"/>
      <c r="EF68" s="106"/>
      <c r="EG68" s="106"/>
      <c r="EH68" s="106"/>
      <c r="EI68" s="106"/>
      <c r="EJ68" s="106"/>
      <c r="EK68" s="106"/>
      <c r="EL68" s="106"/>
      <c r="EM68" s="106"/>
      <c r="EN68" s="106"/>
      <c r="EO68" s="106"/>
      <c r="EP68" s="106"/>
      <c r="EQ68" s="106"/>
      <c r="ER68" s="106"/>
      <c r="ES68" s="106"/>
      <c r="ET68" s="106"/>
      <c r="EU68" s="106"/>
      <c r="EV68" s="106"/>
      <c r="EW68" s="106"/>
      <c r="EX68" s="106"/>
      <c r="EY68" s="106"/>
      <c r="EZ68" s="106"/>
      <c r="FA68" s="106"/>
      <c r="FB68" s="106"/>
      <c r="FC68" s="106"/>
      <c r="FD68" s="106"/>
      <c r="FE68" s="106"/>
      <c r="FF68" s="106"/>
      <c r="FG68" s="106"/>
      <c r="FH68" s="106"/>
      <c r="FI68" s="106"/>
      <c r="FJ68" s="106"/>
      <c r="FK68" s="106"/>
      <c r="FL68" s="106"/>
      <c r="FM68" s="106"/>
      <c r="FN68" s="106"/>
      <c r="FO68" s="106"/>
      <c r="FP68" s="106"/>
      <c r="FQ68" s="106"/>
      <c r="FR68" s="106"/>
      <c r="FS68" s="106"/>
      <c r="FT68" s="106"/>
      <c r="FU68" s="106"/>
      <c r="FV68" s="106"/>
      <c r="FW68" s="106"/>
      <c r="FX68" s="106"/>
      <c r="FY68" s="106"/>
      <c r="FZ68" s="106"/>
      <c r="GA68" s="106"/>
      <c r="GB68" s="106"/>
      <c r="GC68" s="106"/>
      <c r="GD68" s="106"/>
      <c r="GE68" s="106"/>
      <c r="GF68" s="106"/>
      <c r="GG68" s="106"/>
      <c r="GH68" s="106"/>
      <c r="GI68" s="106"/>
      <c r="GJ68" s="106"/>
      <c r="GK68" s="106"/>
      <c r="GL68" s="106"/>
      <c r="GM68" s="106"/>
      <c r="GN68" s="106"/>
      <c r="GO68" s="106"/>
      <c r="GP68" s="106"/>
      <c r="GQ68" s="106"/>
      <c r="GR68" s="106"/>
      <c r="GS68" s="106"/>
      <c r="GT68" s="106"/>
      <c r="GU68" s="106"/>
      <c r="GV68" s="106"/>
      <c r="GW68" s="106"/>
      <c r="GX68" s="106"/>
      <c r="GY68" s="106"/>
      <c r="GZ68" s="106"/>
      <c r="HA68" s="106"/>
      <c r="HB68" s="106"/>
      <c r="HC68" s="106"/>
      <c r="HD68" s="106"/>
      <c r="HE68" s="106"/>
      <c r="HF68" s="106"/>
      <c r="HG68" s="106"/>
      <c r="HH68" s="106"/>
      <c r="HI68" s="106"/>
      <c r="HJ68" s="106"/>
      <c r="HK68" s="106"/>
      <c r="HL68" s="106"/>
      <c r="HM68" s="106"/>
      <c r="HN68" s="106"/>
      <c r="HO68" s="106"/>
      <c r="HP68" s="106"/>
      <c r="HQ68" s="106"/>
      <c r="HR68" s="106"/>
      <c r="HS68" s="106"/>
      <c r="HT68" s="106"/>
      <c r="HU68" s="106"/>
      <c r="HV68" s="106"/>
      <c r="HW68" s="106"/>
      <c r="HX68" s="106"/>
      <c r="HY68" s="106"/>
      <c r="HZ68" s="106"/>
      <c r="IA68" s="106"/>
      <c r="IB68" s="106"/>
      <c r="IC68" s="106"/>
      <c r="ID68" s="106"/>
      <c r="IE68" s="106"/>
      <c r="IF68" s="106"/>
      <c r="IG68" s="106"/>
      <c r="IH68" s="106"/>
      <c r="II68" s="106"/>
      <c r="IJ68" s="106"/>
      <c r="IK68" s="106"/>
      <c r="IL68" s="106"/>
      <c r="IM68" s="106"/>
      <c r="IN68" s="106"/>
      <c r="IO68" s="106"/>
      <c r="IP68" s="106"/>
      <c r="IQ68" s="106"/>
      <c r="IR68" s="106"/>
      <c r="IS68" s="106"/>
      <c r="IT68" s="106"/>
      <c r="IU68" s="106"/>
      <c r="IV68" s="106"/>
      <c r="IW68" s="106"/>
    </row>
    <row r="69" customFormat="false" ht="11.25" hidden="false" customHeight="false" outlineLevel="0" collapsed="false">
      <c r="A69" s="106"/>
      <c r="B69" s="106"/>
      <c r="C69" s="106"/>
      <c r="D69" s="106"/>
      <c r="E69" s="106"/>
      <c r="F69" s="106"/>
      <c r="G69" s="106"/>
      <c r="H69" s="106"/>
      <c r="I69" s="110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06"/>
      <c r="AO69" s="106"/>
      <c r="AP69" s="106"/>
      <c r="AQ69" s="106"/>
      <c r="AR69" s="106"/>
      <c r="AS69" s="106"/>
      <c r="AT69" s="106"/>
      <c r="AU69" s="106"/>
      <c r="AV69" s="106"/>
      <c r="AW69" s="106"/>
      <c r="AX69" s="106"/>
      <c r="AY69" s="106"/>
      <c r="AZ69" s="106"/>
      <c r="BA69" s="106"/>
      <c r="BB69" s="106"/>
      <c r="BC69" s="106"/>
      <c r="BD69" s="106"/>
      <c r="BE69" s="106"/>
      <c r="BF69" s="106"/>
      <c r="BG69" s="106"/>
      <c r="BH69" s="106"/>
      <c r="BI69" s="106"/>
      <c r="BJ69" s="106"/>
      <c r="BK69" s="106"/>
      <c r="BL69" s="106"/>
      <c r="BM69" s="106"/>
      <c r="BN69" s="106"/>
      <c r="BO69" s="106"/>
      <c r="BP69" s="106"/>
      <c r="BQ69" s="106"/>
      <c r="BR69" s="106"/>
      <c r="BS69" s="106"/>
      <c r="BT69" s="106"/>
      <c r="BU69" s="106"/>
      <c r="BV69" s="106"/>
      <c r="BW69" s="106"/>
      <c r="BX69" s="106"/>
      <c r="BY69" s="106"/>
      <c r="BZ69" s="106"/>
      <c r="CA69" s="106"/>
      <c r="CB69" s="106"/>
      <c r="CC69" s="106"/>
      <c r="CD69" s="106"/>
      <c r="CE69" s="106"/>
      <c r="CF69" s="106"/>
      <c r="CG69" s="106"/>
      <c r="CH69" s="106"/>
      <c r="CI69" s="106"/>
      <c r="CJ69" s="106"/>
      <c r="CK69" s="106"/>
      <c r="CL69" s="106"/>
      <c r="CM69" s="106"/>
      <c r="CN69" s="106"/>
      <c r="CO69" s="106"/>
      <c r="CP69" s="106"/>
      <c r="CQ69" s="106"/>
      <c r="CR69" s="106"/>
      <c r="CS69" s="106"/>
      <c r="CT69" s="106"/>
      <c r="CU69" s="106"/>
      <c r="CV69" s="106"/>
      <c r="CW69" s="106"/>
      <c r="CX69" s="106"/>
      <c r="CY69" s="106"/>
      <c r="CZ69" s="106"/>
      <c r="DA69" s="106"/>
      <c r="DB69" s="106"/>
      <c r="DC69" s="106"/>
      <c r="DD69" s="106"/>
      <c r="DE69" s="106"/>
      <c r="DF69" s="106"/>
      <c r="DG69" s="106"/>
      <c r="DH69" s="106"/>
      <c r="DI69" s="106"/>
      <c r="DJ69" s="106"/>
      <c r="DK69" s="106"/>
      <c r="DL69" s="106"/>
      <c r="DM69" s="106"/>
      <c r="DN69" s="106"/>
      <c r="DO69" s="106"/>
      <c r="DP69" s="106"/>
      <c r="DQ69" s="106"/>
      <c r="DR69" s="106"/>
      <c r="DS69" s="106"/>
      <c r="DT69" s="106"/>
      <c r="DU69" s="106"/>
      <c r="DV69" s="106"/>
      <c r="DW69" s="106"/>
      <c r="DX69" s="106"/>
      <c r="DY69" s="106"/>
      <c r="DZ69" s="106"/>
      <c r="EA69" s="106"/>
      <c r="EB69" s="106"/>
      <c r="EC69" s="106"/>
      <c r="ED69" s="106"/>
      <c r="EE69" s="106"/>
      <c r="EF69" s="106"/>
      <c r="EG69" s="106"/>
      <c r="EH69" s="106"/>
      <c r="EI69" s="106"/>
      <c r="EJ69" s="106"/>
      <c r="EK69" s="106"/>
      <c r="EL69" s="106"/>
      <c r="EM69" s="106"/>
      <c r="EN69" s="106"/>
      <c r="EO69" s="106"/>
      <c r="EP69" s="106"/>
      <c r="EQ69" s="106"/>
      <c r="ER69" s="106"/>
      <c r="ES69" s="106"/>
      <c r="ET69" s="106"/>
      <c r="EU69" s="106"/>
      <c r="EV69" s="106"/>
      <c r="EW69" s="106"/>
      <c r="EX69" s="106"/>
      <c r="EY69" s="106"/>
      <c r="EZ69" s="106"/>
      <c r="FA69" s="106"/>
      <c r="FB69" s="106"/>
      <c r="FC69" s="106"/>
      <c r="FD69" s="106"/>
      <c r="FE69" s="106"/>
      <c r="FF69" s="106"/>
      <c r="FG69" s="106"/>
      <c r="FH69" s="106"/>
      <c r="FI69" s="106"/>
      <c r="FJ69" s="106"/>
      <c r="FK69" s="106"/>
      <c r="FL69" s="106"/>
      <c r="FM69" s="106"/>
      <c r="FN69" s="106"/>
      <c r="FO69" s="106"/>
      <c r="FP69" s="106"/>
      <c r="FQ69" s="106"/>
      <c r="FR69" s="106"/>
      <c r="FS69" s="106"/>
      <c r="FT69" s="106"/>
      <c r="FU69" s="106"/>
      <c r="FV69" s="106"/>
      <c r="FW69" s="106"/>
      <c r="FX69" s="106"/>
      <c r="FY69" s="106"/>
      <c r="FZ69" s="106"/>
      <c r="GA69" s="106"/>
      <c r="GB69" s="106"/>
      <c r="GC69" s="106"/>
      <c r="GD69" s="106"/>
      <c r="GE69" s="106"/>
      <c r="GF69" s="106"/>
      <c r="GG69" s="106"/>
      <c r="GH69" s="106"/>
      <c r="GI69" s="106"/>
      <c r="GJ69" s="106"/>
      <c r="GK69" s="106"/>
      <c r="GL69" s="106"/>
      <c r="GM69" s="106"/>
      <c r="GN69" s="106"/>
      <c r="GO69" s="106"/>
      <c r="GP69" s="106"/>
      <c r="GQ69" s="106"/>
      <c r="GR69" s="106"/>
      <c r="GS69" s="106"/>
      <c r="GT69" s="106"/>
      <c r="GU69" s="106"/>
      <c r="GV69" s="106"/>
      <c r="GW69" s="106"/>
      <c r="GX69" s="106"/>
      <c r="GY69" s="106"/>
      <c r="GZ69" s="106"/>
      <c r="HA69" s="106"/>
      <c r="HB69" s="106"/>
      <c r="HC69" s="106"/>
      <c r="HD69" s="106"/>
      <c r="HE69" s="106"/>
      <c r="HF69" s="106"/>
      <c r="HG69" s="106"/>
      <c r="HH69" s="106"/>
      <c r="HI69" s="106"/>
      <c r="HJ69" s="106"/>
      <c r="HK69" s="106"/>
      <c r="HL69" s="106"/>
      <c r="HM69" s="106"/>
      <c r="HN69" s="106"/>
      <c r="HO69" s="106"/>
      <c r="HP69" s="106"/>
      <c r="HQ69" s="106"/>
      <c r="HR69" s="106"/>
      <c r="HS69" s="106"/>
      <c r="HT69" s="106"/>
      <c r="HU69" s="106"/>
      <c r="HV69" s="106"/>
      <c r="HW69" s="106"/>
      <c r="HX69" s="106"/>
      <c r="HY69" s="106"/>
      <c r="HZ69" s="106"/>
      <c r="IA69" s="106"/>
      <c r="IB69" s="106"/>
      <c r="IC69" s="106"/>
      <c r="ID69" s="106"/>
      <c r="IE69" s="106"/>
      <c r="IF69" s="106"/>
      <c r="IG69" s="106"/>
      <c r="IH69" s="106"/>
      <c r="II69" s="106"/>
      <c r="IJ69" s="106"/>
      <c r="IK69" s="106"/>
      <c r="IL69" s="106"/>
      <c r="IM69" s="106"/>
      <c r="IN69" s="106"/>
      <c r="IO69" s="106"/>
      <c r="IP69" s="106"/>
      <c r="IQ69" s="106"/>
      <c r="IR69" s="106"/>
      <c r="IS69" s="106"/>
      <c r="IT69" s="106"/>
      <c r="IU69" s="106"/>
      <c r="IV69" s="106"/>
      <c r="IW69" s="106"/>
    </row>
    <row r="70" customFormat="false" ht="11.25" hidden="false" customHeight="false" outlineLevel="0" collapsed="false">
      <c r="A70" s="106"/>
      <c r="B70" s="106"/>
      <c r="C70" s="106"/>
      <c r="D70" s="106"/>
      <c r="E70" s="106"/>
      <c r="F70" s="106"/>
      <c r="G70" s="106"/>
      <c r="H70" s="106"/>
      <c r="I70" s="110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/>
      <c r="BE70" s="106"/>
      <c r="BF70" s="106"/>
      <c r="BG70" s="106"/>
      <c r="BH70" s="106"/>
      <c r="BI70" s="106"/>
      <c r="BJ70" s="106"/>
      <c r="BK70" s="106"/>
      <c r="BL70" s="106"/>
      <c r="BM70" s="106"/>
      <c r="BN70" s="106"/>
      <c r="BO70" s="106"/>
      <c r="BP70" s="106"/>
      <c r="BQ70" s="106"/>
      <c r="BR70" s="106"/>
      <c r="BS70" s="106"/>
      <c r="BT70" s="106"/>
      <c r="BU70" s="106"/>
      <c r="BV70" s="106"/>
      <c r="BW70" s="106"/>
      <c r="BX70" s="106"/>
      <c r="BY70" s="106"/>
      <c r="BZ70" s="106"/>
      <c r="CA70" s="106"/>
      <c r="CB70" s="106"/>
      <c r="CC70" s="106"/>
      <c r="CD70" s="106"/>
      <c r="CE70" s="106"/>
      <c r="CF70" s="106"/>
      <c r="CG70" s="106"/>
      <c r="CH70" s="106"/>
      <c r="CI70" s="106"/>
      <c r="CJ70" s="106"/>
      <c r="CK70" s="106"/>
      <c r="CL70" s="106"/>
      <c r="CM70" s="106"/>
      <c r="CN70" s="106"/>
      <c r="CO70" s="106"/>
      <c r="CP70" s="106"/>
      <c r="CQ70" s="106"/>
      <c r="CR70" s="106"/>
      <c r="CS70" s="106"/>
      <c r="CT70" s="106"/>
      <c r="CU70" s="106"/>
      <c r="CV70" s="106"/>
      <c r="CW70" s="106"/>
      <c r="CX70" s="106"/>
      <c r="CY70" s="106"/>
      <c r="CZ70" s="106"/>
      <c r="DA70" s="106"/>
      <c r="DB70" s="106"/>
      <c r="DC70" s="106"/>
      <c r="DD70" s="106"/>
      <c r="DE70" s="106"/>
      <c r="DF70" s="106"/>
      <c r="DG70" s="106"/>
      <c r="DH70" s="106"/>
      <c r="DI70" s="106"/>
      <c r="DJ70" s="106"/>
      <c r="DK70" s="106"/>
      <c r="DL70" s="106"/>
      <c r="DM70" s="106"/>
      <c r="DN70" s="106"/>
      <c r="DO70" s="106"/>
      <c r="DP70" s="106"/>
      <c r="DQ70" s="106"/>
      <c r="DR70" s="106"/>
      <c r="DS70" s="106"/>
      <c r="DT70" s="106"/>
      <c r="DU70" s="106"/>
      <c r="DV70" s="106"/>
      <c r="DW70" s="106"/>
      <c r="DX70" s="106"/>
      <c r="DY70" s="106"/>
      <c r="DZ70" s="106"/>
      <c r="EA70" s="106"/>
      <c r="EB70" s="106"/>
      <c r="EC70" s="106"/>
      <c r="ED70" s="106"/>
      <c r="EE70" s="106"/>
      <c r="EF70" s="106"/>
      <c r="EG70" s="106"/>
      <c r="EH70" s="106"/>
      <c r="EI70" s="106"/>
      <c r="EJ70" s="106"/>
      <c r="EK70" s="106"/>
      <c r="EL70" s="106"/>
      <c r="EM70" s="106"/>
      <c r="EN70" s="106"/>
      <c r="EO70" s="106"/>
      <c r="EP70" s="106"/>
      <c r="EQ70" s="106"/>
      <c r="ER70" s="106"/>
      <c r="ES70" s="106"/>
      <c r="ET70" s="106"/>
      <c r="EU70" s="106"/>
      <c r="EV70" s="106"/>
      <c r="EW70" s="106"/>
      <c r="EX70" s="106"/>
      <c r="EY70" s="106"/>
      <c r="EZ70" s="106"/>
      <c r="FA70" s="106"/>
      <c r="FB70" s="106"/>
      <c r="FC70" s="106"/>
      <c r="FD70" s="106"/>
      <c r="FE70" s="106"/>
      <c r="FF70" s="106"/>
      <c r="FG70" s="106"/>
      <c r="FH70" s="106"/>
      <c r="FI70" s="106"/>
      <c r="FJ70" s="106"/>
      <c r="FK70" s="106"/>
      <c r="FL70" s="106"/>
      <c r="FM70" s="106"/>
      <c r="FN70" s="106"/>
      <c r="FO70" s="106"/>
      <c r="FP70" s="106"/>
      <c r="FQ70" s="106"/>
      <c r="FR70" s="106"/>
      <c r="FS70" s="106"/>
      <c r="FT70" s="106"/>
      <c r="FU70" s="106"/>
      <c r="FV70" s="106"/>
      <c r="FW70" s="106"/>
      <c r="FX70" s="106"/>
      <c r="FY70" s="106"/>
      <c r="FZ70" s="106"/>
      <c r="GA70" s="106"/>
      <c r="GB70" s="106"/>
      <c r="GC70" s="106"/>
      <c r="GD70" s="106"/>
      <c r="GE70" s="106"/>
      <c r="GF70" s="106"/>
      <c r="GG70" s="106"/>
      <c r="GH70" s="106"/>
      <c r="GI70" s="106"/>
      <c r="GJ70" s="106"/>
      <c r="GK70" s="106"/>
      <c r="GL70" s="106"/>
      <c r="GM70" s="106"/>
      <c r="GN70" s="106"/>
      <c r="GO70" s="106"/>
      <c r="GP70" s="106"/>
      <c r="GQ70" s="106"/>
      <c r="GR70" s="106"/>
      <c r="GS70" s="106"/>
      <c r="GT70" s="106"/>
      <c r="GU70" s="106"/>
      <c r="GV70" s="106"/>
      <c r="GW70" s="106"/>
      <c r="GX70" s="106"/>
      <c r="GY70" s="106"/>
      <c r="GZ70" s="106"/>
      <c r="HA70" s="106"/>
      <c r="HB70" s="106"/>
      <c r="HC70" s="106"/>
      <c r="HD70" s="106"/>
      <c r="HE70" s="106"/>
      <c r="HF70" s="106"/>
      <c r="HG70" s="106"/>
      <c r="HH70" s="106"/>
      <c r="HI70" s="106"/>
      <c r="HJ70" s="106"/>
      <c r="HK70" s="106"/>
      <c r="HL70" s="106"/>
      <c r="HM70" s="106"/>
      <c r="HN70" s="106"/>
      <c r="HO70" s="106"/>
      <c r="HP70" s="106"/>
      <c r="HQ70" s="106"/>
      <c r="HR70" s="106"/>
      <c r="HS70" s="106"/>
      <c r="HT70" s="106"/>
      <c r="HU70" s="106"/>
      <c r="HV70" s="106"/>
      <c r="HW70" s="106"/>
      <c r="HX70" s="106"/>
      <c r="HY70" s="106"/>
      <c r="HZ70" s="106"/>
      <c r="IA70" s="106"/>
      <c r="IB70" s="106"/>
      <c r="IC70" s="106"/>
      <c r="ID70" s="106"/>
      <c r="IE70" s="106"/>
      <c r="IF70" s="106"/>
      <c r="IG70" s="106"/>
      <c r="IH70" s="106"/>
      <c r="II70" s="106"/>
      <c r="IJ70" s="106"/>
      <c r="IK70" s="106"/>
      <c r="IL70" s="106"/>
      <c r="IM70" s="106"/>
      <c r="IN70" s="106"/>
      <c r="IO70" s="106"/>
      <c r="IP70" s="106"/>
      <c r="IQ70" s="106"/>
      <c r="IR70" s="106"/>
      <c r="IS70" s="106"/>
      <c r="IT70" s="106"/>
      <c r="IU70" s="106"/>
      <c r="IV70" s="106"/>
      <c r="IW70" s="106"/>
    </row>
    <row r="71" customFormat="false" ht="11.25" hidden="false" customHeight="false" outlineLevel="0" collapsed="false">
      <c r="A71" s="106"/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  <c r="AI71" s="106"/>
      <c r="AJ71" s="106"/>
      <c r="AK71" s="106"/>
      <c r="AL71" s="106"/>
      <c r="AM71" s="10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  <c r="BB71" s="106"/>
      <c r="BC71" s="106"/>
      <c r="BD71" s="106"/>
      <c r="BE71" s="106"/>
      <c r="BF71" s="106"/>
      <c r="BG71" s="106"/>
      <c r="BH71" s="106"/>
      <c r="BI71" s="106"/>
      <c r="BJ71" s="106"/>
      <c r="BK71" s="106"/>
      <c r="BL71" s="106"/>
      <c r="BM71" s="106"/>
      <c r="BN71" s="106"/>
      <c r="BO71" s="106"/>
      <c r="BP71" s="106"/>
      <c r="BQ71" s="106"/>
      <c r="BR71" s="106"/>
      <c r="BS71" s="106"/>
      <c r="BT71" s="106"/>
      <c r="BU71" s="106"/>
      <c r="BV71" s="106"/>
      <c r="BW71" s="106"/>
      <c r="BX71" s="106"/>
      <c r="BY71" s="106"/>
      <c r="BZ71" s="106"/>
      <c r="CA71" s="106"/>
      <c r="CB71" s="106"/>
      <c r="CC71" s="106"/>
      <c r="CD71" s="106"/>
      <c r="CE71" s="106"/>
      <c r="CF71" s="106"/>
      <c r="CG71" s="106"/>
      <c r="CH71" s="106"/>
      <c r="CI71" s="106"/>
      <c r="CJ71" s="106"/>
      <c r="CK71" s="106"/>
      <c r="CL71" s="106"/>
      <c r="CM71" s="106"/>
      <c r="CN71" s="106"/>
      <c r="CO71" s="106"/>
      <c r="CP71" s="106"/>
      <c r="CQ71" s="106"/>
      <c r="CR71" s="106"/>
      <c r="CS71" s="106"/>
      <c r="CT71" s="106"/>
      <c r="CU71" s="106"/>
      <c r="CV71" s="106"/>
      <c r="CW71" s="106"/>
      <c r="CX71" s="106"/>
      <c r="CY71" s="106"/>
      <c r="CZ71" s="106"/>
      <c r="DA71" s="106"/>
      <c r="DB71" s="106"/>
      <c r="DC71" s="106"/>
      <c r="DD71" s="106"/>
      <c r="DE71" s="106"/>
      <c r="DF71" s="106"/>
      <c r="DG71" s="106"/>
      <c r="DH71" s="106"/>
      <c r="DI71" s="106"/>
      <c r="DJ71" s="106"/>
      <c r="DK71" s="106"/>
      <c r="DL71" s="106"/>
      <c r="DM71" s="106"/>
      <c r="DN71" s="106"/>
      <c r="DO71" s="106"/>
      <c r="DP71" s="106"/>
      <c r="DQ71" s="106"/>
      <c r="DR71" s="106"/>
      <c r="DS71" s="106"/>
      <c r="DT71" s="106"/>
      <c r="DU71" s="106"/>
      <c r="DV71" s="106"/>
      <c r="DW71" s="106"/>
      <c r="DX71" s="106"/>
      <c r="DY71" s="106"/>
      <c r="DZ71" s="106"/>
      <c r="EA71" s="106"/>
      <c r="EB71" s="106"/>
      <c r="EC71" s="106"/>
      <c r="ED71" s="106"/>
      <c r="EE71" s="106"/>
      <c r="EF71" s="106"/>
      <c r="EG71" s="106"/>
      <c r="EH71" s="106"/>
      <c r="EI71" s="106"/>
      <c r="EJ71" s="106"/>
      <c r="EK71" s="106"/>
      <c r="EL71" s="106"/>
      <c r="EM71" s="106"/>
      <c r="EN71" s="106"/>
      <c r="EO71" s="106"/>
      <c r="EP71" s="106"/>
      <c r="EQ71" s="106"/>
      <c r="ER71" s="106"/>
      <c r="ES71" s="106"/>
      <c r="ET71" s="106"/>
      <c r="EU71" s="106"/>
      <c r="EV71" s="106"/>
      <c r="EW71" s="106"/>
      <c r="EX71" s="106"/>
      <c r="EY71" s="106"/>
      <c r="EZ71" s="106"/>
      <c r="FA71" s="106"/>
      <c r="FB71" s="106"/>
      <c r="FC71" s="106"/>
      <c r="FD71" s="106"/>
      <c r="FE71" s="106"/>
      <c r="FF71" s="106"/>
      <c r="FG71" s="106"/>
      <c r="FH71" s="106"/>
      <c r="FI71" s="106"/>
      <c r="FJ71" s="106"/>
      <c r="FK71" s="106"/>
      <c r="FL71" s="106"/>
      <c r="FM71" s="106"/>
      <c r="FN71" s="106"/>
      <c r="FO71" s="106"/>
      <c r="FP71" s="106"/>
      <c r="FQ71" s="106"/>
      <c r="FR71" s="106"/>
      <c r="FS71" s="106"/>
      <c r="FT71" s="106"/>
      <c r="FU71" s="106"/>
      <c r="FV71" s="106"/>
      <c r="FW71" s="106"/>
      <c r="FX71" s="106"/>
      <c r="FY71" s="106"/>
      <c r="FZ71" s="106"/>
      <c r="GA71" s="106"/>
      <c r="GB71" s="106"/>
      <c r="GC71" s="106"/>
      <c r="GD71" s="106"/>
      <c r="GE71" s="106"/>
      <c r="GF71" s="106"/>
      <c r="GG71" s="106"/>
      <c r="GH71" s="106"/>
      <c r="GI71" s="106"/>
      <c r="GJ71" s="106"/>
      <c r="GK71" s="106"/>
      <c r="GL71" s="106"/>
      <c r="GM71" s="106"/>
      <c r="GN71" s="106"/>
      <c r="GO71" s="106"/>
      <c r="GP71" s="106"/>
      <c r="GQ71" s="106"/>
      <c r="GR71" s="106"/>
      <c r="GS71" s="106"/>
      <c r="GT71" s="106"/>
      <c r="GU71" s="106"/>
      <c r="GV71" s="106"/>
      <c r="GW71" s="106"/>
      <c r="GX71" s="106"/>
      <c r="GY71" s="106"/>
      <c r="GZ71" s="106"/>
      <c r="HA71" s="106"/>
      <c r="HB71" s="106"/>
      <c r="HC71" s="106"/>
      <c r="HD71" s="106"/>
      <c r="HE71" s="106"/>
      <c r="HF71" s="106"/>
      <c r="HG71" s="106"/>
      <c r="HH71" s="106"/>
      <c r="HI71" s="106"/>
      <c r="HJ71" s="106"/>
      <c r="HK71" s="106"/>
      <c r="HL71" s="106"/>
      <c r="HM71" s="106"/>
      <c r="HN71" s="106"/>
      <c r="HO71" s="106"/>
      <c r="HP71" s="106"/>
      <c r="HQ71" s="106"/>
      <c r="HR71" s="106"/>
      <c r="HS71" s="106"/>
      <c r="HT71" s="106"/>
      <c r="HU71" s="106"/>
      <c r="HV71" s="106"/>
      <c r="HW71" s="106"/>
      <c r="HX71" s="106"/>
      <c r="HY71" s="106"/>
      <c r="HZ71" s="106"/>
      <c r="IA71" s="106"/>
      <c r="IB71" s="106"/>
      <c r="IC71" s="106"/>
      <c r="ID71" s="106"/>
      <c r="IE71" s="106"/>
      <c r="IF71" s="106"/>
      <c r="IG71" s="106"/>
      <c r="IH71" s="106"/>
      <c r="II71" s="106"/>
      <c r="IJ71" s="106"/>
      <c r="IK71" s="106"/>
      <c r="IL71" s="106"/>
      <c r="IM71" s="106"/>
      <c r="IN71" s="106"/>
      <c r="IO71" s="106"/>
      <c r="IP71" s="106"/>
      <c r="IQ71" s="106"/>
      <c r="IR71" s="106"/>
      <c r="IS71" s="106"/>
      <c r="IT71" s="106"/>
      <c r="IU71" s="106"/>
      <c r="IV71" s="106"/>
      <c r="IW71" s="106"/>
    </row>
    <row r="72" customFormat="false" ht="11.25" hidden="false" customHeight="false" outlineLevel="0" collapsed="false">
      <c r="A72" s="62" t="s">
        <v>63</v>
      </c>
      <c r="B72" s="62"/>
      <c r="C72" s="63"/>
      <c r="D72" s="63"/>
      <c r="E72" s="63" t="s">
        <v>80</v>
      </c>
      <c r="F72" s="63"/>
      <c r="G72" s="63" t="s">
        <v>100</v>
      </c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73" t="s">
        <v>83</v>
      </c>
      <c r="AP72" s="73" t="s">
        <v>84</v>
      </c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3"/>
      <c r="BL72" s="63"/>
      <c r="BM72" s="63"/>
      <c r="BN72" s="63"/>
      <c r="BO72" s="63"/>
      <c r="BP72" s="63"/>
      <c r="BQ72" s="63"/>
      <c r="BR72" s="63"/>
      <c r="BS72" s="63"/>
      <c r="BT72" s="63"/>
      <c r="BU72" s="63"/>
      <c r="BV72" s="63"/>
      <c r="BW72" s="63"/>
      <c r="BX72" s="63"/>
      <c r="BY72" s="63"/>
      <c r="BZ72" s="63"/>
      <c r="CA72" s="63"/>
      <c r="CB72" s="63"/>
      <c r="CC72" s="63"/>
      <c r="CD72" s="63"/>
      <c r="CE72" s="63"/>
      <c r="CF72" s="63"/>
      <c r="CG72" s="63"/>
      <c r="CH72" s="63"/>
      <c r="CI72" s="63"/>
      <c r="CJ72" s="63"/>
      <c r="CK72" s="63"/>
      <c r="CL72" s="63"/>
      <c r="CM72" s="63"/>
      <c r="CN72" s="63"/>
      <c r="CO72" s="63"/>
      <c r="CP72" s="63"/>
      <c r="CQ72" s="63"/>
      <c r="CR72" s="63"/>
      <c r="CS72" s="63"/>
      <c r="CT72" s="63"/>
      <c r="CU72" s="63"/>
      <c r="CV72" s="63"/>
      <c r="CW72" s="63"/>
      <c r="CX72" s="63"/>
      <c r="CY72" s="63"/>
      <c r="CZ72" s="63"/>
      <c r="DA72" s="63"/>
      <c r="DB72" s="63"/>
      <c r="DC72" s="63"/>
      <c r="DD72" s="63"/>
      <c r="DE72" s="63"/>
      <c r="DF72" s="63"/>
      <c r="DG72" s="63"/>
      <c r="DH72" s="63"/>
      <c r="DI72" s="63"/>
      <c r="DJ72" s="63"/>
      <c r="DK72" s="63"/>
      <c r="DL72" s="63"/>
      <c r="DM72" s="63"/>
      <c r="DN72" s="63"/>
      <c r="DO72" s="63"/>
      <c r="DP72" s="63"/>
      <c r="DQ72" s="63"/>
      <c r="DR72" s="63"/>
      <c r="DS72" s="63"/>
      <c r="DT72" s="63"/>
      <c r="DU72" s="63"/>
      <c r="DV72" s="63"/>
      <c r="DW72" s="63"/>
      <c r="DX72" s="63"/>
      <c r="DY72" s="63"/>
      <c r="DZ72" s="63"/>
      <c r="EA72" s="63"/>
      <c r="EB72" s="63"/>
      <c r="EC72" s="63"/>
      <c r="ED72" s="63"/>
      <c r="EE72" s="63"/>
      <c r="EF72" s="63"/>
      <c r="EG72" s="63"/>
      <c r="EH72" s="63"/>
      <c r="EI72" s="63"/>
      <c r="EJ72" s="63"/>
      <c r="EK72" s="63"/>
      <c r="EL72" s="63"/>
      <c r="EM72" s="63"/>
      <c r="EN72" s="63"/>
      <c r="EO72" s="63"/>
      <c r="EP72" s="63"/>
      <c r="EQ72" s="63"/>
      <c r="ER72" s="63"/>
      <c r="ES72" s="63"/>
      <c r="ET72" s="63"/>
      <c r="EU72" s="63"/>
      <c r="EV72" s="63"/>
      <c r="EW72" s="63"/>
      <c r="EX72" s="63"/>
      <c r="EY72" s="63"/>
      <c r="EZ72" s="63"/>
      <c r="FA72" s="63"/>
      <c r="FB72" s="63"/>
      <c r="FC72" s="63"/>
      <c r="FD72" s="63"/>
      <c r="FE72" s="63"/>
      <c r="FF72" s="63"/>
      <c r="FG72" s="63"/>
      <c r="FH72" s="63"/>
      <c r="FI72" s="63"/>
      <c r="FJ72" s="63"/>
      <c r="FK72" s="63"/>
      <c r="FL72" s="63"/>
      <c r="FM72" s="63"/>
      <c r="FN72" s="63"/>
      <c r="FO72" s="63"/>
      <c r="FP72" s="63"/>
      <c r="FQ72" s="63"/>
      <c r="FR72" s="63"/>
      <c r="FS72" s="63"/>
      <c r="FT72" s="63"/>
      <c r="FU72" s="63"/>
      <c r="FV72" s="63"/>
      <c r="FW72" s="63"/>
      <c r="FX72" s="63"/>
      <c r="FY72" s="63"/>
      <c r="FZ72" s="63"/>
      <c r="GA72" s="63"/>
      <c r="GB72" s="63"/>
      <c r="GC72" s="63"/>
      <c r="GD72" s="63"/>
      <c r="GE72" s="63"/>
      <c r="GF72" s="63"/>
      <c r="GG72" s="63"/>
      <c r="GH72" s="63"/>
      <c r="GI72" s="63"/>
      <c r="GJ72" s="63"/>
      <c r="GK72" s="63"/>
      <c r="GL72" s="63"/>
      <c r="GM72" s="63"/>
      <c r="GN72" s="63"/>
      <c r="GO72" s="63"/>
      <c r="GP72" s="63"/>
      <c r="GQ72" s="63"/>
      <c r="GR72" s="63"/>
      <c r="GS72" s="63"/>
      <c r="GT72" s="63"/>
      <c r="GU72" s="63"/>
      <c r="GV72" s="63"/>
      <c r="GW72" s="63"/>
      <c r="GX72" s="63"/>
      <c r="GY72" s="63"/>
      <c r="GZ72" s="63"/>
      <c r="HA72" s="63"/>
      <c r="HB72" s="63"/>
      <c r="HC72" s="63"/>
      <c r="HD72" s="63"/>
      <c r="HE72" s="63"/>
      <c r="HF72" s="63"/>
      <c r="HG72" s="63"/>
      <c r="HH72" s="63"/>
      <c r="HI72" s="63"/>
      <c r="HJ72" s="63"/>
      <c r="HK72" s="63"/>
      <c r="HL72" s="63"/>
      <c r="HM72" s="63"/>
      <c r="HN72" s="63"/>
      <c r="HO72" s="63"/>
      <c r="HP72" s="63"/>
      <c r="HQ72" s="63"/>
      <c r="HR72" s="63"/>
      <c r="HS72" s="63"/>
      <c r="HT72" s="63"/>
      <c r="HU72" s="63"/>
      <c r="HV72" s="63"/>
      <c r="HW72" s="63"/>
      <c r="HX72" s="63"/>
      <c r="HY72" s="63"/>
      <c r="HZ72" s="63"/>
      <c r="IA72" s="63"/>
      <c r="IB72" s="63"/>
      <c r="IC72" s="63"/>
      <c r="ID72" s="63"/>
      <c r="IE72" s="63"/>
      <c r="IF72" s="63"/>
      <c r="IG72" s="63"/>
      <c r="IH72" s="63"/>
      <c r="II72" s="63"/>
      <c r="IJ72" s="63"/>
      <c r="IK72" s="63"/>
      <c r="IL72" s="63"/>
      <c r="IM72" s="63"/>
      <c r="IN72" s="63"/>
      <c r="IO72" s="63"/>
      <c r="IP72" s="63"/>
      <c r="IQ72" s="63"/>
      <c r="IR72" s="63"/>
      <c r="IS72" s="63"/>
      <c r="IT72" s="63"/>
      <c r="IU72" s="63"/>
      <c r="IV72" s="63"/>
      <c r="IW72" s="63"/>
    </row>
    <row r="73" customFormat="false" ht="11.25" hidden="false" customHeight="false" outlineLevel="0" collapsed="false">
      <c r="A73" s="8"/>
      <c r="B73" s="93" t="s">
        <v>115</v>
      </c>
    </row>
    <row r="74" customFormat="false" ht="11.25" hidden="false" customHeight="false" outlineLevel="0" collapsed="false">
      <c r="A74" s="106"/>
      <c r="B74" s="106"/>
      <c r="C74" s="106" t="s">
        <v>102</v>
      </c>
      <c r="D74" s="106" t="s">
        <v>103</v>
      </c>
      <c r="E74" s="106"/>
      <c r="F74" s="106"/>
      <c r="G74" s="106" t="n">
        <v>0.04</v>
      </c>
      <c r="H74" s="106"/>
      <c r="I74" s="110" t="n">
        <f aca="false">I62-(I46*$F46+I47*$F47+I48*$F48+I49*$F49+I50*$F50+I52*$F52+I53*$F53+I54*$F54+I55*$F55+I56*$F56+I57*$F57+I58*$F58+I59*$F59+I60*$F60+I51*$F51)-I61*$F61-I92-I95-I98-I101-I104+I92</f>
        <v>36458.24</v>
      </c>
      <c r="J74" s="110" t="n">
        <f aca="false">J62-(J46*$F46+J47*$F47+J48*$F48+J49*$F49+J50*$F50+J52*$F52+J53*$F53+J54*$F54+J55*$F55+J56*$F56+J57*$F57+J58*$F58+J59*$F59+J60*$F60+J51*$F51)-J61*$F61-J92-J95-J98-J101-J104+J92</f>
        <v>32388.35</v>
      </c>
      <c r="K74" s="110" t="n">
        <f aca="false">K62-(K46*$F46+K47*$F47+K48*$F48+K49*$F49+K50*$F50+K52*$F52+K53*$F53+K54*$F54+K55*$F55+K56*$F56+K57*$F57+K58*$F58+K59*$F59+K60*$F60+K51*$F51)-K61*$F61-K92-K95-K98-K101-K104+K92</f>
        <v>37411.61</v>
      </c>
      <c r="L74" s="110" t="n">
        <f aca="false">L62-(L46*$F46+L47*$F47+L48*$F48+L49*$F49+L50*$F50+L52*$F52+L53*$F53+L54*$F54+L55*$F55+L56*$F56+L57*$F57+L58*$F58+L59*$F59+L60*$F60+L51*$F51)-L61*$F61-L92-L95-L98-L101-L104+L92</f>
        <v>37411.61</v>
      </c>
      <c r="M74" s="110" t="n">
        <f aca="false">M62-(M46*$F46+M47*$F47+M48*$F48+M49*$F49+M50*$F50+M52*$F52+M53*$F53+M54*$F54+M55*$F55+M56*$F56+M57*$F57+M58*$F58+M59*$F59+M60*$F60+M51*$F51)-M61*$F61-M92-M95-M98-M101-M104+M92</f>
        <v>37411.61</v>
      </c>
      <c r="N74" s="110" t="n">
        <v>5974</v>
      </c>
      <c r="O74" s="110" t="n">
        <f aca="false">O62-(O46*$F46+O47*$F47+O48*$F48+O49*$F49+O50*$F50+O52*$F52+O53*$F53+O54*$F54+O55*$F55+O56*$F56+O57*$F57+O58*$F58+O59*$F59+O60*$F60+O51*$F51)-O61*$F61-O92-O95-O98-O101-O104+O92</f>
        <v>37411.61</v>
      </c>
      <c r="P74" s="110" t="n">
        <f aca="false">P62-(P46*$F46+P47*$F47+P48*$F48+P49*$F49+P50*$F50+P52*$F52+P53*$F53+P54*$F54+P55*$F55+P56*$F56+P57*$F57+P58*$F58+P59*$F59+P60*$F60+P51*$F51)-P61*$F61-P92-P95-P98-P101-P104+P92</f>
        <v>37411.61</v>
      </c>
      <c r="Q74" s="110" t="n">
        <f aca="false">Q62-(Q46*$F46+Q47*$F47+Q48*$F48+Q49*$F49+Q50*$F50+Q52*$F52+Q53*$F53+Q54*$F54+Q55*$F55+Q56*$F56+Q57*$F57+Q58*$F58+Q59*$F59+Q60*$F60+Q51*$F51)-Q61*$F61-Q92-Q95-Q98-Q101-Q104+Q92</f>
        <v>37411.61</v>
      </c>
      <c r="R74" s="110" t="n">
        <f aca="false">R62-(R46*$F46+R47*$F47+R48*$F48+R49*$F49+R50*$F50+R52*$F52+R53*$F53+R54*$F54+R55*$F55+R56*$F56+R57*$F57+R58*$F58+R59*$F59+R60*$F60+R51*$F51)-R61*$F61-R92-R95-R98-R101-R104+R92</f>
        <v>37411.61</v>
      </c>
      <c r="S74" s="110" t="n">
        <f aca="false">S62-(S46*$F46+S47*$F47+S48*$F48+S49*$F49+S50*$F50+S52*$F52+S53*$F53+S54*$F54+S55*$F55+S56*$F56+S57*$F57+S58*$F58+S59*$F59+S60*$F60+S51*$F51)-S61*$F61-S92-S95-S98-S101-S104+S92</f>
        <v>37411.61</v>
      </c>
      <c r="T74" s="110" t="n">
        <f aca="false">T62-(T46*$F46+T47*$F47+T48*$F48+T49*$F49+T50*$F50+T52*$F52+T53*$F53+T54*$F54+T55*$F55+T56*$F56+T57*$F57+T58*$F58+T59*$F59+T60*$F60+T51*$F51)-T61*$F61-T92-T95-T98-T101-T104+T92</f>
        <v>37411.61</v>
      </c>
      <c r="U74" s="110" t="n">
        <f aca="false">U62-(U46*$F46+U47*$F47+U48*$F48+U49*$F49+U50*$F50+U52*$F52+U53*$F53+U54*$F54+U55*$F55+U56*$F56+U57*$F57+U58*$F58+U59*$F59+U60*$F60+U51*$F51)-U61*$F61-U92-U95-U98-U101-U104+U92</f>
        <v>37411.61</v>
      </c>
      <c r="V74" s="110" t="n">
        <f aca="false">V62-(V46*$F46+V47*$F47+V48*$F48+V49*$F49+V50*$F50+V52*$F52+V53*$F53+V54*$F54+V55*$F55+V56*$F56+V57*$F57+V58*$F58+V59*$F59+V60*$F60+V51*$F51)-V61*$F61-V92-V95-V98-V101-V104+V92</f>
        <v>37411.61</v>
      </c>
      <c r="W74" s="110" t="n">
        <f aca="false">W62-(W46*$F46+W47*$F47+W48*$F48+W49*$F49+W50*$F50+W52*$F52+W53*$F53+W54*$F54+W55*$F55+W56*$F56+W57*$F57+W58*$F58+W59*$F59+W60*$F60+W51*$F51)-W61*$F61-W92-W95-W98-W101-W104+W92</f>
        <v>37411.61</v>
      </c>
      <c r="X74" s="110" t="n">
        <f aca="false">X62-(X46*$F46+X47*$F47+X48*$F48+X49*$F49+X50*$F50+X52*$F52+X53*$F53+X54*$F54+X55*$F55+X56*$F56+X57*$F57+X58*$F58+X59*$F59+X60*$F60+X51*$F51)-X61*$F61-X92-X95-X98-X101-X104+X92</f>
        <v>37411.61</v>
      </c>
      <c r="Y74" s="110" t="n">
        <f aca="false">Y62-(Y46*$F46+Y47*$F47+Y48*$F48+Y49*$F49+Y50*$F50+Y52*$F52+Y53*$F53+Y54*$F54+Y55*$F55+Y56*$F56+Y57*$F57+Y58*$F58+Y59*$F59+Y60*$F60+Y51*$F51)-Y61*$F61-Y92-Y95-Y98-Y101-Y104+Y92</f>
        <v>37411.61</v>
      </c>
      <c r="Z74" s="110" t="n">
        <f aca="false">Z62-(Z46*$F46+Z47*$F47+Z48*$F48+Z49*$F49+Z50*$F50+Z52*$F52+Z53*$F53+Z54*$F54+Z55*$F55+Z56*$F56+Z57*$F57+Z58*$F58+Z59*$F59+Z60*$F60+Z51*$F51)-Z61*$F61-Z92-Z95-Z98-Z101-Z104+Z92</f>
        <v>37411.61</v>
      </c>
      <c r="AA74" s="110" t="n">
        <f aca="false">AA62-(AA46*$F46+AA47*$F47+AA48*$F48+AA49*$F49+AA50*$F50+AA52*$F52+AA53*$F53+AA54*$F54+AA55*$F55+AA56*$F56+AA57*$F57+AA58*$F58+AA59*$F59+AA60*$F60+AA51*$F51)-AA61*$F61-AA92-AA95-AA98-AA101-AA104+AA92</f>
        <v>37411.61</v>
      </c>
      <c r="AB74" s="110" t="n">
        <f aca="false">AB62-(AB46*$F46+AB47*$F47+AB48*$F48+AB49*$F49+AB50*$F50+AB52*$F52+AB53*$F53+AB54*$F54+AB55*$F55+AB56*$F56+AB57*$F57+AB58*$F58+AB59*$F59+AB60*$F60+AB51*$F51)-AB61*$F61-AB92-AB95-AB98-AB101-AB104+AB92</f>
        <v>37411.61</v>
      </c>
      <c r="AC74" s="110" t="n">
        <f aca="false">AC62-(AC46*$F46+AC47*$F47+AC48*$F48+AC49*$F49+AC50*$F50+AC52*$F52+AC53*$F53+AC54*$F54+AC55*$F55+AC56*$F56+AC57*$F57+AC58*$F58+AC59*$F59+AC60*$F60+AC51*$F51)-AC61*$F61-AC92-AC95-AC98-AC101-AC104+AC92</f>
        <v>32461.61</v>
      </c>
      <c r="AD74" s="110" t="n">
        <f aca="false">AD62-(AD46*$F46+AD47*$F47+AD48*$F48+AD49*$F49+AD50*$F50+AD52*$F52+AD53*$F53+AD54*$F54+AD55*$F55+AD56*$F56+AD57*$F57+AD58*$F58+AD59*$F59+AD60*$F60+AD51*$F51)-AD61*$F61-AD92-AD95-AD98-AD101-AD104+AD92</f>
        <v>32461.61</v>
      </c>
      <c r="AE74" s="110" t="n">
        <f aca="false">AE62-(AE46*$F46+AE47*$F47+AE48*$F48+AE49*$F49+AE50*$F50+AE52*$F52+AE53*$F53+AE54*$F54+AE55*$F55+AE56*$F56+AE57*$F57+AE58*$F58+AE59*$F59+AE60*$F60+AE51*$F51)-AE61*$F61-AE92-AE95-AE98-AE101-AE104+AE92</f>
        <v>32461.61</v>
      </c>
      <c r="AF74" s="110" t="n">
        <f aca="false">AF62-(AF46*$F46+AF47*$F47+AF48*$F48+AF49*$F49+AF50*$F50+AF52*$F52+AF53*$F53+AF54*$F54+AF55*$F55+AF56*$F56+AF57*$F57+AF58*$F58+AF59*$F59+AF60*$F60+AF51*$F51)-AF61*$F61-AF92-AF95-AF98-AF101-AF104+AF92</f>
        <v>32461.61</v>
      </c>
      <c r="AG74" s="110" t="n">
        <f aca="false">AG62-(AG46*$F46+AG47*$F47+AG48*$F48+AG49*$F49+AG50*$F50+AG52*$F52+AG53*$F53+AG54*$F54+AG55*$F55+AG56*$F56+AG57*$F57+AG58*$F58+AG59*$F59+AG60*$F60+AG51*$F51)-AG61*$F61-AG92-AG95-AG98-AG101-AG104+AG92</f>
        <v>32461.61</v>
      </c>
      <c r="AH74" s="110" t="n">
        <f aca="false">AH62-(AH46*$F46+AH47*$F47+AH48*$F48+AH49*$F49+AH50*$F50+AH52*$F52+AH53*$F53+AH54*$F54+AH55*$F55+AH56*$F56+AH57*$F57+AH58*$F58+AH59*$F59+AH60*$F60+AH51*$F51)-AH61*$F61-AH92-AH95-AH98-AH101-AH104+AH92</f>
        <v>32461.61</v>
      </c>
      <c r="AI74" s="110" t="n">
        <f aca="false">AI62-(AI46*$F46+AI47*$F47+AI48*$F48+AI49*$F49+AI50*$F50+AI52*$F52+AI53*$F53+AI54*$F54+AI55*$F55+AI56*$F56+AI57*$F57+AI58*$F58+AI59*$F59+AI60*$F60+AI51*$F51)-AI61*$F61-AI92-AI95-AI98-AI101-AI104+AI92</f>
        <v>32461.61</v>
      </c>
      <c r="AJ74" s="110" t="n">
        <f aca="false">AJ62-(AJ46*$F46+AJ47*$F47+AJ48*$F48+AJ49*$F49+AJ50*$F50+AJ52*$F52+AJ53*$F53+AJ54*$F54+AJ55*$F55+AJ56*$F56+AJ57*$F57+AJ58*$F58+AJ59*$F59+AJ60*$F60+AJ51*$F51)-AJ61*$F61-AJ92-AJ95-AJ98-AJ101-AJ104+AJ92</f>
        <v>32461.61</v>
      </c>
      <c r="AK74" s="110" t="n">
        <f aca="false">AK62-(AK46*$F46+AK47*$F47+AK48*$F48+AK49*$F49+AK50*$F50+AK52*$F52+AK53*$F53+AK54*$F54+AK55*$F55+AK56*$F56+AK57*$F57+AK58*$F58+AK59*$F59+AK60*$F60+AK51*$F51)-AK61*$F61-AK92-AK95-AK98-AK101-AK104+AK92</f>
        <v>21076.61</v>
      </c>
      <c r="AL74" s="110" t="n">
        <f aca="false">AL62-(AL46*$F46+AL47*$F47+AL48*$F48+AL49*$F49+AL50*$F50+AL52*$F52+AL53*$F53+AL54*$F54+AL55*$F55+AL56*$F56+AL57*$F57+AL58*$F58+AL59*$F59+AL60*$F60+AL51*$F51)-AL61*$F61-AL92-AL95-AL98-AL101-AL104+AL92</f>
        <v>21076.61</v>
      </c>
      <c r="AM74" s="110" t="n">
        <f aca="false">AM62-(AM46*$F46+AM47*$F47+AM48*$F48+AM49*$F49+AM50*$F50+AM52*$F52+AM53*$F53+AM54*$F54+AM55*$F55+AM56*$F56+AM57*$F57+AM58*$F58+AM59*$F59+AM60*$F60+AM51*$F51)-AM61*$F61-AM92-AM95-AM98-AM101-AM104+AM92</f>
        <v>11126.61</v>
      </c>
      <c r="AN74" s="106"/>
      <c r="AO74" s="110" t="n">
        <f aca="false">SUM(I74:AN74)</f>
        <v>1023790.67</v>
      </c>
      <c r="AP74" s="111" t="n">
        <f aca="false">AP17+AP34+AP37+AP40+AP62+AP65+AP68-AP92-AP95-AP98-AP101-AP104</f>
        <v>2173517.586</v>
      </c>
      <c r="AQ74" s="106"/>
      <c r="AR74" s="106"/>
      <c r="AS74" s="106"/>
      <c r="AT74" s="106"/>
      <c r="AU74" s="106"/>
      <c r="AV74" s="106"/>
      <c r="AW74" s="106"/>
      <c r="AX74" s="106"/>
      <c r="AY74" s="106"/>
      <c r="AZ74" s="106"/>
      <c r="BA74" s="106"/>
      <c r="BB74" s="106"/>
      <c r="BC74" s="106"/>
      <c r="BD74" s="106"/>
      <c r="BE74" s="106"/>
      <c r="BF74" s="106"/>
      <c r="BG74" s="106"/>
      <c r="BH74" s="106"/>
      <c r="BI74" s="106"/>
      <c r="BJ74" s="106"/>
      <c r="BK74" s="106"/>
      <c r="BL74" s="106"/>
      <c r="BM74" s="106"/>
      <c r="BN74" s="106"/>
      <c r="BO74" s="106"/>
      <c r="BP74" s="106"/>
      <c r="BQ74" s="106"/>
      <c r="BR74" s="106"/>
      <c r="BS74" s="106"/>
      <c r="BT74" s="106"/>
      <c r="BU74" s="106"/>
      <c r="BV74" s="106"/>
      <c r="BW74" s="106"/>
      <c r="BX74" s="106"/>
      <c r="BY74" s="106"/>
      <c r="BZ74" s="106"/>
      <c r="CA74" s="106"/>
      <c r="CB74" s="106"/>
      <c r="CC74" s="106"/>
      <c r="CD74" s="106"/>
      <c r="CE74" s="106"/>
      <c r="CF74" s="106"/>
      <c r="CG74" s="106"/>
      <c r="CH74" s="106"/>
      <c r="CI74" s="106"/>
      <c r="CJ74" s="106"/>
      <c r="CK74" s="106"/>
      <c r="CL74" s="106"/>
      <c r="CM74" s="106"/>
      <c r="CN74" s="106"/>
      <c r="CO74" s="106"/>
      <c r="CP74" s="106"/>
      <c r="CQ74" s="106"/>
      <c r="CR74" s="106"/>
      <c r="CS74" s="106"/>
      <c r="CT74" s="106"/>
      <c r="CU74" s="106"/>
      <c r="CV74" s="106"/>
      <c r="CW74" s="106"/>
      <c r="CX74" s="106"/>
      <c r="CY74" s="106"/>
      <c r="CZ74" s="106"/>
      <c r="DA74" s="106"/>
      <c r="DB74" s="106"/>
      <c r="DC74" s="106"/>
      <c r="DD74" s="106"/>
      <c r="DE74" s="106"/>
      <c r="DF74" s="106"/>
      <c r="DG74" s="106"/>
      <c r="DH74" s="106"/>
      <c r="DI74" s="106"/>
      <c r="DJ74" s="106"/>
      <c r="DK74" s="106"/>
      <c r="DL74" s="106"/>
      <c r="DM74" s="106"/>
      <c r="DN74" s="106"/>
      <c r="DO74" s="106"/>
      <c r="DP74" s="106"/>
      <c r="DQ74" s="106"/>
      <c r="DR74" s="106"/>
      <c r="DS74" s="106"/>
      <c r="DT74" s="106"/>
      <c r="DU74" s="106"/>
      <c r="DV74" s="106"/>
      <c r="DW74" s="106"/>
      <c r="DX74" s="106"/>
      <c r="DY74" s="106"/>
      <c r="DZ74" s="106"/>
      <c r="EA74" s="106"/>
      <c r="EB74" s="106"/>
      <c r="EC74" s="106"/>
      <c r="ED74" s="106"/>
      <c r="EE74" s="106"/>
      <c r="EF74" s="106"/>
      <c r="EG74" s="106"/>
      <c r="EH74" s="106"/>
      <c r="EI74" s="106"/>
      <c r="EJ74" s="106"/>
      <c r="EK74" s="106"/>
      <c r="EL74" s="106"/>
      <c r="EM74" s="106"/>
      <c r="EN74" s="106"/>
      <c r="EO74" s="106"/>
      <c r="EP74" s="106"/>
      <c r="EQ74" s="106"/>
      <c r="ER74" s="106"/>
      <c r="ES74" s="106"/>
      <c r="ET74" s="106"/>
      <c r="EU74" s="106"/>
      <c r="EV74" s="106"/>
      <c r="EW74" s="106"/>
      <c r="EX74" s="106"/>
      <c r="EY74" s="106"/>
      <c r="EZ74" s="106"/>
      <c r="FA74" s="106"/>
      <c r="FB74" s="106"/>
      <c r="FC74" s="106"/>
      <c r="FD74" s="106"/>
      <c r="FE74" s="106"/>
      <c r="FF74" s="106"/>
      <c r="FG74" s="106"/>
      <c r="FH74" s="106"/>
      <c r="FI74" s="106"/>
      <c r="FJ74" s="106"/>
      <c r="FK74" s="106"/>
      <c r="FL74" s="106"/>
      <c r="FM74" s="106"/>
      <c r="FN74" s="106"/>
      <c r="FO74" s="106"/>
      <c r="FP74" s="106"/>
      <c r="FQ74" s="106"/>
      <c r="FR74" s="106"/>
      <c r="FS74" s="106"/>
      <c r="FT74" s="106"/>
      <c r="FU74" s="106"/>
      <c r="FV74" s="106"/>
      <c r="FW74" s="106"/>
      <c r="FX74" s="106"/>
      <c r="FY74" s="106"/>
      <c r="FZ74" s="106"/>
      <c r="GA74" s="106"/>
      <c r="GB74" s="106"/>
      <c r="GC74" s="106"/>
      <c r="GD74" s="106"/>
      <c r="GE74" s="106"/>
      <c r="GF74" s="106"/>
      <c r="GG74" s="106"/>
      <c r="GH74" s="106"/>
      <c r="GI74" s="106"/>
      <c r="GJ74" s="106"/>
      <c r="GK74" s="106"/>
      <c r="GL74" s="106"/>
      <c r="GM74" s="106"/>
      <c r="GN74" s="106"/>
      <c r="GO74" s="106"/>
      <c r="GP74" s="106"/>
      <c r="GQ74" s="106"/>
      <c r="GR74" s="106"/>
      <c r="GS74" s="106"/>
      <c r="GT74" s="106"/>
      <c r="GU74" s="106"/>
      <c r="GV74" s="106"/>
      <c r="GW74" s="106"/>
      <c r="GX74" s="106"/>
      <c r="GY74" s="106"/>
      <c r="GZ74" s="106"/>
      <c r="HA74" s="106"/>
      <c r="HB74" s="106"/>
      <c r="HC74" s="106"/>
      <c r="HD74" s="106"/>
      <c r="HE74" s="106"/>
      <c r="HF74" s="106"/>
      <c r="HG74" s="106"/>
      <c r="HH74" s="106"/>
      <c r="HI74" s="106"/>
      <c r="HJ74" s="106"/>
      <c r="HK74" s="106"/>
      <c r="HL74" s="106"/>
      <c r="HM74" s="106"/>
      <c r="HN74" s="106"/>
      <c r="HO74" s="106"/>
      <c r="HP74" s="106"/>
      <c r="HQ74" s="106"/>
      <c r="HR74" s="106"/>
      <c r="HS74" s="106"/>
      <c r="HT74" s="106"/>
      <c r="HU74" s="106"/>
      <c r="HV74" s="106"/>
      <c r="HW74" s="106"/>
      <c r="HX74" s="106"/>
      <c r="HY74" s="106"/>
      <c r="HZ74" s="106"/>
      <c r="IA74" s="106"/>
      <c r="IB74" s="106"/>
      <c r="IC74" s="106"/>
      <c r="ID74" s="106"/>
      <c r="IE74" s="106"/>
      <c r="IF74" s="106"/>
      <c r="IG74" s="106"/>
      <c r="IH74" s="106"/>
      <c r="II74" s="106"/>
      <c r="IJ74" s="106"/>
      <c r="IK74" s="106"/>
      <c r="IL74" s="106"/>
      <c r="IM74" s="106"/>
      <c r="IN74" s="106"/>
      <c r="IO74" s="106"/>
      <c r="IP74" s="106"/>
      <c r="IQ74" s="106"/>
      <c r="IR74" s="106"/>
      <c r="IS74" s="106"/>
      <c r="IT74" s="106"/>
      <c r="IU74" s="106"/>
      <c r="IV74" s="106"/>
      <c r="IW74" s="106"/>
    </row>
    <row r="75" customFormat="false" ht="11.25" hidden="false" customHeight="false" outlineLevel="0" collapsed="false">
      <c r="K75" s="28"/>
      <c r="AP75" s="29"/>
    </row>
    <row r="76" customFormat="false" ht="11.25" hidden="false" customHeight="false" outlineLevel="0" collapsed="false">
      <c r="B76" s="93" t="s">
        <v>116</v>
      </c>
      <c r="K76" s="28"/>
      <c r="AR76" s="29"/>
    </row>
    <row r="77" customFormat="false" ht="11.25" hidden="false" customHeight="false" outlineLevel="0" collapsed="false">
      <c r="B77" s="66"/>
      <c r="C77" s="1" t="s">
        <v>130</v>
      </c>
      <c r="D77" s="1" t="s">
        <v>131</v>
      </c>
      <c r="E77" s="1" t="n">
        <v>3.039</v>
      </c>
      <c r="I77" s="24" t="n">
        <v>0</v>
      </c>
      <c r="J77" s="24" t="n">
        <v>3835</v>
      </c>
      <c r="K77" s="24" t="n">
        <v>0</v>
      </c>
      <c r="L77" s="24" t="n">
        <f aca="false">K77</f>
        <v>0</v>
      </c>
      <c r="M77" s="24" t="n">
        <f aca="false">L77</f>
        <v>0</v>
      </c>
      <c r="N77" s="24" t="n">
        <f aca="false">M77</f>
        <v>0</v>
      </c>
      <c r="O77" s="24" t="n">
        <f aca="false">N77</f>
        <v>0</v>
      </c>
      <c r="P77" s="24" t="n">
        <f aca="false">O77</f>
        <v>0</v>
      </c>
      <c r="Q77" s="24" t="n">
        <f aca="false">P77</f>
        <v>0</v>
      </c>
      <c r="R77" s="24" t="n">
        <f aca="false">Q77</f>
        <v>0</v>
      </c>
      <c r="S77" s="24" t="n">
        <f aca="false">R77</f>
        <v>0</v>
      </c>
      <c r="T77" s="24" t="n">
        <f aca="false">S77</f>
        <v>0</v>
      </c>
      <c r="U77" s="24" t="n">
        <f aca="false">T77</f>
        <v>0</v>
      </c>
      <c r="V77" s="24" t="n">
        <f aca="false">U77</f>
        <v>0</v>
      </c>
      <c r="W77" s="24" t="n">
        <f aca="false">V77</f>
        <v>0</v>
      </c>
      <c r="X77" s="24" t="n">
        <f aca="false">W77</f>
        <v>0</v>
      </c>
      <c r="Y77" s="24" t="n">
        <f aca="false">X77</f>
        <v>0</v>
      </c>
      <c r="Z77" s="24" t="n">
        <f aca="false">Y77</f>
        <v>0</v>
      </c>
      <c r="AA77" s="24" t="n">
        <f aca="false">Z77</f>
        <v>0</v>
      </c>
      <c r="AB77" s="24" t="n">
        <f aca="false">AA77</f>
        <v>0</v>
      </c>
      <c r="AC77" s="24" t="n">
        <f aca="false">AB77</f>
        <v>0</v>
      </c>
      <c r="AD77" s="24" t="n">
        <f aca="false">AC77</f>
        <v>0</v>
      </c>
      <c r="AE77" s="24" t="n">
        <f aca="false">AD77</f>
        <v>0</v>
      </c>
      <c r="AF77" s="24" t="n">
        <f aca="false">AE77</f>
        <v>0</v>
      </c>
      <c r="AG77" s="24" t="n">
        <f aca="false">AF77</f>
        <v>0</v>
      </c>
      <c r="AH77" s="24" t="n">
        <f aca="false">AG77</f>
        <v>0</v>
      </c>
      <c r="AI77" s="24" t="n">
        <f aca="false">AH77</f>
        <v>0</v>
      </c>
      <c r="AJ77" s="24" t="n">
        <f aca="false">AI77</f>
        <v>0</v>
      </c>
      <c r="AK77" s="24" t="n">
        <f aca="false">AJ77</f>
        <v>0</v>
      </c>
      <c r="AL77" s="24" t="n">
        <f aca="false">AK77</f>
        <v>0</v>
      </c>
      <c r="AM77" s="24" t="n">
        <f aca="false">AL77</f>
        <v>0</v>
      </c>
      <c r="AO77" s="28" t="n">
        <f aca="false">SUM(I77:AN77)</f>
        <v>3835</v>
      </c>
      <c r="AP77" s="28" t="n">
        <f aca="false">SUM(I77:AM77)*E77</f>
        <v>11654.565</v>
      </c>
      <c r="AR77" s="29"/>
    </row>
    <row r="78" customFormat="false" ht="11.25" hidden="false" customHeight="false" outlineLevel="0" collapsed="false">
      <c r="B78" s="66"/>
      <c r="C78" s="1" t="s">
        <v>16</v>
      </c>
      <c r="D78" s="1" t="s">
        <v>33</v>
      </c>
      <c r="E78" s="1" t="n">
        <v>3.039</v>
      </c>
      <c r="I78" s="24" t="n">
        <v>0</v>
      </c>
      <c r="J78" s="24" t="n">
        <v>0</v>
      </c>
      <c r="K78" s="24" t="n">
        <v>0</v>
      </c>
      <c r="L78" s="24" t="n">
        <v>0</v>
      </c>
      <c r="M78" s="24" t="n">
        <v>0</v>
      </c>
      <c r="N78" s="24" t="n">
        <v>0</v>
      </c>
      <c r="O78" s="24" t="n">
        <v>0</v>
      </c>
      <c r="P78" s="24" t="n">
        <v>0</v>
      </c>
      <c r="Q78" s="24" t="n">
        <v>0</v>
      </c>
      <c r="R78" s="24" t="n">
        <v>0</v>
      </c>
      <c r="S78" s="24" t="n">
        <v>0</v>
      </c>
      <c r="T78" s="24" t="n">
        <v>0</v>
      </c>
      <c r="U78" s="24" t="n">
        <v>0</v>
      </c>
      <c r="V78" s="24" t="n">
        <v>0</v>
      </c>
      <c r="W78" s="24" t="n">
        <v>0</v>
      </c>
      <c r="X78" s="24" t="n">
        <v>0</v>
      </c>
      <c r="Y78" s="24" t="n">
        <v>0</v>
      </c>
      <c r="Z78" s="24" t="n">
        <v>0</v>
      </c>
      <c r="AA78" s="24" t="n">
        <v>0</v>
      </c>
      <c r="AB78" s="24" t="n">
        <v>0</v>
      </c>
      <c r="AC78" s="24" t="n">
        <v>0</v>
      </c>
      <c r="AD78" s="24" t="n">
        <v>0</v>
      </c>
      <c r="AE78" s="24" t="n">
        <v>0</v>
      </c>
      <c r="AF78" s="24" t="n">
        <v>0</v>
      </c>
      <c r="AG78" s="24" t="n">
        <v>0</v>
      </c>
      <c r="AH78" s="24" t="n">
        <v>0</v>
      </c>
      <c r="AI78" s="24" t="n">
        <v>0</v>
      </c>
      <c r="AJ78" s="24" t="n">
        <v>0</v>
      </c>
      <c r="AK78" s="24" t="n">
        <v>0</v>
      </c>
      <c r="AL78" s="24" t="n">
        <v>0</v>
      </c>
      <c r="AM78" s="24" t="n">
        <f aca="false">AL78</f>
        <v>0</v>
      </c>
      <c r="AO78" s="28" t="n">
        <f aca="false">SUM(I78:AN78)</f>
        <v>0</v>
      </c>
      <c r="AP78" s="28" t="n">
        <f aca="false">SUM(I78:AM78)*E78</f>
        <v>0</v>
      </c>
      <c r="AR78" s="29"/>
    </row>
    <row r="79" customFormat="false" ht="11.25" hidden="false" customHeight="false" outlineLevel="0" collapsed="false">
      <c r="B79" s="66"/>
      <c r="C79" s="1" t="s">
        <v>121</v>
      </c>
      <c r="D79" s="1" t="s">
        <v>122</v>
      </c>
      <c r="E79" s="1" t="n">
        <v>3.039</v>
      </c>
      <c r="I79" s="24" t="n">
        <v>8224</v>
      </c>
      <c r="J79" s="24" t="n">
        <v>8500</v>
      </c>
      <c r="K79" s="24" t="n">
        <v>7261</v>
      </c>
      <c r="L79" s="24" t="n">
        <f aca="false">K79</f>
        <v>7261</v>
      </c>
      <c r="M79" s="24" t="n">
        <f aca="false">L79</f>
        <v>7261</v>
      </c>
      <c r="N79" s="24" t="n">
        <f aca="false">M79</f>
        <v>7261</v>
      </c>
      <c r="O79" s="24" t="n">
        <f aca="false">N79</f>
        <v>7261</v>
      </c>
      <c r="P79" s="24" t="n">
        <f aca="false">O79</f>
        <v>7261</v>
      </c>
      <c r="Q79" s="24" t="n">
        <f aca="false">P79</f>
        <v>7261</v>
      </c>
      <c r="R79" s="24" t="n">
        <f aca="false">Q79</f>
        <v>7261</v>
      </c>
      <c r="S79" s="24" t="n">
        <f aca="false">R79</f>
        <v>7261</v>
      </c>
      <c r="T79" s="24" t="n">
        <f aca="false">S79</f>
        <v>7261</v>
      </c>
      <c r="U79" s="24" t="n">
        <f aca="false">T79</f>
        <v>7261</v>
      </c>
      <c r="V79" s="24" t="n">
        <f aca="false">U79</f>
        <v>7261</v>
      </c>
      <c r="W79" s="24" t="n">
        <f aca="false">V79</f>
        <v>7261</v>
      </c>
      <c r="X79" s="24" t="n">
        <f aca="false">W79</f>
        <v>7261</v>
      </c>
      <c r="Y79" s="24" t="n">
        <f aca="false">X79</f>
        <v>7261</v>
      </c>
      <c r="Z79" s="24" t="n">
        <f aca="false">Y79</f>
        <v>7261</v>
      </c>
      <c r="AA79" s="24" t="n">
        <f aca="false">Z79</f>
        <v>7261</v>
      </c>
      <c r="AB79" s="24" t="n">
        <f aca="false">AA79</f>
        <v>7261</v>
      </c>
      <c r="AC79" s="24" t="n">
        <f aca="false">AB79</f>
        <v>7261</v>
      </c>
      <c r="AD79" s="24" t="n">
        <f aca="false">AC79</f>
        <v>7261</v>
      </c>
      <c r="AE79" s="24" t="n">
        <f aca="false">AD79</f>
        <v>7261</v>
      </c>
      <c r="AF79" s="24" t="n">
        <f aca="false">AE79</f>
        <v>7261</v>
      </c>
      <c r="AG79" s="24" t="n">
        <f aca="false">AF79</f>
        <v>7261</v>
      </c>
      <c r="AH79" s="24" t="n">
        <f aca="false">AG79</f>
        <v>7261</v>
      </c>
      <c r="AI79" s="24" t="n">
        <f aca="false">AH79</f>
        <v>7261</v>
      </c>
      <c r="AJ79" s="24" t="n">
        <f aca="false">AI79</f>
        <v>7261</v>
      </c>
      <c r="AK79" s="24" t="n">
        <f aca="false">AJ79</f>
        <v>7261</v>
      </c>
      <c r="AL79" s="24" t="n">
        <f aca="false">AK79</f>
        <v>7261</v>
      </c>
      <c r="AM79" s="24" t="n">
        <f aca="false">AL79</f>
        <v>7261</v>
      </c>
      <c r="AO79" s="28" t="n">
        <f aca="false">SUM(I79:AN79)</f>
        <v>227293</v>
      </c>
      <c r="AP79" s="28" t="n">
        <f aca="false">SUM(I79:AM79)*E79</f>
        <v>690743.427</v>
      </c>
      <c r="AR79" s="29"/>
    </row>
    <row r="80" customFormat="false" ht="11.25" hidden="false" customHeight="false" outlineLevel="0" collapsed="false">
      <c r="B80" s="66"/>
      <c r="C80" s="1" t="s">
        <v>18</v>
      </c>
      <c r="D80" s="1" t="s">
        <v>35</v>
      </c>
      <c r="E80" s="1" t="n">
        <v>3.039</v>
      </c>
      <c r="I80" s="24" t="n">
        <v>0</v>
      </c>
      <c r="J80" s="24" t="n">
        <v>0</v>
      </c>
      <c r="K80" s="24" t="n">
        <v>0</v>
      </c>
      <c r="L80" s="24" t="n">
        <v>0</v>
      </c>
      <c r="M80" s="24" t="n">
        <v>0</v>
      </c>
      <c r="N80" s="24" t="n">
        <v>0</v>
      </c>
      <c r="O80" s="24" t="n">
        <v>0</v>
      </c>
      <c r="P80" s="24" t="n">
        <v>0</v>
      </c>
      <c r="Q80" s="24" t="n">
        <v>0</v>
      </c>
      <c r="R80" s="24" t="n">
        <v>0</v>
      </c>
      <c r="S80" s="24" t="n">
        <v>0</v>
      </c>
      <c r="T80" s="24" t="n">
        <v>0</v>
      </c>
      <c r="U80" s="24" t="n">
        <v>0</v>
      </c>
      <c r="V80" s="24" t="n">
        <v>0</v>
      </c>
      <c r="W80" s="24" t="n">
        <v>0</v>
      </c>
      <c r="X80" s="24" t="n">
        <v>0</v>
      </c>
      <c r="Y80" s="24" t="n">
        <v>0</v>
      </c>
      <c r="Z80" s="24" t="n">
        <v>0</v>
      </c>
      <c r="AA80" s="24" t="n">
        <v>0</v>
      </c>
      <c r="AB80" s="24" t="n">
        <v>0</v>
      </c>
      <c r="AC80" s="24" t="n">
        <v>0</v>
      </c>
      <c r="AD80" s="24" t="n">
        <v>0</v>
      </c>
      <c r="AE80" s="24" t="n">
        <v>0</v>
      </c>
      <c r="AF80" s="24" t="n">
        <v>0</v>
      </c>
      <c r="AG80" s="24" t="n">
        <v>0</v>
      </c>
      <c r="AH80" s="24" t="n">
        <v>0</v>
      </c>
      <c r="AI80" s="24" t="n">
        <v>0</v>
      </c>
      <c r="AJ80" s="24" t="n">
        <v>0</v>
      </c>
      <c r="AK80" s="24" t="n">
        <v>0</v>
      </c>
      <c r="AL80" s="24" t="n">
        <v>0</v>
      </c>
      <c r="AM80" s="24" t="n">
        <f aca="false">AL80</f>
        <v>0</v>
      </c>
      <c r="AO80" s="28" t="n">
        <f aca="false">SUM(I80:AN80)</f>
        <v>0</v>
      </c>
      <c r="AP80" s="28" t="n">
        <f aca="false">SUM(I80:AM80)*E80</f>
        <v>0</v>
      </c>
      <c r="AR80" s="29"/>
    </row>
    <row r="81" customFormat="false" ht="11.25" hidden="false" customHeight="false" outlineLevel="0" collapsed="false">
      <c r="B81" s="66"/>
      <c r="C81" s="1" t="s">
        <v>9</v>
      </c>
      <c r="D81" s="1" t="s">
        <v>26</v>
      </c>
      <c r="E81" s="1" t="n">
        <v>3.039</v>
      </c>
      <c r="I81" s="24" t="n">
        <v>0</v>
      </c>
      <c r="J81" s="24" t="n">
        <v>0</v>
      </c>
      <c r="K81" s="24" t="n">
        <v>0</v>
      </c>
      <c r="L81" s="24" t="n">
        <v>0</v>
      </c>
      <c r="M81" s="24" t="n">
        <v>0</v>
      </c>
      <c r="N81" s="24" t="n">
        <v>0</v>
      </c>
      <c r="O81" s="24" t="n">
        <v>0</v>
      </c>
      <c r="P81" s="24" t="n">
        <v>0</v>
      </c>
      <c r="Q81" s="24" t="n">
        <v>0</v>
      </c>
      <c r="R81" s="24" t="n">
        <v>0</v>
      </c>
      <c r="S81" s="24" t="n">
        <v>0</v>
      </c>
      <c r="T81" s="24" t="n">
        <v>0</v>
      </c>
      <c r="U81" s="24" t="n">
        <v>0</v>
      </c>
      <c r="V81" s="24" t="n">
        <v>0</v>
      </c>
      <c r="W81" s="24" t="n">
        <v>0</v>
      </c>
      <c r="X81" s="24" t="n">
        <v>0</v>
      </c>
      <c r="Y81" s="24" t="n">
        <v>0</v>
      </c>
      <c r="Z81" s="24" t="n">
        <v>0</v>
      </c>
      <c r="AA81" s="24" t="n">
        <v>0</v>
      </c>
      <c r="AB81" s="24" t="n">
        <v>0</v>
      </c>
      <c r="AC81" s="24" t="n">
        <v>0</v>
      </c>
      <c r="AD81" s="24" t="n">
        <v>0</v>
      </c>
      <c r="AE81" s="24" t="n">
        <v>0</v>
      </c>
      <c r="AF81" s="24" t="n">
        <v>0</v>
      </c>
      <c r="AG81" s="24" t="n">
        <v>0</v>
      </c>
      <c r="AH81" s="24" t="n">
        <v>0</v>
      </c>
      <c r="AI81" s="24" t="n">
        <v>0</v>
      </c>
      <c r="AJ81" s="24" t="n">
        <v>0</v>
      </c>
      <c r="AK81" s="24" t="n">
        <v>0</v>
      </c>
      <c r="AL81" s="24" t="n">
        <v>0</v>
      </c>
      <c r="AM81" s="24" t="n">
        <f aca="false">AL81</f>
        <v>0</v>
      </c>
      <c r="AO81" s="28" t="n">
        <f aca="false">SUM(I81:AN81)</f>
        <v>0</v>
      </c>
      <c r="AP81" s="28" t="n">
        <f aca="false">SUM(I81:AM81)*E81</f>
        <v>0</v>
      </c>
      <c r="AR81" s="29"/>
    </row>
    <row r="82" customFormat="false" ht="11.25" hidden="false" customHeight="false" outlineLevel="0" collapsed="false">
      <c r="B82" s="66"/>
      <c r="C82" s="1" t="s">
        <v>111</v>
      </c>
      <c r="D82" s="1" t="s">
        <v>112</v>
      </c>
      <c r="E82" s="1" t="n">
        <v>3.039</v>
      </c>
      <c r="I82" s="24" t="n">
        <v>0</v>
      </c>
      <c r="J82" s="24" t="n">
        <v>0</v>
      </c>
      <c r="K82" s="24" t="n">
        <v>0</v>
      </c>
      <c r="L82" s="24" t="n">
        <v>0</v>
      </c>
      <c r="M82" s="24" t="n">
        <v>0</v>
      </c>
      <c r="N82" s="24" t="n">
        <v>0</v>
      </c>
      <c r="O82" s="24" t="n">
        <v>0</v>
      </c>
      <c r="P82" s="24" t="n">
        <v>0</v>
      </c>
      <c r="Q82" s="24" t="n">
        <v>0</v>
      </c>
      <c r="R82" s="24" t="n">
        <v>0</v>
      </c>
      <c r="S82" s="24" t="n">
        <v>0</v>
      </c>
      <c r="T82" s="24" t="n">
        <v>0</v>
      </c>
      <c r="U82" s="24" t="n">
        <v>0</v>
      </c>
      <c r="V82" s="24" t="n">
        <v>0</v>
      </c>
      <c r="W82" s="24" t="n">
        <v>0</v>
      </c>
      <c r="X82" s="24" t="n">
        <v>0</v>
      </c>
      <c r="Y82" s="24" t="n">
        <v>0</v>
      </c>
      <c r="Z82" s="24" t="n">
        <v>0</v>
      </c>
      <c r="AA82" s="24" t="n">
        <v>0</v>
      </c>
      <c r="AB82" s="24" t="n">
        <v>0</v>
      </c>
      <c r="AC82" s="24" t="n">
        <v>0</v>
      </c>
      <c r="AD82" s="24" t="n">
        <v>0</v>
      </c>
      <c r="AE82" s="24" t="n">
        <v>0</v>
      </c>
      <c r="AF82" s="24" t="n">
        <v>0</v>
      </c>
      <c r="AG82" s="24" t="n">
        <v>0</v>
      </c>
      <c r="AH82" s="24" t="n">
        <v>0</v>
      </c>
      <c r="AI82" s="24" t="n">
        <v>0</v>
      </c>
      <c r="AJ82" s="24" t="n">
        <v>0</v>
      </c>
      <c r="AK82" s="24" t="n">
        <v>0</v>
      </c>
      <c r="AL82" s="24" t="n">
        <v>0</v>
      </c>
      <c r="AM82" s="24" t="n">
        <f aca="false">AL82</f>
        <v>0</v>
      </c>
      <c r="AO82" s="28" t="n">
        <f aca="false">SUM(I82:AN82)</f>
        <v>0</v>
      </c>
      <c r="AP82" s="28" t="n">
        <f aca="false">SUM(I82:AM82)*E82</f>
        <v>0</v>
      </c>
      <c r="AR82" s="29"/>
    </row>
    <row r="83" customFormat="false" ht="11.25" hidden="false" customHeight="false" outlineLevel="0" collapsed="false">
      <c r="B83" s="66"/>
      <c r="C83" s="1" t="s">
        <v>10</v>
      </c>
      <c r="D83" s="1" t="s">
        <v>27</v>
      </c>
      <c r="E83" s="1" t="n">
        <v>3.039</v>
      </c>
      <c r="I83" s="24" t="n">
        <v>0</v>
      </c>
      <c r="J83" s="24" t="n">
        <v>0</v>
      </c>
      <c r="K83" s="24" t="n">
        <v>0</v>
      </c>
      <c r="L83" s="24" t="n">
        <v>0</v>
      </c>
      <c r="M83" s="24" t="n">
        <v>0</v>
      </c>
      <c r="N83" s="24" t="n">
        <v>0</v>
      </c>
      <c r="O83" s="24" t="n">
        <v>0</v>
      </c>
      <c r="P83" s="24" t="n">
        <v>0</v>
      </c>
      <c r="Q83" s="24" t="n">
        <v>0</v>
      </c>
      <c r="R83" s="24" t="n">
        <v>0</v>
      </c>
      <c r="S83" s="24" t="n">
        <v>0</v>
      </c>
      <c r="T83" s="24" t="n">
        <v>0</v>
      </c>
      <c r="U83" s="24" t="n">
        <v>0</v>
      </c>
      <c r="V83" s="24" t="n">
        <v>0</v>
      </c>
      <c r="W83" s="24" t="n">
        <v>0</v>
      </c>
      <c r="X83" s="24" t="n">
        <v>0</v>
      </c>
      <c r="Y83" s="24" t="n">
        <v>0</v>
      </c>
      <c r="Z83" s="24" t="n">
        <v>0</v>
      </c>
      <c r="AA83" s="24" t="n">
        <v>0</v>
      </c>
      <c r="AB83" s="24" t="n">
        <v>0</v>
      </c>
      <c r="AC83" s="24" t="n">
        <v>0</v>
      </c>
      <c r="AD83" s="24" t="n">
        <v>0</v>
      </c>
      <c r="AE83" s="24" t="n">
        <v>0</v>
      </c>
      <c r="AF83" s="24" t="n">
        <v>0</v>
      </c>
      <c r="AG83" s="24" t="n">
        <v>0</v>
      </c>
      <c r="AH83" s="24" t="n">
        <v>0</v>
      </c>
      <c r="AI83" s="24" t="n">
        <v>0</v>
      </c>
      <c r="AJ83" s="24" t="n">
        <v>0</v>
      </c>
      <c r="AK83" s="24" t="n">
        <v>0</v>
      </c>
      <c r="AL83" s="24" t="n">
        <v>0</v>
      </c>
      <c r="AM83" s="24" t="n">
        <f aca="false">AL83</f>
        <v>0</v>
      </c>
      <c r="AO83" s="28" t="n">
        <f aca="false">SUM(I83:AN83)</f>
        <v>0</v>
      </c>
      <c r="AP83" s="28" t="n">
        <f aca="false">SUM(I83:AM83)*E83</f>
        <v>0</v>
      </c>
      <c r="AR83" s="29"/>
    </row>
    <row r="84" customFormat="false" ht="11.25" hidden="false" customHeight="false" outlineLevel="0" collapsed="false">
      <c r="B84" s="66"/>
      <c r="C84" s="1" t="s">
        <v>87</v>
      </c>
      <c r="D84" s="1" t="s">
        <v>28</v>
      </c>
      <c r="E84" s="1" t="n">
        <v>3.039</v>
      </c>
      <c r="I84" s="24" t="n">
        <v>0</v>
      </c>
      <c r="J84" s="24" t="n">
        <v>0</v>
      </c>
      <c r="K84" s="24" t="n">
        <v>0</v>
      </c>
      <c r="L84" s="24" t="n">
        <v>0</v>
      </c>
      <c r="M84" s="24" t="n">
        <v>0</v>
      </c>
      <c r="N84" s="24" t="n">
        <v>0</v>
      </c>
      <c r="O84" s="24" t="n">
        <v>0</v>
      </c>
      <c r="P84" s="24" t="n">
        <v>0</v>
      </c>
      <c r="Q84" s="24" t="n">
        <v>0</v>
      </c>
      <c r="R84" s="24" t="n">
        <v>0</v>
      </c>
      <c r="S84" s="24" t="n">
        <v>0</v>
      </c>
      <c r="T84" s="24" t="n">
        <v>0</v>
      </c>
      <c r="U84" s="24" t="n">
        <v>0</v>
      </c>
      <c r="V84" s="24" t="n">
        <v>0</v>
      </c>
      <c r="W84" s="24" t="n">
        <v>0</v>
      </c>
      <c r="X84" s="24" t="n">
        <v>0</v>
      </c>
      <c r="Y84" s="24" t="n">
        <v>0</v>
      </c>
      <c r="Z84" s="24" t="n">
        <v>0</v>
      </c>
      <c r="AA84" s="24" t="n">
        <v>0</v>
      </c>
      <c r="AB84" s="24" t="n">
        <v>0</v>
      </c>
      <c r="AC84" s="24" t="n">
        <v>0</v>
      </c>
      <c r="AD84" s="24" t="n">
        <v>0</v>
      </c>
      <c r="AE84" s="24" t="n">
        <v>0</v>
      </c>
      <c r="AF84" s="24" t="n">
        <v>0</v>
      </c>
      <c r="AG84" s="24" t="n">
        <v>0</v>
      </c>
      <c r="AH84" s="24" t="n">
        <v>0</v>
      </c>
      <c r="AI84" s="24" t="n">
        <v>0</v>
      </c>
      <c r="AJ84" s="24" t="n">
        <v>0</v>
      </c>
      <c r="AK84" s="24" t="n">
        <v>0</v>
      </c>
      <c r="AL84" s="24" t="n">
        <v>0</v>
      </c>
      <c r="AM84" s="24" t="n">
        <f aca="false">AL84</f>
        <v>0</v>
      </c>
      <c r="AO84" s="28" t="n">
        <f aca="false">SUM(I84:AN84)</f>
        <v>0</v>
      </c>
      <c r="AP84" s="28" t="n">
        <f aca="false">SUM(I84:AM84)*E84</f>
        <v>0</v>
      </c>
      <c r="AR84" s="29"/>
    </row>
    <row r="85" customFormat="false" ht="11.25" hidden="false" customHeight="false" outlineLevel="0" collapsed="false">
      <c r="B85" s="66"/>
      <c r="C85" s="1" t="s">
        <v>123</v>
      </c>
      <c r="D85" s="1" t="s">
        <v>29</v>
      </c>
      <c r="E85" s="1" t="n">
        <v>3.039</v>
      </c>
      <c r="I85" s="24" t="n">
        <v>0</v>
      </c>
      <c r="J85" s="24" t="n">
        <v>0</v>
      </c>
      <c r="K85" s="24" t="n">
        <v>0</v>
      </c>
      <c r="L85" s="24" t="n">
        <v>0</v>
      </c>
      <c r="M85" s="24" t="n">
        <v>0</v>
      </c>
      <c r="N85" s="24" t="n">
        <v>0</v>
      </c>
      <c r="O85" s="24" t="n">
        <v>0</v>
      </c>
      <c r="P85" s="24" t="n">
        <v>0</v>
      </c>
      <c r="Q85" s="24" t="n">
        <v>0</v>
      </c>
      <c r="R85" s="24" t="n">
        <v>0</v>
      </c>
      <c r="S85" s="24" t="n">
        <v>0</v>
      </c>
      <c r="T85" s="24" t="n">
        <v>0</v>
      </c>
      <c r="U85" s="24" t="n">
        <v>0</v>
      </c>
      <c r="V85" s="24" t="n">
        <v>0</v>
      </c>
      <c r="W85" s="24" t="n">
        <v>0</v>
      </c>
      <c r="X85" s="24" t="n">
        <v>0</v>
      </c>
      <c r="Y85" s="24" t="n">
        <v>0</v>
      </c>
      <c r="Z85" s="24" t="n">
        <v>0</v>
      </c>
      <c r="AA85" s="24" t="n">
        <v>0</v>
      </c>
      <c r="AB85" s="24" t="n">
        <v>0</v>
      </c>
      <c r="AC85" s="24" t="n">
        <v>0</v>
      </c>
      <c r="AD85" s="24" t="n">
        <v>0</v>
      </c>
      <c r="AE85" s="24" t="n">
        <v>0</v>
      </c>
      <c r="AF85" s="24" t="n">
        <v>0</v>
      </c>
      <c r="AG85" s="24" t="n">
        <v>0</v>
      </c>
      <c r="AH85" s="24" t="n">
        <v>0</v>
      </c>
      <c r="AI85" s="24" t="n">
        <v>0</v>
      </c>
      <c r="AJ85" s="24" t="n">
        <v>0</v>
      </c>
      <c r="AK85" s="24" t="n">
        <v>0</v>
      </c>
      <c r="AL85" s="24" t="n">
        <v>0</v>
      </c>
      <c r="AM85" s="24" t="n">
        <f aca="false">AL85</f>
        <v>0</v>
      </c>
      <c r="AO85" s="28" t="n">
        <f aca="false">SUM(I85:AN85)</f>
        <v>0</v>
      </c>
      <c r="AP85" s="28" t="n">
        <f aca="false">SUM(I85:AM85)*E85</f>
        <v>0</v>
      </c>
      <c r="AR85" s="29"/>
    </row>
    <row r="86" customFormat="false" ht="11.25" hidden="false" customHeight="false" outlineLevel="0" collapsed="false">
      <c r="B86" s="66"/>
      <c r="C86" s="1" t="s">
        <v>19</v>
      </c>
      <c r="D86" s="1" t="s">
        <v>36</v>
      </c>
      <c r="E86" s="1" t="n">
        <v>3.039</v>
      </c>
      <c r="I86" s="24" t="n">
        <v>0</v>
      </c>
      <c r="J86" s="24" t="n">
        <v>0</v>
      </c>
      <c r="K86" s="24" t="n">
        <v>0</v>
      </c>
      <c r="L86" s="24" t="n">
        <v>0</v>
      </c>
      <c r="M86" s="24" t="n">
        <v>0</v>
      </c>
      <c r="N86" s="24" t="n">
        <v>0</v>
      </c>
      <c r="O86" s="24" t="n">
        <v>0</v>
      </c>
      <c r="P86" s="24" t="n">
        <v>0</v>
      </c>
      <c r="Q86" s="24" t="n">
        <v>0</v>
      </c>
      <c r="R86" s="24" t="n">
        <v>0</v>
      </c>
      <c r="S86" s="24" t="n">
        <v>0</v>
      </c>
      <c r="T86" s="24" t="n">
        <v>0</v>
      </c>
      <c r="U86" s="24" t="n">
        <v>0</v>
      </c>
      <c r="V86" s="24" t="n">
        <v>0</v>
      </c>
      <c r="W86" s="24" t="n">
        <v>0</v>
      </c>
      <c r="X86" s="24" t="n">
        <v>0</v>
      </c>
      <c r="Y86" s="24" t="n">
        <v>0</v>
      </c>
      <c r="Z86" s="24" t="n">
        <v>0</v>
      </c>
      <c r="AA86" s="24" t="n">
        <v>0</v>
      </c>
      <c r="AB86" s="24" t="n">
        <v>0</v>
      </c>
      <c r="AC86" s="24" t="n">
        <v>0</v>
      </c>
      <c r="AD86" s="24" t="n">
        <v>0</v>
      </c>
      <c r="AE86" s="24" t="n">
        <v>0</v>
      </c>
      <c r="AF86" s="24" t="n">
        <v>0</v>
      </c>
      <c r="AG86" s="24" t="n">
        <v>0</v>
      </c>
      <c r="AH86" s="24" t="n">
        <v>0</v>
      </c>
      <c r="AI86" s="24" t="n">
        <v>0</v>
      </c>
      <c r="AJ86" s="24" t="n">
        <v>0</v>
      </c>
      <c r="AK86" s="24" t="n">
        <v>0</v>
      </c>
      <c r="AL86" s="24" t="n">
        <v>0</v>
      </c>
      <c r="AM86" s="24" t="n">
        <f aca="false">AL86</f>
        <v>0</v>
      </c>
      <c r="AO86" s="28" t="n">
        <f aca="false">SUM(I86:AN86)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" t="s">
        <v>90</v>
      </c>
      <c r="D87" s="1" t="s">
        <v>37</v>
      </c>
      <c r="E87" s="1" t="n">
        <v>3.039</v>
      </c>
      <c r="I87" s="24" t="n">
        <v>0</v>
      </c>
      <c r="J87" s="24" t="n">
        <v>0</v>
      </c>
      <c r="K87" s="24" t="n">
        <v>0</v>
      </c>
      <c r="L87" s="24" t="n">
        <v>0</v>
      </c>
      <c r="M87" s="24" t="n">
        <v>0</v>
      </c>
      <c r="N87" s="24" t="n">
        <v>0</v>
      </c>
      <c r="O87" s="24" t="n">
        <v>0</v>
      </c>
      <c r="P87" s="24" t="n">
        <v>0</v>
      </c>
      <c r="Q87" s="24" t="n">
        <v>0</v>
      </c>
      <c r="R87" s="24" t="n">
        <v>0</v>
      </c>
      <c r="S87" s="24" t="n">
        <v>0</v>
      </c>
      <c r="T87" s="24" t="n">
        <v>0</v>
      </c>
      <c r="U87" s="24" t="n">
        <v>0</v>
      </c>
      <c r="V87" s="24" t="n">
        <v>0</v>
      </c>
      <c r="W87" s="24" t="n">
        <v>0</v>
      </c>
      <c r="X87" s="24" t="n">
        <v>0</v>
      </c>
      <c r="Y87" s="24" t="n">
        <v>0</v>
      </c>
      <c r="Z87" s="24" t="n">
        <v>0</v>
      </c>
      <c r="AA87" s="24" t="n">
        <v>0</v>
      </c>
      <c r="AB87" s="24" t="n">
        <v>0</v>
      </c>
      <c r="AC87" s="24" t="n">
        <v>0</v>
      </c>
      <c r="AD87" s="24" t="n">
        <v>0</v>
      </c>
      <c r="AE87" s="24" t="n">
        <v>0</v>
      </c>
      <c r="AF87" s="24" t="n">
        <v>0</v>
      </c>
      <c r="AG87" s="24" t="n">
        <v>0</v>
      </c>
      <c r="AH87" s="24" t="n">
        <v>0</v>
      </c>
      <c r="AI87" s="24" t="n">
        <v>0</v>
      </c>
      <c r="AJ87" s="24" t="n">
        <v>0</v>
      </c>
      <c r="AK87" s="24" t="n">
        <v>0</v>
      </c>
      <c r="AL87" s="24" t="n">
        <v>0</v>
      </c>
      <c r="AM87" s="24" t="n">
        <f aca="false">AL87</f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" t="s">
        <v>21</v>
      </c>
      <c r="D88" s="1" t="s">
        <v>38</v>
      </c>
      <c r="E88" s="1" t="n">
        <v>3.039</v>
      </c>
      <c r="I88" s="24" t="n">
        <v>0</v>
      </c>
      <c r="J88" s="24" t="n">
        <v>0</v>
      </c>
      <c r="K88" s="24" t="n">
        <v>0</v>
      </c>
      <c r="L88" s="24" t="n">
        <v>0</v>
      </c>
      <c r="M88" s="24" t="n">
        <v>0</v>
      </c>
      <c r="N88" s="24" t="n">
        <v>0</v>
      </c>
      <c r="O88" s="24" t="n">
        <v>0</v>
      </c>
      <c r="P88" s="24" t="n">
        <v>0</v>
      </c>
      <c r="Q88" s="24" t="n">
        <v>0</v>
      </c>
      <c r="R88" s="24" t="n">
        <v>0</v>
      </c>
      <c r="S88" s="24" t="n">
        <v>0</v>
      </c>
      <c r="T88" s="24" t="n">
        <v>0</v>
      </c>
      <c r="U88" s="24" t="n">
        <v>0</v>
      </c>
      <c r="V88" s="24" t="n">
        <v>0</v>
      </c>
      <c r="W88" s="24" t="n">
        <v>0</v>
      </c>
      <c r="X88" s="24" t="n">
        <v>0</v>
      </c>
      <c r="Y88" s="24" t="n">
        <v>0</v>
      </c>
      <c r="Z88" s="24" t="n">
        <v>0</v>
      </c>
      <c r="AA88" s="24" t="n">
        <v>0</v>
      </c>
      <c r="AB88" s="24" t="n">
        <v>0</v>
      </c>
      <c r="AC88" s="24" t="n">
        <v>0</v>
      </c>
      <c r="AD88" s="24" t="n">
        <v>0</v>
      </c>
      <c r="AE88" s="24" t="n">
        <v>0</v>
      </c>
      <c r="AF88" s="24" t="n">
        <v>0</v>
      </c>
      <c r="AG88" s="24" t="n">
        <v>0</v>
      </c>
      <c r="AH88" s="24" t="n">
        <v>0</v>
      </c>
      <c r="AI88" s="24" t="n">
        <v>0</v>
      </c>
      <c r="AJ88" s="24" t="n">
        <v>0</v>
      </c>
      <c r="AK88" s="24" t="n">
        <v>0</v>
      </c>
      <c r="AL88" s="24" t="n">
        <v>0</v>
      </c>
      <c r="AM88" s="24" t="n">
        <f aca="false">AL88</f>
        <v>0</v>
      </c>
      <c r="AO88" s="28" t="n">
        <f aca="false">SUM(I88:AN88)</f>
        <v>0</v>
      </c>
      <c r="AP88" s="28" t="n">
        <f aca="false">SUM(I88:AM88)*E88</f>
        <v>0</v>
      </c>
      <c r="AR88" s="29"/>
    </row>
    <row r="89" customFormat="false" ht="11.25" hidden="false" customHeight="false" outlineLevel="0" collapsed="false">
      <c r="B89" s="66"/>
      <c r="C89" s="1" t="s">
        <v>13</v>
      </c>
      <c r="D89" s="1" t="s">
        <v>30</v>
      </c>
      <c r="E89" s="1" t="n">
        <v>3.039</v>
      </c>
      <c r="I89" s="24" t="n">
        <v>0</v>
      </c>
      <c r="J89" s="24" t="n">
        <v>0</v>
      </c>
      <c r="K89" s="24" t="n">
        <v>0</v>
      </c>
      <c r="L89" s="24" t="n">
        <v>0</v>
      </c>
      <c r="M89" s="24" t="n">
        <v>0</v>
      </c>
      <c r="N89" s="24" t="n">
        <v>0</v>
      </c>
      <c r="O89" s="24" t="n">
        <v>0</v>
      </c>
      <c r="P89" s="24" t="n">
        <v>0</v>
      </c>
      <c r="Q89" s="24" t="n">
        <v>0</v>
      </c>
      <c r="R89" s="24" t="n">
        <v>0</v>
      </c>
      <c r="S89" s="24" t="n">
        <v>0</v>
      </c>
      <c r="T89" s="24" t="n">
        <v>0</v>
      </c>
      <c r="U89" s="24" t="n">
        <v>0</v>
      </c>
      <c r="V89" s="24" t="n">
        <v>0</v>
      </c>
      <c r="W89" s="24" t="n">
        <v>0</v>
      </c>
      <c r="X89" s="24" t="n">
        <v>0</v>
      </c>
      <c r="Y89" s="24" t="n">
        <v>0</v>
      </c>
      <c r="Z89" s="24" t="n">
        <v>0</v>
      </c>
      <c r="AA89" s="24" t="n">
        <v>0</v>
      </c>
      <c r="AB89" s="24" t="n">
        <v>0</v>
      </c>
      <c r="AC89" s="24" t="n">
        <v>0</v>
      </c>
      <c r="AD89" s="24" t="n">
        <v>0</v>
      </c>
      <c r="AE89" s="24" t="n">
        <v>0</v>
      </c>
      <c r="AF89" s="24" t="n">
        <v>0</v>
      </c>
      <c r="AG89" s="24" t="n">
        <v>0</v>
      </c>
      <c r="AH89" s="24" t="n">
        <v>0</v>
      </c>
      <c r="AI89" s="24" t="n">
        <v>0</v>
      </c>
      <c r="AJ89" s="24" t="n">
        <v>0</v>
      </c>
      <c r="AK89" s="24" t="n">
        <v>0</v>
      </c>
      <c r="AL89" s="24" t="n">
        <v>0</v>
      </c>
      <c r="AM89" s="24" t="n">
        <f aca="false">AL89</f>
        <v>0</v>
      </c>
      <c r="AO89" s="28" t="n">
        <f aca="false">SUM(I89:AN89)</f>
        <v>0</v>
      </c>
      <c r="AP89" s="28" t="n">
        <f aca="false">SUM(I89:AM89)*E89</f>
        <v>0</v>
      </c>
      <c r="AR89" s="29"/>
    </row>
    <row r="90" customFormat="false" ht="11.25" hidden="false" customHeight="false" outlineLevel="0" collapsed="false">
      <c r="B90" s="66"/>
      <c r="C90" s="1" t="s">
        <v>14</v>
      </c>
      <c r="D90" s="1" t="s">
        <v>31</v>
      </c>
      <c r="E90" s="1" t="n">
        <v>3.039</v>
      </c>
      <c r="I90" s="24" t="n">
        <v>0</v>
      </c>
      <c r="J90" s="24" t="n">
        <v>0</v>
      </c>
      <c r="K90" s="24" t="n">
        <v>0</v>
      </c>
      <c r="L90" s="24" t="n">
        <v>0</v>
      </c>
      <c r="M90" s="24" t="n">
        <v>0</v>
      </c>
      <c r="N90" s="24" t="n">
        <v>0</v>
      </c>
      <c r="O90" s="24" t="n">
        <v>0</v>
      </c>
      <c r="P90" s="24" t="n">
        <v>0</v>
      </c>
      <c r="Q90" s="24" t="n">
        <v>0</v>
      </c>
      <c r="R90" s="24" t="n">
        <v>0</v>
      </c>
      <c r="S90" s="24" t="n">
        <v>0</v>
      </c>
      <c r="T90" s="24" t="n">
        <v>0</v>
      </c>
      <c r="U90" s="24" t="n">
        <v>0</v>
      </c>
      <c r="V90" s="24" t="n">
        <v>0</v>
      </c>
      <c r="W90" s="24" t="n">
        <v>0</v>
      </c>
      <c r="X90" s="24" t="n">
        <v>0</v>
      </c>
      <c r="Y90" s="24" t="n">
        <v>0</v>
      </c>
      <c r="Z90" s="24" t="n">
        <v>0</v>
      </c>
      <c r="AA90" s="24" t="n">
        <v>0</v>
      </c>
      <c r="AB90" s="24" t="n">
        <v>0</v>
      </c>
      <c r="AC90" s="24" t="n">
        <v>0</v>
      </c>
      <c r="AD90" s="24" t="n">
        <v>0</v>
      </c>
      <c r="AE90" s="24" t="n">
        <v>0</v>
      </c>
      <c r="AF90" s="24" t="n">
        <v>0</v>
      </c>
      <c r="AG90" s="24" t="n">
        <v>0</v>
      </c>
      <c r="AH90" s="24" t="n">
        <v>0</v>
      </c>
      <c r="AI90" s="24" t="n">
        <v>0</v>
      </c>
      <c r="AJ90" s="24" t="n">
        <v>0</v>
      </c>
      <c r="AK90" s="24" t="n">
        <v>0</v>
      </c>
      <c r="AL90" s="24" t="n">
        <v>0</v>
      </c>
      <c r="AM90" s="24" t="n">
        <f aca="false">AL90</f>
        <v>0</v>
      </c>
      <c r="AO90" s="76" t="n">
        <f aca="false">SUM(I90:AN90)</f>
        <v>0</v>
      </c>
      <c r="AP90" s="76" t="n">
        <f aca="false">SUM(I90:AM90)*E90</f>
        <v>0</v>
      </c>
      <c r="AR90" s="29"/>
    </row>
    <row r="91" customFormat="false" ht="11.25" hidden="false" customHeight="false" outlineLevel="0" collapsed="false">
      <c r="B91" s="66"/>
      <c r="C91" s="1" t="s">
        <v>22</v>
      </c>
      <c r="D91" s="1" t="s">
        <v>39</v>
      </c>
      <c r="E91" s="1" t="n">
        <v>3.039</v>
      </c>
      <c r="I91" s="67" t="n">
        <v>0</v>
      </c>
      <c r="J91" s="67" t="n">
        <v>0</v>
      </c>
      <c r="K91" s="67" t="n">
        <v>0</v>
      </c>
      <c r="L91" s="67" t="n">
        <v>0</v>
      </c>
      <c r="M91" s="67" t="n">
        <v>0</v>
      </c>
      <c r="N91" s="67" t="n">
        <v>0</v>
      </c>
      <c r="O91" s="67" t="n">
        <v>0</v>
      </c>
      <c r="P91" s="67" t="n">
        <v>0</v>
      </c>
      <c r="Q91" s="67" t="n">
        <v>0</v>
      </c>
      <c r="R91" s="67" t="n">
        <v>0</v>
      </c>
      <c r="S91" s="67" t="n">
        <v>0</v>
      </c>
      <c r="T91" s="67" t="n">
        <v>0</v>
      </c>
      <c r="U91" s="67" t="n">
        <v>0</v>
      </c>
      <c r="V91" s="67" t="n">
        <v>0</v>
      </c>
      <c r="W91" s="67" t="n">
        <v>0</v>
      </c>
      <c r="X91" s="67" t="n">
        <v>0</v>
      </c>
      <c r="Y91" s="67" t="n">
        <v>0</v>
      </c>
      <c r="Z91" s="67" t="n">
        <v>0</v>
      </c>
      <c r="AA91" s="67" t="n">
        <v>0</v>
      </c>
      <c r="AB91" s="67" t="n">
        <v>0</v>
      </c>
      <c r="AC91" s="67" t="n">
        <v>0</v>
      </c>
      <c r="AD91" s="67" t="n">
        <v>0</v>
      </c>
      <c r="AE91" s="67" t="n">
        <v>0</v>
      </c>
      <c r="AF91" s="67" t="n">
        <v>0</v>
      </c>
      <c r="AG91" s="67" t="n">
        <v>0</v>
      </c>
      <c r="AH91" s="67" t="n">
        <v>0</v>
      </c>
      <c r="AI91" s="67" t="n">
        <v>0</v>
      </c>
      <c r="AJ91" s="67" t="n">
        <v>0</v>
      </c>
      <c r="AK91" s="67" t="n">
        <v>0</v>
      </c>
      <c r="AL91" s="67" t="n">
        <v>0</v>
      </c>
      <c r="AM91" s="67" t="n">
        <f aca="false">AL91</f>
        <v>0</v>
      </c>
      <c r="AO91" s="68" t="n">
        <f aca="false">SUM(I91:AN91)</f>
        <v>0</v>
      </c>
      <c r="AP91" s="68" t="n">
        <f aca="false">SUM(I91:AM91)*E91</f>
        <v>0</v>
      </c>
      <c r="AR91" s="29"/>
    </row>
    <row r="92" customFormat="false" ht="11.25" hidden="false" customHeight="false" outlineLevel="0" collapsed="false">
      <c r="I92" s="69" t="n">
        <f aca="false">SUM(I77:I91)</f>
        <v>8224</v>
      </c>
      <c r="J92" s="69" t="n">
        <f aca="false">SUM(J77:J91)</f>
        <v>12335</v>
      </c>
      <c r="K92" s="69" t="n">
        <f aca="false">SUM(K77:K91)</f>
        <v>7261</v>
      </c>
      <c r="L92" s="69" t="n">
        <f aca="false">SUM(L77:L91)</f>
        <v>7261</v>
      </c>
      <c r="M92" s="69" t="n">
        <f aca="false">SUM(M77:M91)</f>
        <v>7261</v>
      </c>
      <c r="N92" s="69" t="n">
        <f aca="false">SUM(N77:N91)</f>
        <v>7261</v>
      </c>
      <c r="O92" s="69" t="n">
        <f aca="false">SUM(O77:O91)</f>
        <v>7261</v>
      </c>
      <c r="P92" s="69" t="n">
        <f aca="false">SUM(P77:P91)</f>
        <v>7261</v>
      </c>
      <c r="Q92" s="69" t="n">
        <f aca="false">SUM(Q77:Q91)</f>
        <v>7261</v>
      </c>
      <c r="R92" s="69" t="n">
        <f aca="false">SUM(R77:R91)</f>
        <v>7261</v>
      </c>
      <c r="S92" s="69" t="n">
        <f aca="false">SUM(S77:S91)</f>
        <v>7261</v>
      </c>
      <c r="T92" s="69" t="n">
        <f aca="false">SUM(T77:T91)</f>
        <v>7261</v>
      </c>
      <c r="U92" s="69" t="n">
        <f aca="false">SUM(U77:U91)</f>
        <v>7261</v>
      </c>
      <c r="V92" s="69" t="n">
        <f aca="false">SUM(V77:V91)</f>
        <v>7261</v>
      </c>
      <c r="W92" s="69" t="n">
        <f aca="false">SUM(W77:W91)</f>
        <v>7261</v>
      </c>
      <c r="X92" s="69" t="n">
        <f aca="false">SUM(X77:X91)</f>
        <v>7261</v>
      </c>
      <c r="Y92" s="69" t="n">
        <f aca="false">SUM(Y77:Y91)</f>
        <v>7261</v>
      </c>
      <c r="Z92" s="69" t="n">
        <f aca="false">SUM(Z77:Z91)</f>
        <v>7261</v>
      </c>
      <c r="AA92" s="69" t="n">
        <f aca="false">SUM(AA77:AA91)</f>
        <v>7261</v>
      </c>
      <c r="AB92" s="69" t="n">
        <f aca="false">SUM(AB77:AB91)</f>
        <v>7261</v>
      </c>
      <c r="AC92" s="69" t="n">
        <f aca="false">SUM(AC77:AC91)</f>
        <v>7261</v>
      </c>
      <c r="AD92" s="69" t="n">
        <f aca="false">SUM(AD77:AD91)</f>
        <v>7261</v>
      </c>
      <c r="AE92" s="69" t="n">
        <f aca="false">SUM(AE77:AE91)</f>
        <v>7261</v>
      </c>
      <c r="AF92" s="69" t="n">
        <f aca="false">SUM(AF77:AF91)</f>
        <v>7261</v>
      </c>
      <c r="AG92" s="69" t="n">
        <f aca="false">SUM(AG77:AG91)</f>
        <v>7261</v>
      </c>
      <c r="AH92" s="69" t="n">
        <f aca="false">SUM(AH77:AH91)</f>
        <v>7261</v>
      </c>
      <c r="AI92" s="69" t="n">
        <f aca="false">SUM(AI77:AI91)</f>
        <v>7261</v>
      </c>
      <c r="AJ92" s="69" t="n">
        <f aca="false">SUM(AJ77:AJ91)</f>
        <v>7261</v>
      </c>
      <c r="AK92" s="69" t="n">
        <f aca="false">SUM(AK77:AK91)</f>
        <v>7261</v>
      </c>
      <c r="AL92" s="69" t="n">
        <f aca="false">SUM(AL77:AL91)</f>
        <v>7261</v>
      </c>
      <c r="AM92" s="69" t="n">
        <f aca="false">SUM(AM77:AM91)</f>
        <v>7261</v>
      </c>
      <c r="AO92" s="34" t="n">
        <f aca="false">SUM(AO77:AO91)</f>
        <v>231128</v>
      </c>
      <c r="AP92" s="34" t="n">
        <f aca="false">SUM(AP77:AP91)</f>
        <v>702397.992</v>
      </c>
    </row>
    <row r="93" customFormat="false" ht="11.25" hidden="true" customHeight="false" outlineLevel="0" collapsed="false"/>
    <row r="94" customFormat="false" ht="11.25" hidden="true" customHeight="false" outlineLevel="0" collapsed="false">
      <c r="B94" s="71" t="s">
        <v>104</v>
      </c>
    </row>
    <row r="95" customFormat="false" ht="11.25" hidden="true" customHeight="false" outlineLevel="0" collapsed="false">
      <c r="C95" s="1" t="s">
        <v>92</v>
      </c>
      <c r="D95" s="1" t="s">
        <v>93</v>
      </c>
      <c r="I95" s="28" t="n">
        <v>0</v>
      </c>
      <c r="J95" s="28" t="n">
        <v>0</v>
      </c>
      <c r="K95" s="28" t="n">
        <v>0</v>
      </c>
      <c r="L95" s="28" t="n">
        <v>0</v>
      </c>
      <c r="M95" s="28" t="n">
        <v>0</v>
      </c>
      <c r="N95" s="28" t="n">
        <v>0</v>
      </c>
      <c r="O95" s="28" t="n">
        <v>0</v>
      </c>
      <c r="P95" s="28" t="n">
        <v>0</v>
      </c>
      <c r="Q95" s="28" t="n">
        <v>0</v>
      </c>
      <c r="R95" s="28" t="n">
        <v>0</v>
      </c>
      <c r="S95" s="28" t="n">
        <v>0</v>
      </c>
      <c r="T95" s="28" t="n">
        <v>0</v>
      </c>
      <c r="U95" s="28" t="n">
        <v>0</v>
      </c>
      <c r="V95" s="28" t="n">
        <v>0</v>
      </c>
      <c r="W95" s="28" t="n">
        <v>0</v>
      </c>
      <c r="X95" s="28" t="n">
        <v>0</v>
      </c>
      <c r="Y95" s="28" t="n">
        <v>0</v>
      </c>
      <c r="Z95" s="28" t="n">
        <v>0</v>
      </c>
      <c r="AA95" s="28" t="n">
        <v>0</v>
      </c>
      <c r="AB95" s="28" t="n">
        <v>0</v>
      </c>
      <c r="AC95" s="28" t="n">
        <v>0</v>
      </c>
      <c r="AD95" s="28" t="n">
        <v>0</v>
      </c>
      <c r="AE95" s="28" t="n">
        <v>0</v>
      </c>
      <c r="AF95" s="28" t="n">
        <v>0</v>
      </c>
      <c r="AG95" s="28" t="n">
        <v>0</v>
      </c>
      <c r="AH95" s="28" t="n">
        <v>0</v>
      </c>
      <c r="AI95" s="28" t="n">
        <v>0</v>
      </c>
      <c r="AJ95" s="28" t="n">
        <v>0</v>
      </c>
      <c r="AK95" s="28" t="n">
        <v>0</v>
      </c>
      <c r="AL95" s="28" t="n">
        <v>0</v>
      </c>
      <c r="AM95" s="28" t="n">
        <v>0</v>
      </c>
      <c r="AO95" s="28" t="n">
        <f aca="false">SUM(I95:AN95)</f>
        <v>0</v>
      </c>
      <c r="AP95" s="28" t="n">
        <f aca="false">SUM(I95:AM95)*E95</f>
        <v>0</v>
      </c>
    </row>
    <row r="96" customFormat="false" ht="11.25" hidden="true" customHeight="false" outlineLevel="0" collapsed="false"/>
    <row r="97" customFormat="false" ht="11.25" hidden="true" customHeight="false" outlineLevel="0" collapsed="false">
      <c r="B97" s="71" t="s">
        <v>104</v>
      </c>
    </row>
    <row r="98" customFormat="false" ht="11.25" hidden="true" customHeight="false" outlineLevel="0" collapsed="false">
      <c r="C98" s="1" t="s">
        <v>92</v>
      </c>
      <c r="D98" s="1" t="s">
        <v>93</v>
      </c>
      <c r="I98" s="28" t="n">
        <v>0</v>
      </c>
      <c r="J98" s="28" t="n">
        <v>0</v>
      </c>
      <c r="K98" s="28" t="n">
        <v>0</v>
      </c>
      <c r="L98" s="28" t="n">
        <v>0</v>
      </c>
      <c r="M98" s="28" t="n">
        <v>0</v>
      </c>
      <c r="N98" s="28" t="n">
        <v>0</v>
      </c>
      <c r="O98" s="28" t="n">
        <v>0</v>
      </c>
      <c r="P98" s="28" t="n">
        <v>0</v>
      </c>
      <c r="Q98" s="28" t="n">
        <v>0</v>
      </c>
      <c r="R98" s="28" t="n">
        <v>0</v>
      </c>
      <c r="S98" s="28" t="n">
        <v>0</v>
      </c>
      <c r="T98" s="28" t="n">
        <v>0</v>
      </c>
      <c r="U98" s="28" t="n">
        <v>0</v>
      </c>
      <c r="V98" s="28" t="n">
        <v>0</v>
      </c>
      <c r="W98" s="28" t="n">
        <v>0</v>
      </c>
      <c r="X98" s="28" t="n">
        <v>0</v>
      </c>
      <c r="Y98" s="28" t="n">
        <v>0</v>
      </c>
      <c r="Z98" s="28" t="n">
        <v>0</v>
      </c>
      <c r="AA98" s="28" t="n">
        <v>0</v>
      </c>
      <c r="AB98" s="28" t="n">
        <v>0</v>
      </c>
      <c r="AC98" s="28" t="n">
        <v>0</v>
      </c>
      <c r="AD98" s="28" t="n">
        <v>0</v>
      </c>
      <c r="AE98" s="28" t="n">
        <v>0</v>
      </c>
      <c r="AF98" s="28" t="n">
        <v>0</v>
      </c>
      <c r="AG98" s="28" t="n">
        <v>0</v>
      </c>
      <c r="AH98" s="28" t="n">
        <v>0</v>
      </c>
      <c r="AI98" s="28" t="n">
        <v>0</v>
      </c>
      <c r="AJ98" s="28" t="n">
        <v>0</v>
      </c>
      <c r="AK98" s="28" t="n">
        <v>0</v>
      </c>
      <c r="AL98" s="28" t="n">
        <v>0</v>
      </c>
      <c r="AM98" s="28" t="n">
        <v>0</v>
      </c>
      <c r="AO98" s="28" t="n">
        <f aca="false">SUM(I98:AN98)</f>
        <v>0</v>
      </c>
      <c r="AP98" s="28" t="n">
        <f aca="false">SUM(I98:AM98)*E98</f>
        <v>0</v>
      </c>
    </row>
    <row r="99" customFormat="false" ht="11.25" hidden="true" customHeight="false" outlineLevel="0" collapsed="false"/>
    <row r="100" customFormat="false" ht="11.25" hidden="true" customHeight="false" outlineLevel="0" collapsed="false">
      <c r="B100" s="71" t="s">
        <v>104</v>
      </c>
    </row>
    <row r="101" customFormat="false" ht="11.25" hidden="true" customHeight="false" outlineLevel="0" collapsed="false">
      <c r="C101" s="1" t="s">
        <v>92</v>
      </c>
      <c r="D101" s="1" t="s">
        <v>93</v>
      </c>
      <c r="I101" s="28" t="n">
        <v>0</v>
      </c>
      <c r="J101" s="28" t="n">
        <v>0</v>
      </c>
      <c r="K101" s="28" t="n">
        <v>0</v>
      </c>
      <c r="L101" s="28" t="n">
        <v>0</v>
      </c>
      <c r="M101" s="28" t="n">
        <v>0</v>
      </c>
      <c r="N101" s="28" t="n">
        <v>0</v>
      </c>
      <c r="O101" s="28" t="n">
        <v>0</v>
      </c>
      <c r="P101" s="28" t="n">
        <v>0</v>
      </c>
      <c r="Q101" s="28" t="n">
        <v>0</v>
      </c>
      <c r="R101" s="28" t="n">
        <v>0</v>
      </c>
      <c r="S101" s="28" t="n">
        <v>0</v>
      </c>
      <c r="T101" s="28" t="n">
        <v>0</v>
      </c>
      <c r="U101" s="28" t="n">
        <v>0</v>
      </c>
      <c r="V101" s="28" t="n">
        <v>0</v>
      </c>
      <c r="W101" s="28" t="n">
        <v>0</v>
      </c>
      <c r="X101" s="28" t="n">
        <v>0</v>
      </c>
      <c r="Y101" s="28" t="n">
        <v>0</v>
      </c>
      <c r="Z101" s="28" t="n">
        <v>0</v>
      </c>
      <c r="AA101" s="28" t="n">
        <v>0</v>
      </c>
      <c r="AB101" s="28" t="n">
        <v>0</v>
      </c>
      <c r="AC101" s="28" t="n">
        <v>0</v>
      </c>
      <c r="AD101" s="28" t="n">
        <v>0</v>
      </c>
      <c r="AE101" s="28" t="n">
        <v>0</v>
      </c>
      <c r="AF101" s="28" t="n">
        <v>0</v>
      </c>
      <c r="AG101" s="28" t="n">
        <v>0</v>
      </c>
      <c r="AH101" s="28" t="n">
        <v>0</v>
      </c>
      <c r="AI101" s="28" t="n">
        <v>0</v>
      </c>
      <c r="AJ101" s="28" t="n">
        <v>0</v>
      </c>
      <c r="AK101" s="28" t="n">
        <v>0</v>
      </c>
      <c r="AL101" s="28" t="n">
        <v>0</v>
      </c>
      <c r="AM101" s="28" t="n">
        <v>0</v>
      </c>
      <c r="AO101" s="28" t="n">
        <f aca="false">SUM(I101:AN101)</f>
        <v>0</v>
      </c>
      <c r="AP101" s="28" t="n">
        <f aca="false">SUM(I101:AM101)*E101</f>
        <v>0</v>
      </c>
    </row>
    <row r="102" customFormat="false" ht="11.25" hidden="true" customHeight="false" outlineLevel="0" collapsed="false"/>
    <row r="103" customFormat="false" ht="11.25" hidden="true" customHeight="false" outlineLevel="0" collapsed="false">
      <c r="B103" s="71" t="s">
        <v>104</v>
      </c>
    </row>
    <row r="104" customFormat="false" ht="11.25" hidden="true" customHeight="false" outlineLevel="0" collapsed="false">
      <c r="C104" s="1" t="s">
        <v>92</v>
      </c>
      <c r="D104" s="1" t="s">
        <v>93</v>
      </c>
      <c r="I104" s="28" t="n">
        <v>0</v>
      </c>
      <c r="J104" s="28" t="n">
        <v>0</v>
      </c>
      <c r="K104" s="28" t="n">
        <v>0</v>
      </c>
      <c r="L104" s="28" t="n">
        <v>0</v>
      </c>
      <c r="M104" s="28" t="n">
        <v>0</v>
      </c>
      <c r="N104" s="28" t="n">
        <v>0</v>
      </c>
      <c r="O104" s="28" t="n">
        <v>0</v>
      </c>
      <c r="P104" s="28" t="n">
        <v>0</v>
      </c>
      <c r="Q104" s="28" t="n">
        <v>0</v>
      </c>
      <c r="R104" s="28" t="n">
        <v>0</v>
      </c>
      <c r="S104" s="28" t="n">
        <v>0</v>
      </c>
      <c r="T104" s="28" t="n">
        <v>0</v>
      </c>
      <c r="U104" s="28" t="n">
        <v>0</v>
      </c>
      <c r="V104" s="28" t="n">
        <v>0</v>
      </c>
      <c r="W104" s="28" t="n">
        <v>0</v>
      </c>
      <c r="X104" s="28" t="n">
        <v>0</v>
      </c>
      <c r="Y104" s="28" t="n">
        <v>0</v>
      </c>
      <c r="Z104" s="28" t="n">
        <v>0</v>
      </c>
      <c r="AA104" s="28" t="n">
        <v>0</v>
      </c>
      <c r="AB104" s="28" t="n">
        <v>0</v>
      </c>
      <c r="AC104" s="28" t="n">
        <v>0</v>
      </c>
      <c r="AD104" s="28" t="n">
        <v>0</v>
      </c>
      <c r="AE104" s="28" t="n">
        <v>0</v>
      </c>
      <c r="AF104" s="28" t="n">
        <v>0</v>
      </c>
      <c r="AG104" s="28" t="n">
        <v>0</v>
      </c>
      <c r="AH104" s="28" t="n">
        <v>0</v>
      </c>
      <c r="AI104" s="28" t="n">
        <v>0</v>
      </c>
      <c r="AJ104" s="28" t="n">
        <v>0</v>
      </c>
      <c r="AK104" s="28" t="n">
        <v>0</v>
      </c>
      <c r="AL104" s="28" t="n">
        <v>0</v>
      </c>
      <c r="AM104" s="28" t="n">
        <v>0</v>
      </c>
      <c r="AO104" s="28" t="n">
        <f aca="false">SUM(I104:AN104)</f>
        <v>0</v>
      </c>
      <c r="AP104" s="28" t="n">
        <f aca="false">SUM(I104:AM104)*E104</f>
        <v>0</v>
      </c>
    </row>
    <row r="106" customFormat="false" ht="11.25" hidden="false" customHeight="false" outlineLevel="0" collapsed="false">
      <c r="AK106" s="78" t="s">
        <v>68</v>
      </c>
      <c r="AL106" s="78"/>
      <c r="AM106" s="78"/>
      <c r="AN106" s="78"/>
      <c r="AO106" s="78"/>
      <c r="AP106" s="78"/>
    </row>
    <row r="107" customFormat="false" ht="11.25" hidden="false" customHeight="false" outlineLevel="0" collapsed="false">
      <c r="AK107" s="79"/>
      <c r="AL107" s="80"/>
      <c r="AM107" s="80"/>
      <c r="AN107" s="80"/>
      <c r="AO107" s="81" t="s">
        <v>46</v>
      </c>
      <c r="AP107" s="82" t="s">
        <v>84</v>
      </c>
    </row>
    <row r="108" customFormat="false" ht="11.25" hidden="false" customHeight="false" outlineLevel="0" collapsed="false">
      <c r="AK108" s="83" t="s">
        <v>69</v>
      </c>
      <c r="AL108" s="37"/>
      <c r="AM108" s="37"/>
      <c r="AN108" s="37"/>
      <c r="AO108" s="76" t="n">
        <f aca="false">AO17</f>
        <v>610000</v>
      </c>
      <c r="AP108" s="84" t="n">
        <f aca="false">AP17</f>
        <v>1464610</v>
      </c>
    </row>
    <row r="109" customFormat="false" ht="11.25" hidden="false" customHeight="false" outlineLevel="0" collapsed="false">
      <c r="AK109" s="85" t="s">
        <v>70</v>
      </c>
      <c r="AL109" s="37"/>
      <c r="AM109" s="37"/>
      <c r="AN109" s="37"/>
      <c r="AO109" s="76" t="n">
        <f aca="false">AO34</f>
        <v>456500</v>
      </c>
      <c r="AP109" s="84" t="n">
        <f aca="false">AP34</f>
        <v>1311752.75</v>
      </c>
    </row>
    <row r="110" customFormat="false" ht="11.25" hidden="false" customHeight="false" outlineLevel="0" collapsed="false">
      <c r="AK110" s="85" t="s">
        <v>71</v>
      </c>
      <c r="AL110" s="37"/>
      <c r="AM110" s="37"/>
      <c r="AN110" s="37"/>
      <c r="AO110" s="24" t="n">
        <f aca="false">SUM(AO36:AO41)</f>
        <v>0</v>
      </c>
      <c r="AP110" s="86" t="n">
        <f aca="false">SUM(AP36:AP41)</f>
        <v>0</v>
      </c>
    </row>
    <row r="111" customFormat="false" ht="11.25" hidden="false" customHeight="false" outlineLevel="0" collapsed="false">
      <c r="AK111" s="85"/>
      <c r="AL111" s="37"/>
      <c r="AM111" s="37"/>
      <c r="AN111" s="37"/>
      <c r="AO111" s="37"/>
      <c r="AP111" s="87"/>
    </row>
    <row r="112" customFormat="false" ht="11.25" hidden="false" customHeight="false" outlineLevel="0" collapsed="false">
      <c r="AK112" s="85" t="s">
        <v>105</v>
      </c>
      <c r="AL112" s="37"/>
      <c r="AM112" s="37"/>
      <c r="AN112" s="37"/>
      <c r="AO112" s="76" t="n">
        <f aca="false">AO62</f>
        <v>1055228.28</v>
      </c>
      <c r="AP112" s="84" t="n">
        <f aca="false">AP62</f>
        <v>99552.828</v>
      </c>
    </row>
    <row r="113" customFormat="false" ht="11.25" hidden="false" customHeight="false" outlineLevel="0" collapsed="false">
      <c r="AK113" s="85" t="s">
        <v>73</v>
      </c>
      <c r="AL113" s="37"/>
      <c r="AM113" s="37"/>
      <c r="AN113" s="37"/>
      <c r="AO113" s="24" t="n">
        <f aca="false">SUM(AO64:AO70)</f>
        <v>0</v>
      </c>
      <c r="AP113" s="86" t="n">
        <f aca="false">SUM(AP64:AP70)</f>
        <v>0</v>
      </c>
    </row>
    <row r="114" customFormat="false" ht="11.25" hidden="false" customHeight="false" outlineLevel="0" collapsed="false">
      <c r="AK114" s="85"/>
      <c r="AL114" s="37"/>
      <c r="AM114" s="37"/>
      <c r="AN114" s="37"/>
      <c r="AO114" s="37"/>
      <c r="AP114" s="87"/>
    </row>
    <row r="115" customFormat="false" ht="11.25" hidden="false" customHeight="false" outlineLevel="0" collapsed="false">
      <c r="AK115" s="85" t="s">
        <v>106</v>
      </c>
      <c r="AL115" s="37"/>
      <c r="AM115" s="37"/>
      <c r="AN115" s="37"/>
      <c r="AO115" s="24" t="n">
        <f aca="false">SUM(AO76:AO104)-AO92</f>
        <v>231128</v>
      </c>
      <c r="AP115" s="88" t="n">
        <f aca="false">SUM(AP76:AP104)-AP92</f>
        <v>702397.992</v>
      </c>
    </row>
    <row r="116" customFormat="false" ht="11.25" hidden="false" customHeight="false" outlineLevel="0" collapsed="false">
      <c r="AK116" s="85" t="s">
        <v>107</v>
      </c>
      <c r="AL116" s="37"/>
      <c r="AM116" s="37"/>
      <c r="AN116" s="37"/>
      <c r="AO116" s="76" t="n">
        <f aca="false">AO74</f>
        <v>1023790.67</v>
      </c>
      <c r="AP116" s="84" t="n">
        <f aca="false">AP74</f>
        <v>2173517.586</v>
      </c>
    </row>
    <row r="117" customFormat="false" ht="11.25" hidden="false" customHeight="false" outlineLevel="0" collapsed="false">
      <c r="AK117" s="85" t="s">
        <v>108</v>
      </c>
      <c r="AL117" s="37"/>
      <c r="AM117" s="37"/>
      <c r="AN117" s="37"/>
      <c r="AO117" s="76" t="n">
        <f aca="false">+(MAX((SUM(AO74:AO104)-AO92),SUM(AO62:AO70)+SUM(AQ62:AQ70),SUM(AO34:AO42,AO17)))</f>
        <v>1254918.67</v>
      </c>
      <c r="AP117" s="84" t="n">
        <f aca="false">AO117*G74</f>
        <v>50196.7468</v>
      </c>
      <c r="AR117" s="28"/>
    </row>
    <row r="118" customFormat="false" ht="11.25" hidden="false" customHeight="false" outlineLevel="0" collapsed="false">
      <c r="AK118" s="85" t="s">
        <v>109</v>
      </c>
      <c r="AL118" s="37"/>
      <c r="AM118" s="37"/>
      <c r="AN118" s="37"/>
      <c r="AO118" s="76"/>
      <c r="AP118" s="84" t="n">
        <f aca="false">AP116+AP117</f>
        <v>2223714.3328</v>
      </c>
      <c r="AR118" s="28"/>
    </row>
    <row r="119" customFormat="false" ht="11.25" hidden="false" customHeight="false" outlineLevel="0" collapsed="false">
      <c r="AK119" s="85"/>
      <c r="AL119" s="37"/>
      <c r="AM119" s="37"/>
      <c r="AN119" s="37"/>
      <c r="AO119" s="37"/>
      <c r="AP119" s="87"/>
    </row>
    <row r="120" customFormat="false" ht="11.25" hidden="false" customHeight="false" outlineLevel="0" collapsed="false">
      <c r="AK120" s="85"/>
      <c r="AL120" s="37" t="s">
        <v>76</v>
      </c>
      <c r="AM120" s="37"/>
      <c r="AN120" s="37"/>
      <c r="AO120" s="76" t="n">
        <f aca="false">AQ62</f>
        <v>9143.72</v>
      </c>
      <c r="AP120" s="87"/>
    </row>
    <row r="121" customFormat="false" ht="11.25" hidden="false" customHeight="false" outlineLevel="0" collapsed="false">
      <c r="AK121" s="85"/>
      <c r="AL121" s="37" t="s">
        <v>77</v>
      </c>
      <c r="AM121" s="37"/>
      <c r="AN121" s="37"/>
      <c r="AO121" s="76" t="n">
        <f aca="false">-AO61</f>
        <v>-0</v>
      </c>
      <c r="AP121" s="87"/>
    </row>
    <row r="122" customFormat="false" ht="11.25" hidden="false" customHeight="false" outlineLevel="0" collapsed="false">
      <c r="AK122" s="89"/>
      <c r="AL122" s="101" t="s">
        <v>78</v>
      </c>
      <c r="AM122" s="101"/>
      <c r="AN122" s="101"/>
      <c r="AO122" s="102" t="n">
        <f aca="false">SUM(AO108:AO110)-SUM(AO115:AO116)-AO121-AO120</f>
        <v>-197562.39</v>
      </c>
      <c r="AP122" s="91"/>
    </row>
    <row r="123" customFormat="false" ht="11.25" hidden="false" customHeight="false" outlineLevel="0" collapsed="false">
      <c r="AK123" s="37"/>
      <c r="AL123" s="37"/>
      <c r="AM123" s="37"/>
      <c r="AN123" s="37"/>
      <c r="AO123" s="37"/>
      <c r="AP123" s="37"/>
    </row>
    <row r="124" customFormat="false" ht="11.25" hidden="false" customHeight="false" outlineLevel="0" collapsed="false">
      <c r="AK124" s="37"/>
      <c r="AL124" s="37"/>
      <c r="AM124" s="37"/>
      <c r="AN124" s="37"/>
      <c r="AO124" s="37"/>
      <c r="AP124" s="37"/>
    </row>
  </sheetData>
  <mergeCells count="1">
    <mergeCell ref="AK106:AP106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2001-01-04T16:02:47Z</dcterms:created>
  <dc:creator>Daren Farmer</dc:creator>
  <dc:description/>
  <dc:language>en-US</dc:language>
  <cp:lastModifiedBy>molsen2</cp:lastModifiedBy>
  <cp:lastPrinted>2001-05-22T19:00:30Z</cp:lastPrinted>
  <dcterms:modified xsi:type="dcterms:W3CDTF">2001-06-05T14:11:37Z</dcterms:modified>
  <cp:revision>0</cp:revision>
  <dc:subject/>
  <dc:title/>
</cp:coreProperties>
</file>