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  <sheet name="July 01 Est " sheetId="8" state="visible" r:id="rId10"/>
    <sheet name="August 01 Est  " sheetId="9" state="visible" r:id="rId11"/>
    <sheet name="September 01 Est  " sheetId="10" state="visible" r:id="rId12"/>
    <sheet name="October 01 Est   " sheetId="11" state="visible" r:id="rId13"/>
    <sheet name="November 01 Est   " sheetId="12" state="visible" r:id="rId14"/>
    <sheet name="December 01 Est  " sheetId="13" state="visible" r:id="rId15"/>
    <sheet name="January 2002 est" sheetId="14" state="visible" r:id="rId16"/>
  </sheets>
  <definedNames>
    <definedName function="false" hidden="false" localSheetId="4" name="_xlnm.Print_Area" vbProcedure="false">'Apr 01 Est'!$A$1:$AQ$123</definedName>
    <definedName function="false" hidden="false" localSheetId="8" name="_xlnm.Print_Area" vbProcedure="false">'August 01 Est  '!$A$1:$AQ$131</definedName>
    <definedName function="false" hidden="false" localSheetId="12" name="_xlnm.Print_Area" vbProcedure="false">'December 01 Est  '!$A$1:$AQ$136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13" name="_xlnm.Print_Area" vbProcedure="false">'January 2002 est'!$A$1:$AQ$136</definedName>
    <definedName function="false" hidden="false" localSheetId="7" name="_xlnm.Print_Area" vbProcedure="false">'July 01 Est '!$A$1:$AQ$130</definedName>
    <definedName function="false" hidden="false" localSheetId="6" name="_xlnm.Print_Area" vbProcedure="false">'June 01 Est'!$A$1:$AQ$131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Est'!$A$1:$AQ$129</definedName>
    <definedName function="false" hidden="false" localSheetId="11" name="_xlnm.Print_Area" vbProcedure="false">'November 01 Est   '!$A$1:$AQ$136</definedName>
    <definedName function="false" hidden="false" localSheetId="10" name="_xlnm.Print_Area" vbProcedure="false">'October 01 Est   '!$A$1:$AQ$136</definedName>
    <definedName function="false" hidden="false" localSheetId="9" name="_xlnm.Print_Area" vbProcedure="false">'September 01 Est  '!$A$1:$AQ$136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Est'!$AK$111:$AP$128</definedName>
    <definedName function="false" hidden="false" localSheetId="6" name="Summary" vbProcedure="false">'June 01 Est'!$AK$113:$AP$130</definedName>
    <definedName function="false" hidden="false" localSheetId="7" name="Summary" vbProcedure="false">'July 01 Est '!$AK$112:$AP$129</definedName>
    <definedName function="false" hidden="false" localSheetId="8" name="Summary" vbProcedure="false">'August 01 Est  '!$AK$113:$AP$130</definedName>
    <definedName function="false" hidden="false" localSheetId="9" name="Summary" vbProcedure="false">'September 01 Est  '!$AK$118:$AP$135</definedName>
    <definedName function="false" hidden="false" localSheetId="10" name="Summary" vbProcedure="false">'October 01 Est   '!$AK$118:$AP$135</definedName>
    <definedName function="false" hidden="false" localSheetId="11" name="Summary" vbProcedure="false">'November 01 Est   '!$AK$118:$AP$135</definedName>
    <definedName function="false" hidden="false" localSheetId="12" name="Summary" vbProcedure="false">'December 01 Est  '!$AK$118:$AP$135</definedName>
    <definedName function="false" hidden="false" localSheetId="13" name="Summary" vbProcedure="false">'January 2002 est'!$AK$118:$AP$135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<sst xmlns="http://schemas.openxmlformats.org/spreadsheetml/2006/main" count="3059" uniqueCount="211">
  <si>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</si>
  <si>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</si>
  <si>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</si>
  <si>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</si>
  <si>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</si>
  <si>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</si>
  <si>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</si>
  <si>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</si>
  <si>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</si>
  <si>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</si>
  <si>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</si>
  <si>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</si>
  <si>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</si>
  <si>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</si>
  <si>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</si>
  <si>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</si>
  <si>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</si>
  <si>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</si>
  <si>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</si>
  <si>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</si>
  <si>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</si>
  <si>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</si>
  <si>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</si>
  <si>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</si>
  <si>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</si>
  <si>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</si>
  <si>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</si>
  <si>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</si>
  <si>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</si>
  <si>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</si>
  <si>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</si>
  <si>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</si>
  <si>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</si>
  <si>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</si>
  <si>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</si>
  <si>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</si>
  <si>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</si>
  <si>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</si>
  <si>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</si>
  <si>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</si>
  <si>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</si>
  <si>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</si>
  <si>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</si>
  <si>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</si>
  <si>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</si>
  <si>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</si>
  <si>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</si>
  <si>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</si>
  <si>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</si>
  <si>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</si>
  <si>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</si>
  <si>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</si>
  <si>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</si>
  <si>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</si>
  <si>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</si>
  <si>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</si>
  <si>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</si>
  <si>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</si>
  <si>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</si>
  <si>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</si>
  <si>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</si>
  <si>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</si>
  <si>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</si>
  <si>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</si>
  <si>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</si>
  <si>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</si>
  <si>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</si>
  <si>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</si>
  <si>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</si>
  <si>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</si>
  <si>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</si>
  <si>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</si>
  <si>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</si>
  <si>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</si>
  <si>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</si>
  <si>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</si>
  <si>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</si>
  <si>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</si>
  <si>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</si>
  <si>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</si>
  <si>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</si>
  <si>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</si>
  <si>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</si>
  <si>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</si>
  <si>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</si>
  <si>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</si>
  <si>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</si>
  <si>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</si>
  <si>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</si>
  <si>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</si>
  <si>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</si>
  <si>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</si>
  <si>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</si>
  <si>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</si>
  <si>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</si>
  <si>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</si>
  <si>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</si>
  <si>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</si>
  <si>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</si>
  <si>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</si>
  <si>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</si>
  <si>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</si>
  <si>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</si>
  <si>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</si>
  <si>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</si>
  <si>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</si>
  <si>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</si>
  <si>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</si>
  <si>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</si>
  <si>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</si>
  <si>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</si>
  <si>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</si>
  <si>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</si>
  <si>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</si>
  <si>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</si>
  <si>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</si>
  <si>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</si>
  <si>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</si>
  <si>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</si>
  <si>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</si>
  <si>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</si>
  <si>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</si>
  <si>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</si>
  <si>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</si>
  <si>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</si>
  <si>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</si>
  <si>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El Paso Merchant</t>
  </si>
  <si>
    <t xml:space="preserve">AOG Sweepipick</t>
  </si>
  <si>
    <t xml:space="preserve">HPL</t>
  </si>
  <si>
    <t xml:space="preserve">EPGT Waha</t>
  </si>
  <si>
    <t xml:space="preserve">17-7462-50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</si>
  <si>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</si>
  <si>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</si>
  <si>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</si>
  <si>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</si>
  <si>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</si>
  <si>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</si>
  <si>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Lonestar Pipeline</t>
  </si>
  <si>
    <t xml:space="preserve">East Pool 3305</t>
  </si>
  <si>
    <t xml:space="preserve">Connect</t>
  </si>
  <si>
    <t xml:space="preserve">Lone 17-1280-50</t>
  </si>
  <si>
    <t xml:space="preserve">AOG</t>
  </si>
  <si>
    <t xml:space="preserve">East Pool 2771</t>
  </si>
  <si>
    <t xml:space="preserve">EES</t>
  </si>
  <si>
    <t xml:space="preserve">20-1525-00</t>
  </si>
  <si>
    <t xml:space="preserve">Payback Total</t>
  </si>
  <si>
    <t xml:space="preserve">Lone 17-1201-01</t>
  </si>
  <si>
    <t xml:space="preserve">Payback Volume</t>
  </si>
  <si>
    <t xml:space="preserve">Prices</t>
  </si>
  <si>
    <t xml:space="preserve">GD-.05</t>
  </si>
  <si>
    <t xml:space="preserve">Spot</t>
  </si>
  <si>
    <t xml:space="preserve">Total Costs</t>
  </si>
  <si>
    <t xml:space="preserve">July 2001</t>
  </si>
  <si>
    <t xml:space="preserve">August 2001</t>
  </si>
  <si>
    <t xml:space="preserve">Katy Header</t>
  </si>
  <si>
    <t xml:space="preserve">Lone 17-8060-00</t>
  </si>
  <si>
    <t xml:space="preserve">Lone 17-0071-00</t>
  </si>
  <si>
    <t xml:space="preserve">Lone 17-3000-00</t>
  </si>
  <si>
    <t xml:space="preserve">NNG Sprayberry</t>
  </si>
  <si>
    <t xml:space="preserve">Lone 17-1240-00</t>
  </si>
  <si>
    <t xml:space="preserve">Lonestar Midland County</t>
  </si>
  <si>
    <t xml:space="preserve">LSP</t>
  </si>
  <si>
    <t xml:space="preserve">Teco Waha Header</t>
  </si>
  <si>
    <t xml:space="preserve">Lone 17674905</t>
  </si>
  <si>
    <t xml:space="preserve">Waha Hub</t>
  </si>
  <si>
    <t xml:space="preserve">Dynegy</t>
  </si>
  <si>
    <t xml:space="preserve">Reliant</t>
  </si>
  <si>
    <t xml:space="preserve">ENA</t>
  </si>
  <si>
    <t xml:space="preserve">Mirant</t>
  </si>
  <si>
    <t xml:space="preserve">USGT</t>
  </si>
  <si>
    <t xml:space="preserve">Pool 1271</t>
  </si>
  <si>
    <t xml:space="preserve">Mobil Waha</t>
  </si>
  <si>
    <t xml:space="preserve">Lonestar Midland Katy</t>
  </si>
  <si>
    <t xml:space="preserve">Teco</t>
  </si>
  <si>
    <t xml:space="preserve">September 2001</t>
  </si>
  <si>
    <t xml:space="preserve">Duke Waha Plant</t>
  </si>
  <si>
    <t xml:space="preserve">TW Pecos</t>
  </si>
  <si>
    <t xml:space="preserve">Duke Waha</t>
  </si>
  <si>
    <t xml:space="preserve">Tufco - Warwicnk</t>
  </si>
  <si>
    <t xml:space="preserve">20-0149-03</t>
  </si>
  <si>
    <t xml:space="preserve">TXU GAS Disribution</t>
  </si>
  <si>
    <t xml:space="preserve">Tufco - Duke Waha</t>
  </si>
  <si>
    <t xml:space="preserve">17-0071-00</t>
  </si>
  <si>
    <t xml:space="preserve">ENA - Lonestar</t>
  </si>
  <si>
    <t xml:space="preserve">ENA - PGE</t>
  </si>
  <si>
    <t xml:space="preserve">ENA - Oasis</t>
  </si>
  <si>
    <t xml:space="preserve">ENA - Teco</t>
  </si>
  <si>
    <t xml:space="preserve">17-6749-04</t>
  </si>
  <si>
    <t xml:space="preserve">TXU - Teco</t>
  </si>
  <si>
    <t xml:space="preserve">ENA - Koch Coyanosa</t>
  </si>
  <si>
    <t xml:space="preserve">17-1201-11</t>
  </si>
  <si>
    <t xml:space="preserve">ENA - TW Pecos</t>
  </si>
  <si>
    <t xml:space="preserve">18-0006-00</t>
  </si>
  <si>
    <t xml:space="preserve">Spot MKT</t>
  </si>
  <si>
    <t xml:space="preserve">TXU - Warwink</t>
  </si>
  <si>
    <t xml:space="preserve">Mkt Volume</t>
  </si>
  <si>
    <t xml:space="preserve">GD</t>
  </si>
  <si>
    <t xml:space="preserve">Duke Coyanosa </t>
  </si>
  <si>
    <t xml:space="preserve">Lone 17-1871-01</t>
  </si>
  <si>
    <t xml:space="preserve">Duke Coayanosa</t>
  </si>
  <si>
    <t xml:space="preserve">Lone 17-171871-01</t>
  </si>
  <si>
    <t xml:space="preserve">TXU GAS - Koch Coyanosa</t>
  </si>
  <si>
    <t xml:space="preserve">TXU - Duke Caoyanosa</t>
  </si>
  <si>
    <t xml:space="preserve">17-1871-01</t>
  </si>
  <si>
    <t xml:space="preserve">TXU Gas Distribution</t>
  </si>
  <si>
    <t xml:space="preserve">Duke Coyanosa</t>
  </si>
  <si>
    <t xml:space="preserve">November 2001</t>
  </si>
  <si>
    <t xml:space="preserve">17-3000-00</t>
  </si>
  <si>
    <t xml:space="preserve">ENA into Waha</t>
  </si>
  <si>
    <t xml:space="preserve">TXA Fuel Company</t>
  </si>
  <si>
    <t xml:space="preserve">January 2002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</si>
</sst>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H114" activePane="bottomRight" state="frozen"/>
      <selection pane="topLeft" activeCell="A4" activeCellId="0" sqref="A4"/>
      <selection pane="topRight" activeCell="AH4" activeCellId="0" sqref="AH4"/>
      <selection pane="bottomLeft" activeCell="A114" activeCellId="0" sqref="A114"/>
      <selection pane="bottomRight" activeCell="AO155" activeCellId="0" sqref="AO15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37135</v>
      </c>
      <c r="J7" s="59" t="n">
        <f aca="false">I7+1</f>
        <v>37136</v>
      </c>
      <c r="K7" s="59" t="n">
        <f aca="false">J7+1</f>
        <v>37137</v>
      </c>
      <c r="L7" s="59" t="n">
        <f aca="false">K7+1</f>
        <v>37138</v>
      </c>
      <c r="M7" s="59" t="n">
        <f aca="false">L7+1</f>
        <v>37139</v>
      </c>
      <c r="N7" s="59" t="n">
        <f aca="false">M7+1</f>
        <v>37140</v>
      </c>
      <c r="O7" s="59" t="n">
        <f aca="false">N7+1</f>
        <v>37141</v>
      </c>
      <c r="P7" s="59" t="n">
        <f aca="false">O7+1</f>
        <v>37142</v>
      </c>
      <c r="Q7" s="59" t="n">
        <f aca="false">P7+1</f>
        <v>37143</v>
      </c>
      <c r="R7" s="59" t="n">
        <f aca="false">Q7+1</f>
        <v>37144</v>
      </c>
      <c r="S7" s="59" t="n">
        <f aca="false">R7+1</f>
        <v>37145</v>
      </c>
      <c r="T7" s="59" t="n">
        <f aca="false">S7+1</f>
        <v>37146</v>
      </c>
      <c r="U7" s="59" t="n">
        <f aca="false">T7+1</f>
        <v>37147</v>
      </c>
      <c r="V7" s="59" t="n">
        <f aca="false">U7+1</f>
        <v>37148</v>
      </c>
      <c r="W7" s="59" t="n">
        <f aca="false">V7+1</f>
        <v>37149</v>
      </c>
      <c r="X7" s="59" t="n">
        <f aca="false">W7+1</f>
        <v>37150</v>
      </c>
      <c r="Y7" s="59" t="n">
        <f aca="false">X7+1</f>
        <v>37151</v>
      </c>
      <c r="Z7" s="59" t="n">
        <f aca="false">Y7+1</f>
        <v>37152</v>
      </c>
      <c r="AA7" s="59" t="n">
        <f aca="false">Z7+1</f>
        <v>37153</v>
      </c>
      <c r="AB7" s="59" t="n">
        <f aca="false">AA7+1</f>
        <v>37154</v>
      </c>
      <c r="AC7" s="59" t="n">
        <v>37155</v>
      </c>
      <c r="AD7" s="59" t="n">
        <f aca="false">AC7+1</f>
        <v>37156</v>
      </c>
      <c r="AE7" s="59" t="n">
        <f aca="false">AD7+1</f>
        <v>37157</v>
      </c>
      <c r="AF7" s="59" t="n">
        <f aca="false">AE7+1</f>
        <v>37158</v>
      </c>
      <c r="AG7" s="59" t="n">
        <f aca="false">AF7+1</f>
        <v>37159</v>
      </c>
      <c r="AH7" s="59" t="n">
        <f aca="false">AG7+1</f>
        <v>37160</v>
      </c>
      <c r="AI7" s="59" t="n">
        <f aca="false">AH7+1</f>
        <v>37161</v>
      </c>
      <c r="AJ7" s="59" t="n">
        <f aca="false">AI7+1</f>
        <v>37162</v>
      </c>
      <c r="AK7" s="59" t="n">
        <f aca="false">AJ7+1</f>
        <v>37163</v>
      </c>
      <c r="AL7" s="59" t="n">
        <f aca="false">AK7+1</f>
        <v>37164</v>
      </c>
      <c r="AM7" s="59" t="n">
        <f aca="false">AL7+1</f>
        <v>37165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175</v>
      </c>
      <c r="D12" s="1" t="s">
        <v>156</v>
      </c>
      <c r="E12" s="1" t="n">
        <v>2.401</v>
      </c>
      <c r="I12" s="24" t="n">
        <v>20000</v>
      </c>
      <c r="J12" s="24" t="n">
        <f aca="false">I12</f>
        <v>20000</v>
      </c>
      <c r="K12" s="24" t="n">
        <f aca="false">J12</f>
        <v>20000</v>
      </c>
      <c r="L12" s="24" t="n">
        <f aca="false">K12</f>
        <v>20000</v>
      </c>
      <c r="M12" s="24" t="n">
        <f aca="false">L12</f>
        <v>20000</v>
      </c>
      <c r="N12" s="24" t="n">
        <f aca="false">M12</f>
        <v>20000</v>
      </c>
      <c r="O12" s="24" t="n">
        <f aca="false">N12</f>
        <v>20000</v>
      </c>
      <c r="P12" s="24" t="n">
        <f aca="false">O12</f>
        <v>20000</v>
      </c>
      <c r="Q12" s="24" t="n">
        <f aca="false">P12</f>
        <v>20000</v>
      </c>
      <c r="R12" s="24" t="n">
        <f aca="false">Q12</f>
        <v>20000</v>
      </c>
      <c r="S12" s="24" t="n">
        <f aca="false">R12</f>
        <v>20000</v>
      </c>
      <c r="T12" s="24" t="n">
        <f aca="false">S12</f>
        <v>20000</v>
      </c>
      <c r="U12" s="24" t="n">
        <f aca="false">T12</f>
        <v>20000</v>
      </c>
      <c r="V12" s="24" t="n">
        <f aca="false">U12</f>
        <v>20000</v>
      </c>
      <c r="W12" s="24" t="n">
        <f aca="false">V12</f>
        <v>20000</v>
      </c>
      <c r="X12" s="24" t="n">
        <f aca="false">W12</f>
        <v>20000</v>
      </c>
      <c r="Y12" s="24" t="n">
        <f aca="false">X12</f>
        <v>20000</v>
      </c>
      <c r="Z12" s="24" t="n">
        <f aca="false">Y12</f>
        <v>20000</v>
      </c>
      <c r="AA12" s="24" t="n">
        <f aca="false">Z12</f>
        <v>20000</v>
      </c>
      <c r="AB12" s="24" t="n">
        <f aca="false">AA12</f>
        <v>20000</v>
      </c>
      <c r="AC12" s="24" t="n">
        <f aca="false">AB12</f>
        <v>20000</v>
      </c>
      <c r="AD12" s="24" t="n">
        <f aca="false">AC12</f>
        <v>20000</v>
      </c>
      <c r="AE12" s="24" t="n">
        <f aca="false">AD12</f>
        <v>20000</v>
      </c>
      <c r="AF12" s="24" t="n">
        <f aca="false">AE12</f>
        <v>20000</v>
      </c>
      <c r="AG12" s="24" t="n">
        <f aca="false">AF12</f>
        <v>20000</v>
      </c>
      <c r="AH12" s="24" t="n">
        <f aca="false">AG12</f>
        <v>20000</v>
      </c>
      <c r="AI12" s="24" t="n">
        <f aca="false">AH12</f>
        <v>20000</v>
      </c>
      <c r="AJ12" s="24" t="n">
        <f aca="false">AI12</f>
        <v>20000</v>
      </c>
      <c r="AK12" s="24" t="n">
        <f aca="false">AJ12</f>
        <v>20000</v>
      </c>
      <c r="AL12" s="24" t="n">
        <f aca="false">AK12</f>
        <v>20000</v>
      </c>
      <c r="AM12" s="24" t="n">
        <v>0</v>
      </c>
      <c r="AO12" s="28" t="n">
        <f aca="false">SUM(I12:AN12)</f>
        <v>600000</v>
      </c>
      <c r="AP12" s="28" t="n">
        <f aca="false">SUM(I12:AM12)*E12+SUM(I12:AM12)*F12+SUM(I12:AM12)*G12</f>
        <v>1440600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v>12000</v>
      </c>
      <c r="AB20" s="28" t="n">
        <f aca="false">AA20</f>
        <v>12000</v>
      </c>
      <c r="AC20" s="28" t="n">
        <f aca="false">AB20</f>
        <v>12000</v>
      </c>
      <c r="AD20" s="28" t="n">
        <f aca="false">AC20</f>
        <v>12000</v>
      </c>
      <c r="AE20" s="28" t="n">
        <f aca="false">AD20</f>
        <v>12000</v>
      </c>
      <c r="AF20" s="28" t="n">
        <f aca="false">AE20</f>
        <v>12000</v>
      </c>
      <c r="AG20" s="28" t="n">
        <f aca="false">AF20</f>
        <v>12000</v>
      </c>
      <c r="AH20" s="28" t="n">
        <f aca="false">AG20</f>
        <v>12000</v>
      </c>
      <c r="AI20" s="28" t="n">
        <f aca="false">AH20</f>
        <v>12000</v>
      </c>
      <c r="AJ20" s="28" t="n">
        <f aca="false">AI20</f>
        <v>12000</v>
      </c>
      <c r="AK20" s="28" t="n">
        <f aca="false">AJ20</f>
        <v>12000</v>
      </c>
      <c r="AL20" s="28" t="n">
        <f aca="false">AK20</f>
        <v>12000</v>
      </c>
      <c r="AM20" s="28" t="n">
        <v>0</v>
      </c>
      <c r="AO20" s="28" t="n">
        <f aca="false">SUM(I20:AN20)</f>
        <v>414000</v>
      </c>
      <c r="AP20" s="28" t="n">
        <f aca="false">SUM(I20:AM20)*E20+SUM(I20:AM20)*F20+SUM(I20:AM20)*G20</f>
        <v>1189629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2400</v>
      </c>
      <c r="J28" s="24" t="n">
        <f aca="false">I28</f>
        <v>2400</v>
      </c>
      <c r="K28" s="24" t="n">
        <f aca="false">J28</f>
        <v>2400</v>
      </c>
      <c r="L28" s="24" t="n">
        <f aca="false">K28</f>
        <v>2400</v>
      </c>
      <c r="M28" s="24" t="n">
        <f aca="false">L28</f>
        <v>2400</v>
      </c>
      <c r="N28" s="24" t="n">
        <f aca="false">M28</f>
        <v>2400</v>
      </c>
      <c r="O28" s="24" t="n">
        <f aca="false">N28</f>
        <v>2400</v>
      </c>
      <c r="P28" s="24" t="n">
        <f aca="false">O28</f>
        <v>2400</v>
      </c>
      <c r="Q28" s="24" t="n">
        <f aca="false">P28</f>
        <v>2400</v>
      </c>
      <c r="R28" s="24" t="n">
        <f aca="false">Q28</f>
        <v>2400</v>
      </c>
      <c r="S28" s="24" t="n">
        <f aca="false">R28</f>
        <v>2400</v>
      </c>
      <c r="T28" s="24" t="n">
        <f aca="false">S28</f>
        <v>2400</v>
      </c>
      <c r="U28" s="24" t="n">
        <f aca="false">T28</f>
        <v>2400</v>
      </c>
      <c r="V28" s="24" t="n">
        <f aca="false">U28</f>
        <v>2400</v>
      </c>
      <c r="W28" s="24" t="n">
        <f aca="false">V28</f>
        <v>2400</v>
      </c>
      <c r="X28" s="24" t="n">
        <f aca="false">W28</f>
        <v>2400</v>
      </c>
      <c r="Y28" s="24" t="n">
        <f aca="false">X28</f>
        <v>2400</v>
      </c>
      <c r="Z28" s="24" t="n">
        <f aca="false">Y28</f>
        <v>2400</v>
      </c>
      <c r="AA28" s="24" t="n">
        <v>5400</v>
      </c>
      <c r="AB28" s="24" t="n">
        <f aca="false">AA28</f>
        <v>5400</v>
      </c>
      <c r="AC28" s="24" t="n">
        <f aca="false">AB28</f>
        <v>5400</v>
      </c>
      <c r="AD28" s="24" t="n">
        <f aca="false">AC28</f>
        <v>5400</v>
      </c>
      <c r="AE28" s="24" t="n">
        <f aca="false">AD28</f>
        <v>5400</v>
      </c>
      <c r="AF28" s="24" t="n">
        <f aca="false">AE28</f>
        <v>5400</v>
      </c>
      <c r="AG28" s="24" t="n">
        <f aca="false">AF28</f>
        <v>5400</v>
      </c>
      <c r="AH28" s="24" t="n">
        <f aca="false">AG28</f>
        <v>5400</v>
      </c>
      <c r="AI28" s="24" t="n">
        <f aca="false">AH28</f>
        <v>5400</v>
      </c>
      <c r="AJ28" s="24" t="n">
        <f aca="false">AI28</f>
        <v>5400</v>
      </c>
      <c r="AK28" s="24" t="n">
        <f aca="false">AJ28</f>
        <v>5400</v>
      </c>
      <c r="AL28" s="24" t="n">
        <f aca="false">AK28</f>
        <v>5400</v>
      </c>
      <c r="AM28" s="24" t="n">
        <v>0</v>
      </c>
      <c r="AO28" s="28" t="n">
        <f aca="false">SUM(I28:AN28)</f>
        <v>108000</v>
      </c>
      <c r="AP28" s="28" t="n">
        <f aca="false">SUM(I28:AM28)*E28+SUM(I28:AM28)*F28+SUM(I28:AM28)*G28</f>
        <v>310338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2200</v>
      </c>
      <c r="J30" s="24" t="n">
        <f aca="false">I30</f>
        <v>2200</v>
      </c>
      <c r="K30" s="24" t="n">
        <f aca="false">J30</f>
        <v>2200</v>
      </c>
      <c r="L30" s="24" t="n">
        <f aca="false">K30</f>
        <v>2200</v>
      </c>
      <c r="M30" s="24" t="n">
        <f aca="false">L30</f>
        <v>2200</v>
      </c>
      <c r="N30" s="24" t="n">
        <f aca="false">M30</f>
        <v>2200</v>
      </c>
      <c r="O30" s="24" t="n">
        <f aca="false">N30</f>
        <v>2200</v>
      </c>
      <c r="P30" s="24" t="n">
        <f aca="false">O30</f>
        <v>2200</v>
      </c>
      <c r="Q30" s="24" t="n">
        <f aca="false">P30</f>
        <v>2200</v>
      </c>
      <c r="R30" s="24" t="n">
        <f aca="false">Q30</f>
        <v>2200</v>
      </c>
      <c r="S30" s="24" t="n">
        <f aca="false">R30</f>
        <v>2200</v>
      </c>
      <c r="T30" s="24" t="n">
        <f aca="false">S30</f>
        <v>2200</v>
      </c>
      <c r="U30" s="24" t="n">
        <f aca="false">T30</f>
        <v>2200</v>
      </c>
      <c r="V30" s="24" t="n">
        <f aca="false">U30</f>
        <v>2200</v>
      </c>
      <c r="W30" s="24" t="n">
        <f aca="false">V30</f>
        <v>2200</v>
      </c>
      <c r="X30" s="24" t="n">
        <f aca="false">W30</f>
        <v>2200</v>
      </c>
      <c r="Y30" s="24" t="n">
        <f aca="false">X30</f>
        <v>2200</v>
      </c>
      <c r="Z30" s="24" t="n">
        <f aca="false">Y30</f>
        <v>2200</v>
      </c>
      <c r="AA30" s="24" t="n">
        <f aca="false">Z30</f>
        <v>2200</v>
      </c>
      <c r="AB30" s="24" t="n">
        <f aca="false">AA30</f>
        <v>2200</v>
      </c>
      <c r="AC30" s="24" t="n">
        <f aca="false">AB30</f>
        <v>2200</v>
      </c>
      <c r="AD30" s="24" t="n">
        <f aca="false">AC30</f>
        <v>2200</v>
      </c>
      <c r="AE30" s="24" t="n">
        <f aca="false">AD30</f>
        <v>2200</v>
      </c>
      <c r="AF30" s="24" t="n">
        <f aca="false">AE30</f>
        <v>2200</v>
      </c>
      <c r="AG30" s="24" t="n">
        <v>2200</v>
      </c>
      <c r="AH30" s="24" t="n">
        <f aca="false">AG30</f>
        <v>2200</v>
      </c>
      <c r="AI30" s="24" t="n">
        <f aca="false">AH30</f>
        <v>2200</v>
      </c>
      <c r="AJ30" s="24" t="n">
        <f aca="false">AI30</f>
        <v>2200</v>
      </c>
      <c r="AK30" s="24" t="n">
        <f aca="false">AJ30</f>
        <v>2200</v>
      </c>
      <c r="AL30" s="24" t="n">
        <f aca="false">AK30</f>
        <v>2200</v>
      </c>
      <c r="AM30" s="24" t="n">
        <v>0</v>
      </c>
      <c r="AO30" s="28" t="n">
        <f aca="false">SUM(I30:AN30)</f>
        <v>66000</v>
      </c>
      <c r="AP30" s="28" t="n">
        <f aca="false">SUM(I30:AM30)*E30+SUM(I30:AM30)*F30+SUM(I30:AM30)*G30</f>
        <v>189651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f aca="false">K32</f>
        <v>5400</v>
      </c>
      <c r="M32" s="28" t="n">
        <f aca="false">L32</f>
        <v>5400</v>
      </c>
      <c r="N32" s="28" t="n">
        <f aca="false">M32</f>
        <v>5400</v>
      </c>
      <c r="O32" s="28" t="n">
        <f aca="false">N32</f>
        <v>5400</v>
      </c>
      <c r="P32" s="28" t="n">
        <f aca="false">O32</f>
        <v>5400</v>
      </c>
      <c r="Q32" s="28" t="n">
        <f aca="false">P32</f>
        <v>5400</v>
      </c>
      <c r="R32" s="28" t="n">
        <f aca="false">Q32</f>
        <v>5400</v>
      </c>
      <c r="S32" s="28" t="n">
        <f aca="false">R32</f>
        <v>5400</v>
      </c>
      <c r="T32" s="28" t="n">
        <f aca="false">S32</f>
        <v>5400</v>
      </c>
      <c r="U32" s="28" t="n">
        <f aca="false">T32</f>
        <v>5400</v>
      </c>
      <c r="V32" s="28" t="n">
        <f aca="false">U32</f>
        <v>5400</v>
      </c>
      <c r="W32" s="28" t="n">
        <f aca="false">V32</f>
        <v>5400</v>
      </c>
      <c r="X32" s="28" t="n">
        <f aca="false">W32</f>
        <v>5400</v>
      </c>
      <c r="Y32" s="28" t="n">
        <f aca="false">X32</f>
        <v>5400</v>
      </c>
      <c r="Z32" s="28" t="n">
        <f aca="false">Y32</f>
        <v>5400</v>
      </c>
      <c r="AA32" s="28" t="n">
        <f aca="false">Z32</f>
        <v>5400</v>
      </c>
      <c r="AB32" s="28" t="n">
        <f aca="false">AA32</f>
        <v>5400</v>
      </c>
      <c r="AC32" s="28" t="n">
        <f aca="false">AB32</f>
        <v>5400</v>
      </c>
      <c r="AD32" s="28" t="n">
        <f aca="false">AC32</f>
        <v>5400</v>
      </c>
      <c r="AE32" s="28" t="n">
        <f aca="false">AD32</f>
        <v>5400</v>
      </c>
      <c r="AF32" s="28" t="n">
        <f aca="false">AE32</f>
        <v>5400</v>
      </c>
      <c r="AG32" s="28" t="n">
        <f aca="false">AF32</f>
        <v>5400</v>
      </c>
      <c r="AH32" s="28" t="n">
        <f aca="false">AG32</f>
        <v>5400</v>
      </c>
      <c r="AI32" s="28" t="n">
        <f aca="false">AH32</f>
        <v>5400</v>
      </c>
      <c r="AJ32" s="28" t="n">
        <f aca="false">AI32</f>
        <v>5400</v>
      </c>
      <c r="AK32" s="28" t="n">
        <f aca="false">AJ32</f>
        <v>5400</v>
      </c>
      <c r="AL32" s="28" t="n">
        <f aca="false">AK32</f>
        <v>5400</v>
      </c>
      <c r="AM32" s="28" t="n">
        <v>0</v>
      </c>
      <c r="AO32" s="28" t="n">
        <f aca="false">SUM(I32:AN32)</f>
        <v>162000</v>
      </c>
      <c r="AP32" s="28" t="n">
        <f aca="false">SUM(I32:AM32)*E32+SUM(I32:AM32)*F32+SUM(I32:AM32)*G32</f>
        <v>465507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159060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265100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11124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106677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541961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AA20-AA84-AA103</f>
        <v>0</v>
      </c>
      <c r="AB53" s="107" t="n">
        <f aca="false">AB20-AB84-AB103</f>
        <v>0</v>
      </c>
      <c r="AC53" s="107" t="n">
        <f aca="false">AC20-AC84-AC103</f>
        <v>0</v>
      </c>
      <c r="AD53" s="107" t="n">
        <f aca="false">AD20-AD84-AD103</f>
        <v>0</v>
      </c>
      <c r="AE53" s="107" t="n">
        <f aca="false">AE20-AE84-AE103</f>
        <v>0</v>
      </c>
      <c r="AF53" s="107" t="n">
        <f aca="false">AF20-AF84-AF103</f>
        <v>0</v>
      </c>
      <c r="AG53" s="107" t="n">
        <f aca="false">AG20-AG84-AG103</f>
        <v>0</v>
      </c>
      <c r="AH53" s="107" t="n">
        <v>0</v>
      </c>
      <c r="AI53" s="107" t="n">
        <v>0</v>
      </c>
      <c r="AJ53" s="107" t="n">
        <v>0</v>
      </c>
      <c r="AK53" s="107" t="n">
        <v>0</v>
      </c>
      <c r="AL53" s="107" t="n">
        <v>0</v>
      </c>
      <c r="AM53" s="107" t="n">
        <f aca="false">AM20-AM84</f>
        <v>0</v>
      </c>
      <c r="AN53" s="106"/>
      <c r="AO53" s="110" t="n">
        <f aca="false">SUM(I53:AL53)-AQ53</f>
        <v>267300</v>
      </c>
      <c r="AP53" s="111" t="n">
        <f aca="false">AO53*E53</f>
        <v>26730</v>
      </c>
      <c r="AQ53" s="110" t="n">
        <f aca="false">SUM(I53:AM53)*F53</f>
        <v>2700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2400</v>
      </c>
      <c r="J55" s="107" t="n">
        <f aca="false">J11+J28-J86</f>
        <v>2400</v>
      </c>
      <c r="K55" s="107" t="n">
        <f aca="false">K11+K28-K86</f>
        <v>2400</v>
      </c>
      <c r="L55" s="107" t="n">
        <f aca="false">L11+L28-L86</f>
        <v>2400</v>
      </c>
      <c r="M55" s="107" t="n">
        <f aca="false">M11+M28-M86</f>
        <v>2400</v>
      </c>
      <c r="N55" s="107" t="n">
        <f aca="false">N11+N28-N86</f>
        <v>2400</v>
      </c>
      <c r="O55" s="107" t="n">
        <f aca="false">O11+O28-O86</f>
        <v>2400</v>
      </c>
      <c r="P55" s="107" t="n">
        <f aca="false">P11+P28-P86</f>
        <v>2400</v>
      </c>
      <c r="Q55" s="107" t="n">
        <f aca="false">Q11+Q28-Q86</f>
        <v>2400</v>
      </c>
      <c r="R55" s="107" t="n">
        <f aca="false">R11+R28-R86</f>
        <v>2400</v>
      </c>
      <c r="S55" s="107" t="n">
        <f aca="false">S11+S28-S86</f>
        <v>2400</v>
      </c>
      <c r="T55" s="107" t="n">
        <f aca="false">T11+T28-T86</f>
        <v>2400</v>
      </c>
      <c r="U55" s="107" t="n">
        <f aca="false">U11+U28-U86</f>
        <v>2400</v>
      </c>
      <c r="V55" s="107" t="n">
        <f aca="false">V11+V28-V86</f>
        <v>2400</v>
      </c>
      <c r="W55" s="107" t="n">
        <f aca="false">W11+W28-W86</f>
        <v>2400</v>
      </c>
      <c r="X55" s="107" t="n">
        <f aca="false">X11+X28-X86</f>
        <v>2400</v>
      </c>
      <c r="Y55" s="107" t="n">
        <f aca="false">Y11+Y28-Y86</f>
        <v>2400</v>
      </c>
      <c r="Z55" s="107" t="n">
        <f aca="false">Z11+Z28-Z86</f>
        <v>2400</v>
      </c>
      <c r="AA55" s="107" t="n">
        <f aca="false">AA11+AA28-AA86-AA117-AA114</f>
        <v>0</v>
      </c>
      <c r="AB55" s="107" t="n">
        <v>0</v>
      </c>
      <c r="AC55" s="107" t="n">
        <v>0</v>
      </c>
      <c r="AD55" s="107" t="n">
        <v>0</v>
      </c>
      <c r="AE55" s="107" t="n">
        <v>0</v>
      </c>
      <c r="AF55" s="107" t="n">
        <v>0</v>
      </c>
      <c r="AG55" s="107" t="n">
        <v>0</v>
      </c>
      <c r="AH55" s="107" t="n">
        <v>0</v>
      </c>
      <c r="AI55" s="107" t="n">
        <v>0</v>
      </c>
      <c r="AJ55" s="107" t="n">
        <v>0</v>
      </c>
      <c r="AK55" s="107" t="n">
        <v>0</v>
      </c>
      <c r="AL55" s="107" t="n">
        <v>0</v>
      </c>
      <c r="AM55" s="107" t="n">
        <f aca="false">AM11+AM28-AM86</f>
        <v>0</v>
      </c>
      <c r="AN55" s="106"/>
      <c r="AO55" s="110" t="n">
        <f aca="false">SUM(I55:AL55)-AQ55</f>
        <v>42768</v>
      </c>
      <c r="AP55" s="111" t="n">
        <f aca="false">AO55*E55</f>
        <v>4276.8</v>
      </c>
      <c r="AQ55" s="110" t="n">
        <f aca="false">SUM(I55:AM55)*F55</f>
        <v>432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177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20000</v>
      </c>
      <c r="J59" s="107" t="n">
        <f aca="false">J12+J24-J90</f>
        <v>20000</v>
      </c>
      <c r="K59" s="107" t="n">
        <f aca="false">K12+K24-K90</f>
        <v>20000</v>
      </c>
      <c r="L59" s="107" t="n">
        <f aca="false">L12+L24-L90</f>
        <v>20000</v>
      </c>
      <c r="M59" s="107" t="n">
        <f aca="false">M12+M24-M90</f>
        <v>20000</v>
      </c>
      <c r="N59" s="107" t="n">
        <f aca="false">N12+N24-N90</f>
        <v>20000</v>
      </c>
      <c r="O59" s="107" t="n">
        <f aca="false">O12+O24-O90</f>
        <v>20000</v>
      </c>
      <c r="P59" s="107" t="n">
        <f aca="false">P12+P24-P90</f>
        <v>20000</v>
      </c>
      <c r="Q59" s="107" t="n">
        <f aca="false">Q12+Q24-Q90</f>
        <v>20000</v>
      </c>
      <c r="R59" s="107" t="n">
        <f aca="false">R12+R24-R90</f>
        <v>20000</v>
      </c>
      <c r="S59" s="107" t="n">
        <f aca="false">S12+S24-S90</f>
        <v>20000</v>
      </c>
      <c r="T59" s="107" t="n">
        <f aca="false">T12+T24-T90</f>
        <v>20000</v>
      </c>
      <c r="U59" s="107" t="n">
        <f aca="false">U12+U24-U90</f>
        <v>20000</v>
      </c>
      <c r="V59" s="107" t="n">
        <f aca="false">V12+V24-V90</f>
        <v>20000</v>
      </c>
      <c r="W59" s="107" t="n">
        <f aca="false">W12+W24-W90</f>
        <v>20000</v>
      </c>
      <c r="X59" s="107" t="n">
        <f aca="false">X12+X24-X90</f>
        <v>20000</v>
      </c>
      <c r="Y59" s="107" t="n">
        <f aca="false">Y12+Y24-Y90</f>
        <v>20000</v>
      </c>
      <c r="Z59" s="107" t="n">
        <f aca="false">Z12+Z24-Z90</f>
        <v>20000</v>
      </c>
      <c r="AA59" s="107" t="n">
        <f aca="false">AA12+AA24-AA90-AA107</f>
        <v>0</v>
      </c>
      <c r="AB59" s="107" t="n">
        <f aca="false">AB12+AB24-AB90-AB107</f>
        <v>0</v>
      </c>
      <c r="AC59" s="107" t="n">
        <f aca="false">AC12+AC24-AC90-AC107</f>
        <v>0</v>
      </c>
      <c r="AD59" s="107" t="n">
        <f aca="false">AD12+AD24-AD90-AD107</f>
        <v>0</v>
      </c>
      <c r="AE59" s="107" t="n">
        <f aca="false">AE12+AE24-AE90-AE107</f>
        <v>0</v>
      </c>
      <c r="AF59" s="107" t="n">
        <f aca="false">AF12+AF24-AF90-AF107</f>
        <v>0</v>
      </c>
      <c r="AG59" s="107" t="n">
        <f aca="false">AG12+AG24-AG90-AG107</f>
        <v>0</v>
      </c>
      <c r="AH59" s="107" t="n">
        <v>10101</v>
      </c>
      <c r="AI59" s="107" t="n">
        <v>0</v>
      </c>
      <c r="AJ59" s="107" t="n">
        <f aca="false">AJ12+AJ24-AJ90</f>
        <v>20000</v>
      </c>
      <c r="AK59" s="107" t="n">
        <f aca="false">AK12+AK24-AK90</f>
        <v>20000</v>
      </c>
      <c r="AL59" s="107" t="n">
        <f aca="false">AL12+AL24-AL90</f>
        <v>20000</v>
      </c>
      <c r="AM59" s="107" t="n">
        <f aca="false">AM12+AM24-AM90</f>
        <v>0</v>
      </c>
      <c r="AN59" s="106"/>
      <c r="AO59" s="110" t="n">
        <f aca="false">SUM(I59:AL59)-AQ59</f>
        <v>425799.99</v>
      </c>
      <c r="AP59" s="111" t="n">
        <f aca="false">AO59*E59</f>
        <v>42579.999</v>
      </c>
      <c r="AQ59" s="110" t="n">
        <f aca="false">SUM(I59:AM59)*F59</f>
        <v>4301.01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2200</v>
      </c>
      <c r="J64" s="107" t="n">
        <f aca="false">J30-J95</f>
        <v>2200</v>
      </c>
      <c r="K64" s="107" t="n">
        <f aca="false">K30-K95</f>
        <v>2200</v>
      </c>
      <c r="L64" s="107" t="n">
        <f aca="false">L30-L95</f>
        <v>2200</v>
      </c>
      <c r="M64" s="107" t="n">
        <f aca="false">M30-M95</f>
        <v>2200</v>
      </c>
      <c r="N64" s="107" t="n">
        <f aca="false">N30-N95</f>
        <v>2200</v>
      </c>
      <c r="O64" s="107" t="n">
        <f aca="false">O30-O95</f>
        <v>2200</v>
      </c>
      <c r="P64" s="107" t="n">
        <f aca="false">P30-P95</f>
        <v>2200</v>
      </c>
      <c r="Q64" s="107" t="n">
        <f aca="false">Q30-Q95</f>
        <v>2200</v>
      </c>
      <c r="R64" s="107" t="n">
        <f aca="false">R30-R95</f>
        <v>2200</v>
      </c>
      <c r="S64" s="107" t="n">
        <f aca="false">S30-S95</f>
        <v>2200</v>
      </c>
      <c r="T64" s="107" t="n">
        <f aca="false">T30-T95</f>
        <v>2200</v>
      </c>
      <c r="U64" s="107" t="n">
        <f aca="false">U30-U95</f>
        <v>2200</v>
      </c>
      <c r="V64" s="107" t="n">
        <f aca="false">V30-V95</f>
        <v>2200</v>
      </c>
      <c r="W64" s="107" t="n">
        <f aca="false">W30-W95</f>
        <v>2200</v>
      </c>
      <c r="X64" s="107" t="n">
        <f aca="false">X30-X95</f>
        <v>2200</v>
      </c>
      <c r="Y64" s="107" t="n">
        <f aca="false">Y30-Y95</f>
        <v>2200</v>
      </c>
      <c r="Z64" s="107" t="n">
        <f aca="false">Z30-Z95</f>
        <v>2200</v>
      </c>
      <c r="AA64" s="107" t="n">
        <f aca="false">AA30-AA95-AA118</f>
        <v>0</v>
      </c>
      <c r="AB64" s="107" t="n">
        <f aca="false">AB30-AB95-AB118</f>
        <v>0</v>
      </c>
      <c r="AC64" s="107" t="n">
        <f aca="false">AC30-AC95-AC118</f>
        <v>0</v>
      </c>
      <c r="AD64" s="107" t="n">
        <f aca="false">AD30-AD95-AD118</f>
        <v>0</v>
      </c>
      <c r="AE64" s="107" t="n">
        <f aca="false">AE30-AE95-AE118</f>
        <v>0</v>
      </c>
      <c r="AF64" s="107" t="n">
        <f aca="false">AF30-AF95-AF118</f>
        <v>0</v>
      </c>
      <c r="AG64" s="107" t="n">
        <f aca="false">AG30-AG95-AG118</f>
        <v>0</v>
      </c>
      <c r="AH64" s="107" t="n">
        <v>0</v>
      </c>
      <c r="AI64" s="107" t="n">
        <v>0</v>
      </c>
      <c r="AJ64" s="107" t="n">
        <f aca="false">AJ30-AJ95</f>
        <v>2200</v>
      </c>
      <c r="AK64" s="107" t="n">
        <f aca="false">AK30-AK95</f>
        <v>2200</v>
      </c>
      <c r="AL64" s="107" t="n">
        <f aca="false">AL30-AL95</f>
        <v>2200</v>
      </c>
      <c r="AM64" s="107" t="n">
        <f aca="false">AM30-AM95</f>
        <v>0</v>
      </c>
      <c r="AN64" s="106"/>
      <c r="AO64" s="110" t="n">
        <f aca="false">SUM(I64:AL64)-AQ64</f>
        <v>45738</v>
      </c>
      <c r="AP64" s="111" t="n">
        <f aca="false">AO64*E64</f>
        <v>4573.8</v>
      </c>
      <c r="AQ64" s="110" t="n">
        <f aca="false">SUM(I64:AM64)*F64</f>
        <v>462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5400</v>
      </c>
      <c r="M66" s="107" t="n">
        <f aca="false">M32-M97</f>
        <v>5400</v>
      </c>
      <c r="N66" s="107" t="n">
        <f aca="false">N32-N97</f>
        <v>5400</v>
      </c>
      <c r="O66" s="107" t="n">
        <f aca="false">O32-O97</f>
        <v>5400</v>
      </c>
      <c r="P66" s="107" t="n">
        <f aca="false">P32-P97</f>
        <v>5400</v>
      </c>
      <c r="Q66" s="107" t="n">
        <f aca="false">Q32-Q97</f>
        <v>5400</v>
      </c>
      <c r="R66" s="107" t="n">
        <f aca="false">R32-R97</f>
        <v>5400</v>
      </c>
      <c r="S66" s="107" t="n">
        <f aca="false">S32-S97</f>
        <v>5400</v>
      </c>
      <c r="T66" s="107" t="n">
        <f aca="false">T32-T97</f>
        <v>5400</v>
      </c>
      <c r="U66" s="107" t="n">
        <f aca="false">U32-U97</f>
        <v>5400</v>
      </c>
      <c r="V66" s="107" t="n">
        <f aca="false">V32-V97</f>
        <v>5400</v>
      </c>
      <c r="W66" s="107" t="n">
        <f aca="false">W32-W97</f>
        <v>5400</v>
      </c>
      <c r="X66" s="107" t="n">
        <f aca="false">X32-X97</f>
        <v>5400</v>
      </c>
      <c r="Y66" s="107" t="n">
        <f aca="false">Y32-Y97</f>
        <v>5400</v>
      </c>
      <c r="Z66" s="107" t="n">
        <f aca="false">Z32-Z97</f>
        <v>5400</v>
      </c>
      <c r="AA66" s="107" t="n">
        <v>0</v>
      </c>
      <c r="AB66" s="107" t="n">
        <f aca="false">AB32-AB97-AB113-AB117</f>
        <v>0</v>
      </c>
      <c r="AC66" s="107" t="n">
        <f aca="false">AC32-AC97-AC113-AC117</f>
        <v>0</v>
      </c>
      <c r="AD66" s="107" t="n">
        <f aca="false">AD32-AD97-AD113-AD117</f>
        <v>0</v>
      </c>
      <c r="AE66" s="107" t="n">
        <f aca="false">AE32-AE97-AE113-AE117</f>
        <v>0</v>
      </c>
      <c r="AF66" s="107" t="n">
        <f aca="false">AF32-AF97-AF113-AF117</f>
        <v>0</v>
      </c>
      <c r="AG66" s="107" t="n">
        <f aca="false">AG32-AG97-AG113-AG117</f>
        <v>0</v>
      </c>
      <c r="AH66" s="107" t="n">
        <v>0</v>
      </c>
      <c r="AI66" s="107" t="n">
        <v>0</v>
      </c>
      <c r="AJ66" s="107" t="n">
        <f aca="false">AJ32-AJ97</f>
        <v>5400</v>
      </c>
      <c r="AK66" s="107" t="n">
        <f aca="false">AK32-AK97</f>
        <v>5400</v>
      </c>
      <c r="AL66" s="107" t="n">
        <f aca="false">AL32-AL97</f>
        <v>5400</v>
      </c>
      <c r="AM66" s="107" t="n">
        <f aca="false">AM32-AM97</f>
        <v>0</v>
      </c>
      <c r="AN66" s="106"/>
      <c r="AO66" s="110" t="n">
        <f aca="false">SUM(I66:AL66)-AQ66</f>
        <v>112266</v>
      </c>
      <c r="AP66" s="111" t="n">
        <f aca="false">AO66*E66</f>
        <v>11226.6</v>
      </c>
      <c r="AQ66" s="110" t="n">
        <f aca="false">SUM(I66:AM66)*F66</f>
        <v>1134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0</v>
      </c>
      <c r="AB69" s="116" t="n">
        <f aca="false">SUM(AB53:AB67)</f>
        <v>0</v>
      </c>
      <c r="AC69" s="116" t="n">
        <f aca="false">SUM(AC53:AC67)</f>
        <v>0</v>
      </c>
      <c r="AD69" s="116" t="n">
        <f aca="false">SUM(AD53:AD67)</f>
        <v>0</v>
      </c>
      <c r="AE69" s="116" t="n">
        <f aca="false">SUM(AE53:AE67)</f>
        <v>0</v>
      </c>
      <c r="AF69" s="116" t="n">
        <f aca="false">SUM(AF53:AF67)</f>
        <v>0</v>
      </c>
      <c r="AG69" s="116" t="n">
        <f aca="false">SUM(AG53:AG67)</f>
        <v>0</v>
      </c>
      <c r="AH69" s="116" t="n">
        <f aca="false">SUM(AH53:AH67)</f>
        <v>10101</v>
      </c>
      <c r="AI69" s="116" t="n">
        <f aca="false">SUM(AI53:AI67)</f>
        <v>0</v>
      </c>
      <c r="AJ69" s="116" t="n">
        <f aca="false">SUM(AJ53:AJ67)</f>
        <v>27600</v>
      </c>
      <c r="AK69" s="116" t="n">
        <f aca="false">SUM(AK53:AK67)</f>
        <v>27600</v>
      </c>
      <c r="AL69" s="116" t="n">
        <f aca="false">SUM(AL53:AL67)</f>
        <v>27600</v>
      </c>
      <c r="AM69" s="116" t="n">
        <f aca="false">SUM(AM53:AM68)</f>
        <v>0</v>
      </c>
      <c r="AN69" s="106"/>
      <c r="AO69" s="116" t="n">
        <f aca="false">SUM(AO53:AO68)</f>
        <v>893871.99</v>
      </c>
      <c r="AP69" s="117" t="n">
        <f aca="false">SUM(AP53:AP68)</f>
        <v>89387.199</v>
      </c>
      <c r="AQ69" s="116" t="n">
        <f aca="false">SUM(AQ53:AQ68)</f>
        <v>9029.01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44550</v>
      </c>
      <c r="P81" s="110" t="n">
        <f aca="false">P69-(P53*$F53+P54*$F54+P55*$F55+P56*$F56+P57*$F57+P59*$F59+P60*$F60+P61*$F61+P62*$F62+P63*$F63+P64*$F64+P65*$F65+P66*$F66+P67*$F67+P58*$F58)-P68*$F68-P99-P102-P106-P112-P116+P99</f>
        <v>44550</v>
      </c>
      <c r="Q81" s="110" t="n">
        <f aca="false">Q69-(Q53*$F53+Q54*$F54+Q55*$F55+Q56*$F56+Q57*$F57+Q59*$F59+Q60*$F60+Q61*$F61+Q62*$F62+Q63*$F63+Q64*$F64+Q65*$F65+Q66*$F66+Q67*$F67+Q58*$F58)-Q68*$F68-Q99-Q102-Q106-Q112-Q116+Q99</f>
        <v>44550</v>
      </c>
      <c r="R81" s="110" t="n">
        <f aca="false">R69-(R53*$F53+R54*$F54+R55*$F55+R56*$F56+R57*$F57+R59*$F59+R60*$F60+R61*$F61+R62*$F62+R63*$F63+R64*$F64+R65*$F65+R66*$F66+R67*$F67+R58*$F58)-R68*$F68-R99-R102-R106-R112-R116+R99</f>
        <v>44550</v>
      </c>
      <c r="S81" s="110" t="n">
        <f aca="false">S69-(S53*$F53+S54*$F54+S55*$F55+S56*$F56+S57*$F57+S59*$F59+S60*$F60+S61*$F61+S62*$F62+S63*$F63+S64*$F64+S65*$F65+S66*$F66+S67*$F67+S58*$F58)-S68*$F68-S99-S102-S106-S112-S116+S99</f>
        <v>44550</v>
      </c>
      <c r="T81" s="110" t="n">
        <f aca="false">T69-(T53*$F53+T54*$F54+T55*$F55+T56*$F56+T57*$F57+T59*$F59+T60*$F60+T61*$F61+T62*$F62+T63*$F63+T64*$F64+T65*$F65+T66*$F66+T67*$F67+T58*$F58)-T68*$F68-T99-T102-T106-T112-T116+T99</f>
        <v>44550</v>
      </c>
      <c r="U81" s="110" t="n">
        <f aca="false">U69-(U53*$F53+U54*$F54+U55*$F55+U56*$F56+U57*$F57+U59*$F59+U60*$F60+U61*$F61+U62*$F62+U63*$F63+U64*$F64+U65*$F65+U66*$F66+U67*$F67+U58*$F58)-U68*$F68-U99-U102-U106-U112-U116+U99</f>
        <v>44550</v>
      </c>
      <c r="V81" s="110" t="n">
        <f aca="false">V69-(V53*$F53+V54*$F54+V55*$F55+V56*$F56+V57*$F57+V59*$F59+V60*$F60+V61*$F61+V62*$F62+V63*$F63+V64*$F64+V65*$F65+V66*$F66+V67*$F67+V58*$F58)-V68*$F68-V99-V102-V106-V112-V116+V99</f>
        <v>44550</v>
      </c>
      <c r="W81" s="110" t="n">
        <f aca="false">W69-(W53*$F53+W54*$F54+W55*$F55+W56*$F56+W57*$F57+W59*$F59+W60*$F60+W61*$F61+W62*$F62+W63*$F63+W64*$F64+W65*$F65+W66*$F66+W67*$F67+W58*$F58)-W68*$F68-W99-W102-W106-W112-W116+W99</f>
        <v>44550</v>
      </c>
      <c r="X81" s="110" t="n">
        <f aca="false">X69-(X53*$F53+X54*$F54+X55*$F55+X56*$F56+X57*$F57+X59*$F59+X60*$F60+X61*$F61+X62*$F62+X63*$F63+X64*$F64+X65*$F65+X66*$F66+X67*$F67+X58*$F58)-X68*$F68-X99-X102-X106-X112-X116+X99</f>
        <v>44550</v>
      </c>
      <c r="Y81" s="110" t="n">
        <f aca="false">Y69-(Y53*$F53+Y54*$F54+Y55*$F55+Y56*$F56+Y57*$F57+Y59*$F59+Y60*$F60+Y61*$F61+Y62*$F62+Y63*$F63+Y64*$F64+Y65*$F65+Y66*$F66+Y67*$F67+Y58*$F58)-Y68*$F68-Y99-Y102-Y106-Y112-Y116+Y99</f>
        <v>44550</v>
      </c>
      <c r="Z81" s="110" t="n">
        <f aca="false">Z69-(Z53*$F53+Z54*$F54+Z55*$F55+Z56*$F56+Z57*$F57+Z59*$F59+Z60*$F60+Z61*$F61+Z62*$F62+Z63*$F63+Z64*$F64+Z65*$F65+Z66*$F66+Z67*$F67+Z58*$F58)-Z68*$F68-Z99-Z102-Z106-Z112-Z116+Z99</f>
        <v>44550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9999.99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27324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27324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27324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0</v>
      </c>
      <c r="AN81" s="106"/>
      <c r="AO81" s="110" t="n">
        <f aca="false">SUM(I81:AN81)</f>
        <v>893871.99</v>
      </c>
      <c r="AP81" s="111" t="n">
        <f aca="false">AP17+AP34+AP37+AP40+AP69+AP72+AP75-AP99-AP102-AP106-AP112-AP116</f>
        <v>3685112.199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1" customFormat="false" ht="11.25" hidden="false" customHeight="false" outlineLevel="0" collapsed="false">
      <c r="B101" s="71" t="s">
        <v>104</v>
      </c>
    </row>
    <row r="102" customFormat="false" ht="11.25" hidden="fals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false" customHeight="false" outlineLevel="0" collapsed="false">
      <c r="C103" s="1" t="s">
        <v>178</v>
      </c>
      <c r="D103" s="1" t="s">
        <v>179</v>
      </c>
      <c r="AA103" s="1" t="n">
        <v>12000</v>
      </c>
      <c r="AB103" s="1" t="n">
        <v>12000</v>
      </c>
      <c r="AC103" s="1" t="n">
        <v>12000</v>
      </c>
      <c r="AD103" s="1" t="n">
        <v>12000</v>
      </c>
      <c r="AE103" s="1" t="n">
        <v>12000</v>
      </c>
      <c r="AF103" s="1" t="n">
        <v>12000</v>
      </c>
      <c r="AG103" s="1" t="n">
        <v>12000</v>
      </c>
    </row>
    <row r="104" customFormat="false" ht="11.25" hidden="false" customHeight="false" outlineLevel="0" collapsed="false">
      <c r="C104" s="1" t="s">
        <v>180</v>
      </c>
      <c r="D104" s="1" t="s">
        <v>179</v>
      </c>
      <c r="AH104" s="1" t="n">
        <v>12000</v>
      </c>
      <c r="AI104" s="1" t="n">
        <v>12000</v>
      </c>
      <c r="AJ104" s="1" t="n">
        <v>12000</v>
      </c>
      <c r="AK104" s="1" t="n">
        <v>12000</v>
      </c>
      <c r="AL104" s="1" t="n">
        <v>12000</v>
      </c>
    </row>
    <row r="105" customFormat="false" ht="11.25" hidden="false" customHeight="false" outlineLevel="0" collapsed="false">
      <c r="B105" s="71" t="s">
        <v>104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181</v>
      </c>
      <c r="D107" s="1" t="s">
        <v>182</v>
      </c>
      <c r="AA107" s="1" t="n">
        <v>20000</v>
      </c>
      <c r="AB107" s="1" t="n">
        <v>20000</v>
      </c>
      <c r="AC107" s="1" t="n">
        <v>20000</v>
      </c>
      <c r="AD107" s="1" t="n">
        <v>20000</v>
      </c>
      <c r="AE107" s="1" t="n">
        <v>20000</v>
      </c>
      <c r="AF107" s="1" t="n">
        <v>20000</v>
      </c>
      <c r="AG107" s="1" t="n">
        <v>20000</v>
      </c>
    </row>
    <row r="108" customFormat="false" ht="11.25" hidden="false" customHeight="false" outlineLevel="0" collapsed="false">
      <c r="C108" s="1" t="s">
        <v>183</v>
      </c>
      <c r="AH108" s="1" t="n">
        <v>0</v>
      </c>
    </row>
    <row r="109" customFormat="false" ht="11.25" hidden="false" customHeight="false" outlineLevel="0" collapsed="false">
      <c r="C109" s="1" t="s">
        <v>184</v>
      </c>
      <c r="AH109" s="1" t="n">
        <v>9899</v>
      </c>
      <c r="AI109" s="1" t="n">
        <v>10000</v>
      </c>
    </row>
    <row r="110" customFormat="false" ht="11.25" hidden="false" customHeight="false" outlineLevel="0" collapsed="false">
      <c r="C110" s="1" t="s">
        <v>185</v>
      </c>
      <c r="AI110" s="1" t="n">
        <v>10000</v>
      </c>
    </row>
    <row r="111" customFormat="false" ht="11.25" hidden="false" customHeight="false" outlineLevel="0" collapsed="false">
      <c r="B111" s="71" t="s">
        <v>104</v>
      </c>
      <c r="AI111" s="1" t="n">
        <v>0</v>
      </c>
    </row>
    <row r="112" customFormat="false" ht="11.25" hidden="fals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28" t="n">
        <v>0</v>
      </c>
      <c r="V112" s="28" t="n">
        <v>0</v>
      </c>
      <c r="W112" s="28" t="n">
        <v>0</v>
      </c>
      <c r="X112" s="28" t="n">
        <v>0</v>
      </c>
      <c r="Y112" s="28" t="n">
        <v>0</v>
      </c>
      <c r="Z112" s="28" t="n">
        <v>0</v>
      </c>
      <c r="AA112" s="28" t="n">
        <v>0</v>
      </c>
      <c r="AB112" s="28" t="n">
        <v>0</v>
      </c>
      <c r="AC112" s="28" t="n">
        <v>0</v>
      </c>
      <c r="AD112" s="28" t="n">
        <v>0</v>
      </c>
      <c r="AE112" s="28" t="n">
        <v>0</v>
      </c>
      <c r="AF112" s="28" t="n">
        <v>0</v>
      </c>
      <c r="AG112" s="28" t="n">
        <v>0</v>
      </c>
      <c r="AH112" s="28" t="n">
        <v>0</v>
      </c>
      <c r="AI112" s="28" t="n">
        <v>0</v>
      </c>
      <c r="AJ112" s="28" t="n">
        <v>0</v>
      </c>
      <c r="AK112" s="28" t="n">
        <v>0</v>
      </c>
      <c r="AL112" s="28" t="n">
        <v>0</v>
      </c>
      <c r="AM112" s="28" t="n">
        <v>0</v>
      </c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false" customHeight="false" outlineLevel="0" collapsed="false">
      <c r="C113" s="1" t="s">
        <v>186</v>
      </c>
      <c r="D113" s="1" t="s">
        <v>187</v>
      </c>
      <c r="AA113" s="1" t="n">
        <v>5400</v>
      </c>
    </row>
    <row r="114" customFormat="false" ht="11.25" hidden="false" customHeight="false" outlineLevel="0" collapsed="false">
      <c r="C114" s="1" t="s">
        <v>188</v>
      </c>
      <c r="D114" s="1" t="s">
        <v>187</v>
      </c>
      <c r="AB114" s="1" t="n">
        <v>5400</v>
      </c>
      <c r="AC114" s="1" t="n">
        <v>5400</v>
      </c>
      <c r="AD114" s="1" t="n">
        <v>5400</v>
      </c>
      <c r="AE114" s="1" t="n">
        <v>5400</v>
      </c>
      <c r="AF114" s="1" t="n">
        <v>5400</v>
      </c>
      <c r="AG114" s="1" t="n">
        <v>5400</v>
      </c>
      <c r="AH114" s="1" t="n">
        <v>5400</v>
      </c>
      <c r="AI114" s="1" t="n">
        <v>5400</v>
      </c>
      <c r="AJ114" s="1" t="n">
        <v>5400</v>
      </c>
      <c r="AK114" s="1" t="n">
        <v>5400</v>
      </c>
      <c r="AL114" s="1" t="n">
        <v>5400</v>
      </c>
    </row>
    <row r="115" customFormat="false" ht="11.25" hidden="false" customHeight="false" outlineLevel="0" collapsed="false">
      <c r="B115" s="71" t="s">
        <v>104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28" t="n">
        <v>0</v>
      </c>
      <c r="V116" s="28" t="n">
        <v>0</v>
      </c>
      <c r="W116" s="28" t="n">
        <v>0</v>
      </c>
      <c r="X116" s="28" t="n">
        <v>0</v>
      </c>
      <c r="Y116" s="28" t="n">
        <v>0</v>
      </c>
      <c r="Z116" s="28" t="n">
        <v>0</v>
      </c>
      <c r="AA116" s="28" t="n">
        <v>0</v>
      </c>
      <c r="AB116" s="28" t="n">
        <v>0</v>
      </c>
      <c r="AC116" s="28" t="n">
        <v>0</v>
      </c>
      <c r="AD116" s="28" t="n">
        <v>0</v>
      </c>
      <c r="AE116" s="28" t="n">
        <v>0</v>
      </c>
      <c r="AF116" s="28" t="n">
        <v>0</v>
      </c>
      <c r="AG116" s="28" t="n">
        <v>0</v>
      </c>
      <c r="AH116" s="28" t="n">
        <v>0</v>
      </c>
      <c r="AI116" s="28" t="n">
        <v>0</v>
      </c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189</v>
      </c>
      <c r="D117" s="1" t="s">
        <v>190</v>
      </c>
      <c r="AA117" s="1" t="n">
        <v>5400</v>
      </c>
      <c r="AB117" s="1" t="n">
        <v>5400</v>
      </c>
      <c r="AC117" s="1" t="n">
        <v>5400</v>
      </c>
      <c r="AD117" s="1" t="n">
        <v>5400</v>
      </c>
      <c r="AE117" s="1" t="n">
        <v>5400</v>
      </c>
      <c r="AF117" s="1" t="n">
        <v>5400</v>
      </c>
      <c r="AG117" s="1" t="n">
        <v>5400</v>
      </c>
      <c r="AH117" s="1" t="n">
        <v>5400</v>
      </c>
      <c r="AI117" s="1" t="n">
        <v>5400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A118" s="1" t="n">
        <v>2200</v>
      </c>
      <c r="AB118" s="1" t="n">
        <v>2200</v>
      </c>
      <c r="AC118" s="1" t="n">
        <v>2200</v>
      </c>
      <c r="AD118" s="1" t="n">
        <v>2200</v>
      </c>
      <c r="AE118" s="1" t="n">
        <v>2200</v>
      </c>
      <c r="AF118" s="1" t="n">
        <v>2200</v>
      </c>
      <c r="AG118" s="1" t="n">
        <v>2200</v>
      </c>
      <c r="AH118" s="1" t="n">
        <v>2200</v>
      </c>
      <c r="AI118" s="1" t="n">
        <v>2200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A120" s="1" t="n">
        <f aca="false">SUM(AA103:AA118)</f>
        <v>45000</v>
      </c>
      <c r="AB120" s="1" t="n">
        <f aca="false">SUM(AB103:AB118)</f>
        <v>45000</v>
      </c>
      <c r="AC120" s="1" t="n">
        <f aca="false">SUM(AC103:AC118)</f>
        <v>45000</v>
      </c>
      <c r="AD120" s="1" t="n">
        <f aca="false">SUM(AD103:AD118)</f>
        <v>45000</v>
      </c>
      <c r="AE120" s="1" t="n">
        <f aca="false">SUM(AE103:AE118)</f>
        <v>45000</v>
      </c>
      <c r="AF120" s="1" t="n">
        <f aca="false">SUM(AF103:AF118)</f>
        <v>45000</v>
      </c>
      <c r="AG120" s="1" t="n">
        <f aca="false">SUM(AG103:AG118)</f>
        <v>45000</v>
      </c>
      <c r="AH120" s="1" t="n">
        <f aca="false">SUM(AH103:AH118)</f>
        <v>34899</v>
      </c>
      <c r="AI120" s="1" t="n">
        <f aca="false">SUM(AI103:AI118)</f>
        <v>45000</v>
      </c>
      <c r="AJ120" s="1" t="n">
        <f aca="false">SUM(AA120:AI121)+AJ104+AK104+AL104+AJ114+AK114+AL114</f>
        <v>447099</v>
      </c>
      <c r="AK120" s="83" t="s">
        <v>69</v>
      </c>
      <c r="AL120" s="37"/>
      <c r="AM120" s="37"/>
      <c r="AN120" s="37"/>
      <c r="AO120" s="76" t="n">
        <f aca="false">AO17</f>
        <v>600000</v>
      </c>
      <c r="AP120" s="84" t="n">
        <f aca="false">AP17</f>
        <v>1440600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750000</v>
      </c>
      <c r="AP121" s="84" t="n">
        <f aca="false">AP34</f>
        <v>2155125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541961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893871.99</v>
      </c>
      <c r="AP124" s="84" t="n">
        <f aca="false">AP69</f>
        <v>89387.199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AJ120</f>
        <v>447099</v>
      </c>
      <c r="AP127" s="88" t="n">
        <f aca="false">AO171</f>
        <v>669109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893871.99</v>
      </c>
      <c r="AP128" s="84" t="n">
        <f aca="false">AP81+AP49</f>
        <v>4227073.199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1350000</v>
      </c>
      <c r="AP129" s="84" t="n">
        <f aca="false">AO129*G81</f>
        <v>54000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4281073.199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9029.01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178</v>
      </c>
      <c r="E137" s="123" t="s">
        <v>179</v>
      </c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12000</v>
      </c>
      <c r="AB137" s="124" t="n">
        <v>12000</v>
      </c>
      <c r="AC137" s="124" t="n">
        <v>12000</v>
      </c>
      <c r="AD137" s="124" t="n">
        <v>12000</v>
      </c>
      <c r="AE137" s="124" t="n">
        <v>12000</v>
      </c>
      <c r="AF137" s="124" t="n">
        <v>12000</v>
      </c>
      <c r="AG137" s="124" t="n">
        <v>12000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5" t="n">
        <v>0</v>
      </c>
      <c r="AM137" s="69" t="n">
        <v>0</v>
      </c>
      <c r="AO137" s="28" t="n">
        <f aca="false">SUM(I137:AM137)</f>
        <v>84000</v>
      </c>
    </row>
    <row r="138" customFormat="false" ht="11.25" hidden="false" customHeight="false" outlineLevel="0" collapsed="false">
      <c r="C138" s="138"/>
      <c r="D138" s="37" t="s">
        <v>194</v>
      </c>
      <c r="E138" s="123" t="s">
        <v>179</v>
      </c>
      <c r="F138" s="37"/>
      <c r="G138" s="37"/>
      <c r="H138" s="37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 t="n">
        <v>12000</v>
      </c>
      <c r="AI138" s="24" t="n">
        <v>12000</v>
      </c>
      <c r="AJ138" s="24" t="n">
        <v>12000</v>
      </c>
      <c r="AK138" s="24" t="n">
        <v>12000</v>
      </c>
      <c r="AL138" s="127" t="n">
        <v>12000</v>
      </c>
      <c r="AM138" s="69"/>
      <c r="AO138" s="28"/>
    </row>
    <row r="139" customFormat="false" ht="11.25" hidden="false" customHeight="false" outlineLevel="0" collapsed="false">
      <c r="C139" s="126"/>
      <c r="D139" s="37" t="s">
        <v>181</v>
      </c>
      <c r="E139" s="37" t="s">
        <v>182</v>
      </c>
      <c r="F139" s="37"/>
      <c r="G139" s="37"/>
      <c r="H139" s="37"/>
      <c r="I139" s="24"/>
      <c r="J139" s="24"/>
      <c r="K139" s="24" t="n">
        <v>0</v>
      </c>
      <c r="L139" s="24"/>
      <c r="M139" s="24" t="n">
        <v>0</v>
      </c>
      <c r="N139" s="24" t="n">
        <v>0</v>
      </c>
      <c r="O139" s="24" t="n">
        <v>0</v>
      </c>
      <c r="P139" s="24" t="n">
        <v>0</v>
      </c>
      <c r="Q139" s="24" t="n">
        <v>0</v>
      </c>
      <c r="R139" s="24" t="n">
        <v>0</v>
      </c>
      <c r="S139" s="24" t="n">
        <v>0</v>
      </c>
      <c r="T139" s="24" t="n">
        <v>0</v>
      </c>
      <c r="U139" s="24"/>
      <c r="V139" s="24"/>
      <c r="W139" s="24"/>
      <c r="X139" s="24"/>
      <c r="Y139" s="24"/>
      <c r="Z139" s="24"/>
      <c r="AA139" s="24" t="n">
        <v>20000</v>
      </c>
      <c r="AB139" s="24" t="n">
        <v>20000</v>
      </c>
      <c r="AC139" s="24" t="n">
        <v>20000</v>
      </c>
      <c r="AD139" s="24" t="n">
        <v>20000</v>
      </c>
      <c r="AE139" s="24" t="n">
        <v>20000</v>
      </c>
      <c r="AF139" s="24" t="n">
        <v>20000</v>
      </c>
      <c r="AG139" s="24" t="n">
        <v>20000</v>
      </c>
      <c r="AH139" s="24" t="n">
        <f aca="false">AH43</f>
        <v>0</v>
      </c>
      <c r="AI139" s="24" t="n">
        <f aca="false">AI43</f>
        <v>0</v>
      </c>
      <c r="AJ139" s="24" t="n">
        <f aca="false">AJ43</f>
        <v>0</v>
      </c>
      <c r="AK139" s="24" t="n">
        <f aca="false">AK43</f>
        <v>0</v>
      </c>
      <c r="AL139" s="127" t="n">
        <f aca="false">AL43</f>
        <v>0</v>
      </c>
      <c r="AM139" s="69" t="n">
        <v>0</v>
      </c>
      <c r="AO139" s="28" t="n">
        <f aca="false">SUM(I139:AM139)</f>
        <v>140000</v>
      </c>
    </row>
    <row r="140" customFormat="false" ht="11.25" hidden="fals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 t="n">
        <v>9899</v>
      </c>
      <c r="AI140" s="24" t="n">
        <v>10000</v>
      </c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 t="n">
        <v>10000</v>
      </c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5400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127" t="n">
        <v>0</v>
      </c>
      <c r="AM142" s="69"/>
      <c r="AO142" s="28" t="n">
        <f aca="false">SUM(I142:AM142)</f>
        <v>5400</v>
      </c>
    </row>
    <row r="143" customFormat="false" ht="11.25" hidden="fals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5400</v>
      </c>
      <c r="AC143" s="24" t="n">
        <v>5400</v>
      </c>
      <c r="AD143" s="24" t="n">
        <v>5400</v>
      </c>
      <c r="AE143" s="24" t="n">
        <v>5400</v>
      </c>
      <c r="AF143" s="24" t="n">
        <v>5400</v>
      </c>
      <c r="AG143" s="24" t="n">
        <v>5400</v>
      </c>
      <c r="AH143" s="24" t="n">
        <v>5400</v>
      </c>
      <c r="AI143" s="24" t="n">
        <v>5400</v>
      </c>
      <c r="AJ143" s="24" t="n">
        <v>5400</v>
      </c>
      <c r="AK143" s="24" t="n">
        <v>5400</v>
      </c>
      <c r="AL143" s="127" t="n">
        <v>5400</v>
      </c>
      <c r="AM143" s="69"/>
      <c r="AO143" s="28" t="n">
        <f aca="false">SUM(I143:AN143)</f>
        <v>59400</v>
      </c>
    </row>
    <row r="144" customFormat="false" ht="11.25" hidden="fals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 t="n">
        <v>5400</v>
      </c>
      <c r="AB144" s="24" t="n">
        <v>5400</v>
      </c>
      <c r="AC144" s="24" t="n">
        <v>5400</v>
      </c>
      <c r="AD144" s="24" t="n">
        <v>5400</v>
      </c>
      <c r="AE144" s="24" t="n">
        <v>5400</v>
      </c>
      <c r="AF144" s="24" t="n">
        <v>5400</v>
      </c>
      <c r="AG144" s="24" t="n">
        <v>5400</v>
      </c>
      <c r="AH144" s="24" t="n">
        <v>5400</v>
      </c>
      <c r="AI144" s="24" t="n">
        <v>5400</v>
      </c>
      <c r="AJ144" s="24"/>
      <c r="AK144" s="24"/>
      <c r="AL144" s="127"/>
      <c r="AM144" s="69"/>
      <c r="AO144" s="120" t="n">
        <f aca="false">SUM(I144:AM144)</f>
        <v>48600</v>
      </c>
    </row>
    <row r="145" customFormat="false" ht="12" hidden="false" customHeight="false" outlineLevel="0" collapsed="false">
      <c r="C145" s="128"/>
      <c r="D145" s="129" t="s">
        <v>191</v>
      </c>
      <c r="E145" s="129" t="s">
        <v>192</v>
      </c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 t="n">
        <v>2200</v>
      </c>
      <c r="AB145" s="130" t="n">
        <v>2200</v>
      </c>
      <c r="AC145" s="130" t="n">
        <v>2200</v>
      </c>
      <c r="AD145" s="130" t="n">
        <v>2200</v>
      </c>
      <c r="AE145" s="130" t="n">
        <v>2200</v>
      </c>
      <c r="AF145" s="130" t="n">
        <v>2200</v>
      </c>
      <c r="AG145" s="130" t="n">
        <v>2200</v>
      </c>
      <c r="AH145" s="130" t="n">
        <v>2200</v>
      </c>
      <c r="AI145" s="130" t="n">
        <v>2200</v>
      </c>
      <c r="AJ145" s="130"/>
      <c r="AK145" s="130"/>
      <c r="AL145" s="131"/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 t="n">
        <f aca="false">SUM(P137:P146)</f>
        <v>0</v>
      </c>
      <c r="Q147" s="69" t="n">
        <f aca="false">SUM(Q137:Q146)</f>
        <v>0</v>
      </c>
      <c r="R147" s="69" t="n">
        <f aca="false">SUM(R137:R146)</f>
        <v>0</v>
      </c>
      <c r="S147" s="69" t="n">
        <f aca="false">SUM(S137:S146)</f>
        <v>0</v>
      </c>
      <c r="T147" s="69" t="n">
        <f aca="false">SUM(T137:T146)</f>
        <v>0</v>
      </c>
      <c r="U147" s="69" t="n">
        <f aca="false">SUM(U137:U146)</f>
        <v>0</v>
      </c>
      <c r="V147" s="69" t="n">
        <f aca="false">SUM(V137:V146)</f>
        <v>0</v>
      </c>
      <c r="W147" s="69" t="n">
        <f aca="false">SUM(W137:W146)</f>
        <v>0</v>
      </c>
      <c r="X147" s="69" t="n">
        <f aca="false">SUM(X137:X146)</f>
        <v>0</v>
      </c>
      <c r="Y147" s="69" t="n">
        <f aca="false">SUM(Y137:Y146)</f>
        <v>0</v>
      </c>
      <c r="Z147" s="69" t="n">
        <f aca="false">SUM(Z137:Z146)</f>
        <v>0</v>
      </c>
      <c r="AA147" s="69" t="n">
        <f aca="false">SUM(AA137:AA146)</f>
        <v>45000</v>
      </c>
      <c r="AB147" s="69" t="n">
        <f aca="false">SUM(AB137:AB146)</f>
        <v>45000</v>
      </c>
      <c r="AC147" s="69" t="n">
        <f aca="false">SUM(AC137:AC146)</f>
        <v>45000</v>
      </c>
      <c r="AD147" s="69" t="n">
        <f aca="false">SUM(AD137:AD146)</f>
        <v>45000</v>
      </c>
      <c r="AE147" s="69" t="n">
        <f aca="false">SUM(AE137:AE146)</f>
        <v>45000</v>
      </c>
      <c r="AF147" s="69" t="n">
        <f aca="false">SUM(AF137:AF146)</f>
        <v>45000</v>
      </c>
      <c r="AG147" s="69" t="n">
        <f aca="false">SUM(AG137:AG146)</f>
        <v>45000</v>
      </c>
      <c r="AH147" s="69" t="n">
        <f aca="false">SUM(AH137:AH146)</f>
        <v>34899</v>
      </c>
      <c r="AI147" s="69" t="n">
        <f aca="false">SUM(AI137:AI146)</f>
        <v>45000</v>
      </c>
      <c r="AJ147" s="69" t="n">
        <f aca="false">SUM(AJ137:AJ146)</f>
        <v>17400</v>
      </c>
      <c r="AK147" s="69" t="n">
        <f aca="false">SUM(AK137:AK146)</f>
        <v>17400</v>
      </c>
      <c r="AL147" s="69" t="n">
        <f aca="false">SUM(AL137:AL146)</f>
        <v>17400</v>
      </c>
      <c r="AM147" s="24"/>
      <c r="AO147" s="132" t="n">
        <f aca="false">SUM(I147:AN147)</f>
        <v>447099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178</v>
      </c>
      <c r="E149" s="123" t="s">
        <v>179</v>
      </c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39" t="n">
        <v>2.06</v>
      </c>
      <c r="AB149" s="139" t="n">
        <v>2</v>
      </c>
      <c r="AC149" s="133" t="n">
        <v>1.925</v>
      </c>
      <c r="AD149" s="139" t="n">
        <v>1.82</v>
      </c>
      <c r="AE149" s="139" t="n">
        <v>1.82</v>
      </c>
      <c r="AF149" s="139" t="n">
        <v>1.82</v>
      </c>
      <c r="AG149" s="139" t="n">
        <v>1.81</v>
      </c>
      <c r="AH149" s="133" t="n">
        <v>1.765</v>
      </c>
      <c r="AI149" s="139" t="n">
        <v>1.71</v>
      </c>
      <c r="AJ149" s="133" t="n">
        <v>1.695</v>
      </c>
      <c r="AK149" s="133" t="n">
        <v>1.695</v>
      </c>
      <c r="AL149" s="140" t="n">
        <v>1.695</v>
      </c>
      <c r="AM149" s="136" t="n">
        <v>0</v>
      </c>
      <c r="AO149" s="28"/>
    </row>
    <row r="150" customFormat="false" ht="11.25" hidden="false" customHeight="false" outlineLevel="0" collapsed="false">
      <c r="C150" s="138"/>
      <c r="D150" s="37" t="s">
        <v>194</v>
      </c>
      <c r="E150" s="123" t="s">
        <v>179</v>
      </c>
      <c r="F150" s="37"/>
      <c r="G150" s="37" t="s">
        <v>196</v>
      </c>
      <c r="H150" s="37"/>
      <c r="I150" s="24"/>
      <c r="J150" s="24"/>
      <c r="K150" s="25"/>
      <c r="L150" s="24"/>
      <c r="M150" s="25"/>
      <c r="N150" s="24"/>
      <c r="O150" s="25"/>
      <c r="P150" s="25"/>
      <c r="Q150" s="25"/>
      <c r="R150" s="25"/>
      <c r="S150" s="25"/>
      <c r="T150" s="25"/>
      <c r="U150" s="25"/>
      <c r="V150" s="25"/>
      <c r="W150" s="24"/>
      <c r="X150" s="24"/>
      <c r="Y150" s="24"/>
      <c r="Z150" s="24"/>
      <c r="AA150" s="26"/>
      <c r="AB150" s="26"/>
      <c r="AC150" s="25"/>
      <c r="AD150" s="26"/>
      <c r="AE150" s="26"/>
      <c r="AF150" s="26"/>
      <c r="AG150" s="26"/>
      <c r="AH150" s="25" t="n">
        <v>1.765</v>
      </c>
      <c r="AI150" s="26" t="n">
        <v>1.71</v>
      </c>
      <c r="AJ150" s="25" t="n">
        <v>1.695</v>
      </c>
      <c r="AK150" s="25" t="n">
        <v>1.695</v>
      </c>
      <c r="AL150" s="141" t="n">
        <v>1.695</v>
      </c>
      <c r="AM150" s="136"/>
      <c r="AO150" s="28"/>
    </row>
    <row r="151" customFormat="false" ht="11.25" hidden="false" customHeight="false" outlineLevel="0" collapsed="false">
      <c r="C151" s="126"/>
      <c r="D151" s="37" t="s">
        <v>181</v>
      </c>
      <c r="E151" s="37" t="s">
        <v>182</v>
      </c>
      <c r="F151" s="37"/>
      <c r="G151" s="37" t="s">
        <v>196</v>
      </c>
      <c r="H151" s="37"/>
      <c r="I151" s="24"/>
      <c r="J151" s="24"/>
      <c r="K151" s="24" t="n">
        <v>0</v>
      </c>
      <c r="L151" s="24"/>
      <c r="M151" s="24" t="n">
        <v>0</v>
      </c>
      <c r="N151" s="25" t="n">
        <v>0</v>
      </c>
      <c r="O151" s="24" t="n">
        <v>0</v>
      </c>
      <c r="P151" s="24" t="n">
        <v>0</v>
      </c>
      <c r="Q151" s="24" t="n">
        <v>0</v>
      </c>
      <c r="R151" s="24" t="n">
        <v>0</v>
      </c>
      <c r="S151" s="24" t="n">
        <v>0</v>
      </c>
      <c r="T151" s="24" t="n">
        <v>0</v>
      </c>
      <c r="U151" s="24"/>
      <c r="V151" s="24"/>
      <c r="W151" s="24"/>
      <c r="X151" s="24"/>
      <c r="Y151" s="24"/>
      <c r="Z151" s="24"/>
      <c r="AA151" s="26" t="n">
        <v>2.06</v>
      </c>
      <c r="AB151" s="26" t="n">
        <v>2</v>
      </c>
      <c r="AC151" s="25" t="n">
        <v>1.925</v>
      </c>
      <c r="AD151" s="26" t="n">
        <v>1.82</v>
      </c>
      <c r="AE151" s="26" t="n">
        <v>1.82</v>
      </c>
      <c r="AF151" s="26" t="n">
        <v>1.82</v>
      </c>
      <c r="AG151" s="26" t="n">
        <v>1.81</v>
      </c>
      <c r="AH151" s="25" t="n">
        <v>1.765</v>
      </c>
      <c r="AI151" s="26" t="n">
        <v>1.71</v>
      </c>
      <c r="AJ151" s="25" t="n">
        <v>1.695</v>
      </c>
      <c r="AK151" s="25" t="n">
        <v>1.695</v>
      </c>
      <c r="AL151" s="141" t="n">
        <v>1.695</v>
      </c>
      <c r="AM151" s="136" t="n">
        <v>0</v>
      </c>
      <c r="AO151" s="28"/>
    </row>
    <row r="152" customFormat="false" ht="11.25" hidden="false" customHeight="false" outlineLevel="0" collapsed="false">
      <c r="C152" s="126"/>
      <c r="D152" s="1" t="s">
        <v>184</v>
      </c>
      <c r="E152" s="37" t="n">
        <v>503150</v>
      </c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6"/>
      <c r="AB152" s="26"/>
      <c r="AC152" s="25"/>
      <c r="AD152" s="26"/>
      <c r="AE152" s="26"/>
      <c r="AF152" s="26"/>
      <c r="AG152" s="26"/>
      <c r="AH152" s="25" t="n">
        <v>1.765</v>
      </c>
      <c r="AI152" s="26" t="n">
        <v>1.71</v>
      </c>
      <c r="AJ152" s="25" t="n">
        <v>1.695</v>
      </c>
      <c r="AK152" s="25" t="n">
        <v>1.695</v>
      </c>
      <c r="AL152" s="141" t="n">
        <v>1.695</v>
      </c>
      <c r="AM152" s="136"/>
      <c r="AO152" s="28"/>
    </row>
    <row r="153" customFormat="false" ht="11.25" hidden="false" customHeight="false" outlineLevel="0" collapsed="false">
      <c r="C153" s="126"/>
      <c r="D153" s="1" t="s">
        <v>185</v>
      </c>
      <c r="E153" s="37" t="n">
        <v>4663</v>
      </c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6"/>
      <c r="AB153" s="26"/>
      <c r="AC153" s="25"/>
      <c r="AD153" s="26"/>
      <c r="AE153" s="26"/>
      <c r="AF153" s="26"/>
      <c r="AG153" s="26"/>
      <c r="AH153" s="25" t="n">
        <v>1.765</v>
      </c>
      <c r="AI153" s="26" t="n">
        <v>1.71</v>
      </c>
      <c r="AJ153" s="25" t="n">
        <v>1.695</v>
      </c>
      <c r="AK153" s="25" t="n">
        <v>1.695</v>
      </c>
      <c r="AL153" s="141" t="n">
        <v>1.695</v>
      </c>
      <c r="AM153" s="136"/>
      <c r="AO153" s="28"/>
    </row>
    <row r="154" customFormat="false" ht="11.25" hidden="false" customHeight="false" outlineLevel="0" collapsed="false">
      <c r="C154" s="126"/>
      <c r="D154" s="37" t="s">
        <v>186</v>
      </c>
      <c r="E154" s="37" t="s">
        <v>187</v>
      </c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6" t="n">
        <v>2.06</v>
      </c>
      <c r="AB154" s="26" t="n">
        <v>2</v>
      </c>
      <c r="AC154" s="25" t="n">
        <v>1.925</v>
      </c>
      <c r="AD154" s="26" t="n">
        <v>1.82</v>
      </c>
      <c r="AE154" s="26" t="n">
        <v>1.82</v>
      </c>
      <c r="AF154" s="26" t="n">
        <v>1.82</v>
      </c>
      <c r="AG154" s="26" t="n">
        <v>1.81</v>
      </c>
      <c r="AH154" s="25" t="n">
        <v>1.765</v>
      </c>
      <c r="AI154" s="26" t="n">
        <v>1.71</v>
      </c>
      <c r="AJ154" s="25" t="n">
        <v>1.695</v>
      </c>
      <c r="AK154" s="25" t="n">
        <v>1.695</v>
      </c>
      <c r="AL154" s="141" t="n">
        <v>1.695</v>
      </c>
      <c r="AM154" s="69"/>
      <c r="AO154" s="28"/>
    </row>
    <row r="155" customFormat="false" ht="11.25" hidden="false" customHeight="false" outlineLevel="0" collapsed="false">
      <c r="C155" s="126"/>
      <c r="D155" s="37" t="s">
        <v>188</v>
      </c>
      <c r="E155" s="37" t="s">
        <v>187</v>
      </c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6" t="n">
        <v>2.06</v>
      </c>
      <c r="AB155" s="26" t="n">
        <v>2</v>
      </c>
      <c r="AC155" s="25" t="n">
        <v>1.925</v>
      </c>
      <c r="AD155" s="26" t="n">
        <v>1.82</v>
      </c>
      <c r="AE155" s="26" t="n">
        <v>1.82</v>
      </c>
      <c r="AF155" s="26" t="n">
        <v>1.82</v>
      </c>
      <c r="AG155" s="26" t="n">
        <v>1.81</v>
      </c>
      <c r="AH155" s="25" t="n">
        <v>1.765</v>
      </c>
      <c r="AI155" s="26" t="n">
        <v>1.71</v>
      </c>
      <c r="AJ155" s="25" t="n">
        <v>1.695</v>
      </c>
      <c r="AK155" s="25" t="n">
        <v>1.695</v>
      </c>
      <c r="AL155" s="141" t="n">
        <v>1.695</v>
      </c>
      <c r="AM155" s="69"/>
      <c r="AO155" s="28"/>
    </row>
    <row r="156" customFormat="false" ht="12.75" hidden="false" customHeight="true" outlineLevel="0" collapsed="false">
      <c r="C156" s="126"/>
      <c r="D156" s="37" t="s">
        <v>189</v>
      </c>
      <c r="E156" s="37" t="s">
        <v>190</v>
      </c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6" t="n">
        <v>2.06</v>
      </c>
      <c r="AB156" s="26" t="n">
        <v>2</v>
      </c>
      <c r="AC156" s="25" t="n">
        <v>1.925</v>
      </c>
      <c r="AD156" s="26" t="n">
        <v>1.82</v>
      </c>
      <c r="AE156" s="26" t="n">
        <v>1.82</v>
      </c>
      <c r="AF156" s="26" t="n">
        <v>1.82</v>
      </c>
      <c r="AG156" s="26" t="n">
        <v>1.81</v>
      </c>
      <c r="AH156" s="25" t="n">
        <v>1.765</v>
      </c>
      <c r="AI156" s="26" t="n">
        <v>1.71</v>
      </c>
      <c r="AJ156" s="25" t="n">
        <v>1.695</v>
      </c>
      <c r="AK156" s="25" t="n">
        <v>1.695</v>
      </c>
      <c r="AL156" s="141" t="n">
        <v>1.695</v>
      </c>
      <c r="AM156" s="69"/>
      <c r="AO156" s="120"/>
    </row>
    <row r="157" customFormat="false" ht="12.75" hidden="false" customHeight="true" outlineLevel="0" collapsed="false">
      <c r="C157" s="128"/>
      <c r="D157" s="129" t="s">
        <v>191</v>
      </c>
      <c r="E157" s="129" t="s">
        <v>192</v>
      </c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42" t="n">
        <v>2.06</v>
      </c>
      <c r="AB157" s="142" t="n">
        <v>2</v>
      </c>
      <c r="AC157" s="137" t="n">
        <v>1.925</v>
      </c>
      <c r="AD157" s="142" t="n">
        <v>1.82</v>
      </c>
      <c r="AE157" s="142" t="n">
        <v>1.82</v>
      </c>
      <c r="AF157" s="142" t="n">
        <v>1.82</v>
      </c>
      <c r="AG157" s="142" t="n">
        <v>1.81</v>
      </c>
      <c r="AH157" s="137" t="n">
        <v>1.765</v>
      </c>
      <c r="AI157" s="142" t="n">
        <v>1.71</v>
      </c>
      <c r="AJ157" s="137" t="n">
        <v>1.695</v>
      </c>
      <c r="AK157" s="137" t="n">
        <v>1.695</v>
      </c>
      <c r="AL157" s="143" t="n">
        <v>1.695</v>
      </c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178</v>
      </c>
      <c r="E161" s="123" t="s">
        <v>179</v>
      </c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24720</v>
      </c>
      <c r="AB161" s="124" t="n">
        <f aca="false">AB137*AB149</f>
        <v>24000</v>
      </c>
      <c r="AC161" s="124" t="n">
        <f aca="false">AC137*AC149</f>
        <v>23100</v>
      </c>
      <c r="AD161" s="124" t="n">
        <f aca="false">AD137*AD149</f>
        <v>21840</v>
      </c>
      <c r="AE161" s="124" t="n">
        <f aca="false">AE137*AE149</f>
        <v>21840</v>
      </c>
      <c r="AF161" s="124" t="n">
        <f aca="false">AF137*AF149</f>
        <v>21840</v>
      </c>
      <c r="AG161" s="124" t="n">
        <f aca="false">AG137*AG149</f>
        <v>21720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159060</v>
      </c>
    </row>
    <row r="162" customFormat="false" ht="11.25" hidden="false" customHeight="false" outlineLevel="0" collapsed="false">
      <c r="C162" s="138"/>
      <c r="D162" s="37" t="s">
        <v>194</v>
      </c>
      <c r="E162" s="123" t="s">
        <v>179</v>
      </c>
      <c r="F162" s="37"/>
      <c r="G162" s="1" t="s">
        <v>196</v>
      </c>
      <c r="H162" s="37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 t="n">
        <f aca="false">AH138*AH150</f>
        <v>21180</v>
      </c>
      <c r="AI162" s="24" t="n">
        <f aca="false">AI138*AI150</f>
        <v>20520</v>
      </c>
      <c r="AJ162" s="24" t="n">
        <f aca="false">AJ138*AJ150</f>
        <v>20340</v>
      </c>
      <c r="AK162" s="24" t="n">
        <f aca="false">AK138*AK150</f>
        <v>20340</v>
      </c>
      <c r="AL162" s="24" t="n">
        <f aca="false">AL138*AL150</f>
        <v>20340</v>
      </c>
      <c r="AM162" s="24"/>
      <c r="AO162" s="28"/>
    </row>
    <row r="163" customFormat="false" ht="11.25" hidden="false" customHeight="false" outlineLevel="0" collapsed="false">
      <c r="C163" s="126"/>
      <c r="D163" s="37" t="s">
        <v>181</v>
      </c>
      <c r="E163" s="37" t="s">
        <v>182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/>
      <c r="M163" s="24" t="n">
        <f aca="false">M139*M151</f>
        <v>0</v>
      </c>
      <c r="N163" s="24" t="n">
        <f aca="false">N139*N151</f>
        <v>0</v>
      </c>
      <c r="O163" s="24" t="n">
        <f aca="false">O139*O151</f>
        <v>0</v>
      </c>
      <c r="P163" s="24" t="n">
        <f aca="false">P139*P151</f>
        <v>0</v>
      </c>
      <c r="Q163" s="24" t="n">
        <f aca="false">Q139*Q151</f>
        <v>0</v>
      </c>
      <c r="R163" s="24" t="n">
        <f aca="false">R139*R151</f>
        <v>0</v>
      </c>
      <c r="S163" s="24" t="n">
        <f aca="false">S139*S151</f>
        <v>0</v>
      </c>
      <c r="T163" s="24" t="n">
        <f aca="false">T139*T151</f>
        <v>0</v>
      </c>
      <c r="U163" s="24" t="n">
        <f aca="false">U139*U151</f>
        <v>0</v>
      </c>
      <c r="V163" s="24" t="n">
        <f aca="false">V139*V151</f>
        <v>0</v>
      </c>
      <c r="W163" s="24" t="n">
        <f aca="false">W139*W151</f>
        <v>0</v>
      </c>
      <c r="X163" s="24" t="n">
        <f aca="false">X139*X151</f>
        <v>0</v>
      </c>
      <c r="Y163" s="24" t="n">
        <f aca="false">Y139*Y151</f>
        <v>0</v>
      </c>
      <c r="Z163" s="24" t="n">
        <f aca="false">Z139*Z151</f>
        <v>0</v>
      </c>
      <c r="AA163" s="24" t="n">
        <f aca="false">AA139*AA151</f>
        <v>41200</v>
      </c>
      <c r="AB163" s="24" t="n">
        <f aca="false">AB139*AB151</f>
        <v>40000</v>
      </c>
      <c r="AC163" s="24" t="n">
        <f aca="false">AC139*AC151</f>
        <v>38500</v>
      </c>
      <c r="AD163" s="24" t="n">
        <f aca="false">AD139*AD151</f>
        <v>36400</v>
      </c>
      <c r="AE163" s="24" t="n">
        <f aca="false">AE139*AE151</f>
        <v>36400</v>
      </c>
      <c r="AF163" s="24" t="n">
        <f aca="false">AF139*AF151</f>
        <v>36400</v>
      </c>
      <c r="AG163" s="24" t="n">
        <f aca="false">AG139*AG151</f>
        <v>36200</v>
      </c>
      <c r="AH163" s="24" t="n">
        <f aca="false">AH139*AH151</f>
        <v>0</v>
      </c>
      <c r="AI163" s="24" t="n">
        <f aca="false">AI139*AI151</f>
        <v>0</v>
      </c>
      <c r="AJ163" s="24" t="n">
        <f aca="false">AJ139*AJ151</f>
        <v>0</v>
      </c>
      <c r="AK163" s="24" t="n">
        <f aca="false">AK139*AK151</f>
        <v>0</v>
      </c>
      <c r="AL163" s="127" t="n">
        <f aca="false">AL139*AL151</f>
        <v>0</v>
      </c>
      <c r="AM163" s="24" t="n">
        <f aca="false">AM139*AM151</f>
        <v>0</v>
      </c>
      <c r="AO163" s="28" t="n">
        <f aca="false">SUM(I163:AM163)</f>
        <v>265100</v>
      </c>
    </row>
    <row r="164" customFormat="false" ht="11.25" hidden="false" customHeight="false" outlineLevel="0" collapsed="false">
      <c r="C164" s="126"/>
      <c r="D164" s="1" t="s">
        <v>184</v>
      </c>
      <c r="E164" s="37" t="n">
        <v>503150</v>
      </c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17471.735</v>
      </c>
      <c r="AI164" s="24" t="n">
        <f aca="false">AI140*AI152</f>
        <v>17100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false" customHeight="false" outlineLevel="0" collapsed="false">
      <c r="C165" s="126"/>
      <c r="D165" s="1" t="s">
        <v>185</v>
      </c>
      <c r="E165" s="37" t="n">
        <v>4663</v>
      </c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false" customHeight="false" outlineLevel="0" collapsed="false">
      <c r="C166" s="126"/>
      <c r="D166" s="37" t="s">
        <v>186</v>
      </c>
      <c r="E166" s="37" t="s">
        <v>187</v>
      </c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11124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11124</v>
      </c>
    </row>
    <row r="167" customFormat="false" ht="11.25" hidden="false" customHeight="false" outlineLevel="0" collapsed="false">
      <c r="C167" s="126"/>
      <c r="D167" s="37" t="s">
        <v>188</v>
      </c>
      <c r="E167" s="37" t="s">
        <v>187</v>
      </c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10800</v>
      </c>
      <c r="AC167" s="24" t="n">
        <f aca="false">AC143*AC155</f>
        <v>10395</v>
      </c>
      <c r="AD167" s="24" t="n">
        <f aca="false">AD143*AD155</f>
        <v>9828</v>
      </c>
      <c r="AE167" s="24" t="n">
        <f aca="false">AE143*AE155</f>
        <v>9828</v>
      </c>
      <c r="AF167" s="24" t="n">
        <f aca="false">AF143*AF155</f>
        <v>9828</v>
      </c>
      <c r="AG167" s="24" t="n">
        <f aca="false">AG143*AG155</f>
        <v>9774</v>
      </c>
      <c r="AH167" s="24" t="n">
        <f aca="false">AH143*AH155</f>
        <v>9531</v>
      </c>
      <c r="AI167" s="24" t="n">
        <f aca="false">AI143*AI155</f>
        <v>9234</v>
      </c>
      <c r="AJ167" s="24" t="n">
        <f aca="false">AJ143*AJ155</f>
        <v>9153</v>
      </c>
      <c r="AK167" s="24" t="n">
        <f aca="false">AK143*AK155</f>
        <v>9153</v>
      </c>
      <c r="AL167" s="127" t="n">
        <f aca="false">AL143*AL155</f>
        <v>9153</v>
      </c>
      <c r="AM167" s="24" t="n">
        <f aca="false">AM143*AM155</f>
        <v>0</v>
      </c>
      <c r="AO167" s="28" t="n">
        <f aca="false">SUM(I167:AM167)</f>
        <v>106677</v>
      </c>
    </row>
    <row r="168" customFormat="false" ht="11.25" hidden="false" customHeight="false" outlineLevel="0" collapsed="false">
      <c r="C168" s="126"/>
      <c r="D168" s="37" t="s">
        <v>189</v>
      </c>
      <c r="E168" s="37" t="s">
        <v>190</v>
      </c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11124</v>
      </c>
      <c r="AB168" s="24" t="n">
        <f aca="false">AB144*AB156</f>
        <v>10800</v>
      </c>
      <c r="AC168" s="24" t="n">
        <f aca="false">AC144*AC156</f>
        <v>10395</v>
      </c>
      <c r="AD168" s="24" t="n">
        <f aca="false">AD144*AD156</f>
        <v>9828</v>
      </c>
      <c r="AE168" s="24" t="n">
        <f aca="false">AE144*AE156</f>
        <v>9828</v>
      </c>
      <c r="AF168" s="24" t="n">
        <f aca="false">AF144*AF156</f>
        <v>9828</v>
      </c>
      <c r="AG168" s="24" t="n">
        <f aca="false">AG144*AG156</f>
        <v>9774</v>
      </c>
      <c r="AH168" s="24" t="n">
        <f aca="false">AH144*AH156</f>
        <v>9531</v>
      </c>
      <c r="AI168" s="24" t="n">
        <f aca="false">AI144*AI156</f>
        <v>9234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90342</v>
      </c>
    </row>
    <row r="169" customFormat="false" ht="12" hidden="false" customHeight="false" outlineLevel="0" collapsed="false">
      <c r="C169" s="128"/>
      <c r="D169" s="129" t="s">
        <v>191</v>
      </c>
      <c r="E169" s="129" t="s">
        <v>192</v>
      </c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4532</v>
      </c>
      <c r="AB169" s="130" t="n">
        <f aca="false">AB145*AB157</f>
        <v>4400</v>
      </c>
      <c r="AC169" s="130" t="n">
        <f aca="false">AC145*AC157</f>
        <v>4235</v>
      </c>
      <c r="AD169" s="130" t="n">
        <f aca="false">AD145*AD157</f>
        <v>4004</v>
      </c>
      <c r="AE169" s="130" t="n">
        <f aca="false">AE145*AE157</f>
        <v>4004</v>
      </c>
      <c r="AF169" s="130" t="n">
        <f aca="false">AF145*AF157</f>
        <v>4004</v>
      </c>
      <c r="AG169" s="130" t="n">
        <f aca="false">AG145*AG157</f>
        <v>3982</v>
      </c>
      <c r="AH169" s="130" t="n">
        <f aca="false">AH145*AH157</f>
        <v>3883</v>
      </c>
      <c r="AI169" s="130" t="n">
        <f aca="false">AI145*AI157</f>
        <v>3762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36806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0</v>
      </c>
      <c r="Q171" s="69" t="n">
        <f aca="false">SUM(Q161:Q170)</f>
        <v>0</v>
      </c>
      <c r="R171" s="69" t="n">
        <f aca="false">SUM(R161:R170)</f>
        <v>0</v>
      </c>
      <c r="S171" s="69" t="n">
        <f aca="false">SUM(S161:S170)</f>
        <v>0</v>
      </c>
      <c r="T171" s="69" t="n">
        <f aca="false">SUM(T161:T170)</f>
        <v>0</v>
      </c>
      <c r="U171" s="69" t="n">
        <f aca="false">SUM(U161:U170)</f>
        <v>0</v>
      </c>
      <c r="V171" s="69" t="n">
        <f aca="false">SUM(V161:V170)</f>
        <v>0</v>
      </c>
      <c r="W171" s="69" t="n">
        <f aca="false">SUM(W161:W170)</f>
        <v>0</v>
      </c>
      <c r="X171" s="69" t="n">
        <f aca="false">SUM(X161:X170)</f>
        <v>0</v>
      </c>
      <c r="Y171" s="69" t="n">
        <f aca="false">SUM(Y161:Y170)</f>
        <v>0</v>
      </c>
      <c r="Z171" s="69" t="n">
        <f aca="false">SUM(Z161:Z170)</f>
        <v>0</v>
      </c>
      <c r="AA171" s="69" t="n">
        <f aca="false">SUM(AA161:AA170)</f>
        <v>92700</v>
      </c>
      <c r="AB171" s="69" t="n">
        <f aca="false">SUM(AB161:AB170)</f>
        <v>90000</v>
      </c>
      <c r="AC171" s="69" t="n">
        <f aca="false">SUM(AC161:AC170)</f>
        <v>86625</v>
      </c>
      <c r="AD171" s="69" t="n">
        <f aca="false">SUM(AD161:AD170)</f>
        <v>81900</v>
      </c>
      <c r="AE171" s="69" t="n">
        <f aca="false">SUM(AE161:AE170)</f>
        <v>81900</v>
      </c>
      <c r="AF171" s="69" t="n">
        <f aca="false">SUM(AF161:AF170)</f>
        <v>81900</v>
      </c>
      <c r="AG171" s="69" t="n">
        <f aca="false">SUM(AG161:AG170)</f>
        <v>81450</v>
      </c>
      <c r="AH171" s="69" t="n">
        <f aca="false">SUM(AH161:AH170)</f>
        <v>61596.735</v>
      </c>
      <c r="AI171" s="69" t="n">
        <f aca="false">SUM(AI161:AI170)</f>
        <v>59850</v>
      </c>
      <c r="AJ171" s="69" t="n">
        <f aca="false">SUM(AJ161:AJ170)</f>
        <v>29493</v>
      </c>
      <c r="AK171" s="69" t="n">
        <f aca="false">SUM(AK161:AK170)</f>
        <v>29493</v>
      </c>
      <c r="AL171" s="69" t="n">
        <f aca="false">SUM(AL161:AL170)</f>
        <v>29493</v>
      </c>
      <c r="AM171" s="24" t="n">
        <f aca="false">SUM(AM161:AM170)</f>
        <v>0</v>
      </c>
      <c r="AO171" s="132" t="n">
        <f aca="false">SUM(AO161:AO170)</f>
        <v>669109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5" activePane="bottomRight" state="frozen"/>
      <selection pane="topLeft" activeCell="A4" activeCellId="0" sqref="A4"/>
      <selection pane="topRight" activeCell="AJ4" activeCellId="0" sqref="AJ4"/>
      <selection pane="bottomLeft" activeCell="A85" activeCellId="0" sqref="A85"/>
      <selection pane="bottomRight" activeCell="AP44" activeCellId="0" sqref="AP4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37165</v>
      </c>
      <c r="J7" s="59" t="n">
        <f aca="false">I7+1</f>
        <v>37166</v>
      </c>
      <c r="K7" s="59" t="n">
        <f aca="false">J7+1</f>
        <v>37167</v>
      </c>
      <c r="L7" s="59" t="n">
        <f aca="false">K7+1</f>
        <v>37168</v>
      </c>
      <c r="M7" s="59" t="n">
        <f aca="false">L7+1</f>
        <v>37169</v>
      </c>
      <c r="N7" s="59" t="n">
        <f aca="false">M7+1</f>
        <v>37170</v>
      </c>
      <c r="O7" s="59" t="n">
        <f aca="false">N7+1</f>
        <v>37171</v>
      </c>
      <c r="P7" s="59" t="n">
        <f aca="false">O7+1</f>
        <v>37172</v>
      </c>
      <c r="Q7" s="59" t="n">
        <f aca="false">P7+1</f>
        <v>37173</v>
      </c>
      <c r="R7" s="59" t="n">
        <f aca="false">Q7+1</f>
        <v>37174</v>
      </c>
      <c r="S7" s="59" t="n">
        <f aca="false">R7+1</f>
        <v>37175</v>
      </c>
      <c r="T7" s="59" t="n">
        <f aca="false">S7+1</f>
        <v>37176</v>
      </c>
      <c r="U7" s="59" t="n">
        <f aca="false">T7+1</f>
        <v>37177</v>
      </c>
      <c r="V7" s="59" t="n">
        <f aca="false">U7+1</f>
        <v>37178</v>
      </c>
      <c r="W7" s="59" t="n">
        <f aca="false">V7+1</f>
        <v>37179</v>
      </c>
      <c r="X7" s="59" t="n">
        <f aca="false">W7+1</f>
        <v>37180</v>
      </c>
      <c r="Y7" s="59" t="n">
        <f aca="false">X7+1</f>
        <v>37181</v>
      </c>
      <c r="Z7" s="59" t="n">
        <f aca="false">Y7+1</f>
        <v>37182</v>
      </c>
      <c r="AA7" s="59" t="n">
        <f aca="false">Z7+1</f>
        <v>37183</v>
      </c>
      <c r="AB7" s="59" t="n">
        <f aca="false">AA7+1</f>
        <v>37184</v>
      </c>
      <c r="AC7" s="59" t="n">
        <f aca="false">AB7+1</f>
        <v>37185</v>
      </c>
      <c r="AD7" s="59" t="n">
        <f aca="false">AC7+1</f>
        <v>37186</v>
      </c>
      <c r="AE7" s="59" t="n">
        <f aca="false">AD7+1</f>
        <v>37187</v>
      </c>
      <c r="AF7" s="59" t="n">
        <f aca="false">AE7+1</f>
        <v>37188</v>
      </c>
      <c r="AG7" s="59" t="n">
        <f aca="false">AF7+1</f>
        <v>37189</v>
      </c>
      <c r="AH7" s="59" t="n">
        <f aca="false">AG7+1</f>
        <v>37190</v>
      </c>
      <c r="AI7" s="59" t="n">
        <f aca="false">AH7+1</f>
        <v>37191</v>
      </c>
      <c r="AJ7" s="59" t="n">
        <f aca="false">AI7+1</f>
        <v>37192</v>
      </c>
      <c r="AK7" s="59" t="n">
        <f aca="false">AJ7+1</f>
        <v>37193</v>
      </c>
      <c r="AL7" s="59" t="n">
        <f aca="false">AK7+1</f>
        <v>37194</v>
      </c>
      <c r="AM7" s="59" t="n">
        <f aca="false">AL7+1</f>
        <v>37195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5000</v>
      </c>
      <c r="J11" s="24" t="n">
        <f aca="false">I11</f>
        <v>5000</v>
      </c>
      <c r="K11" s="24" t="n">
        <f aca="false">J11</f>
        <v>5000</v>
      </c>
      <c r="L11" s="24" t="n">
        <f aca="false">K11</f>
        <v>5000</v>
      </c>
      <c r="M11" s="24" t="n">
        <f aca="false">L11</f>
        <v>5000</v>
      </c>
      <c r="N11" s="24" t="n">
        <f aca="false">M11</f>
        <v>5000</v>
      </c>
      <c r="O11" s="24" t="n">
        <f aca="false">N11</f>
        <v>5000</v>
      </c>
      <c r="P11" s="24" t="n">
        <f aca="false">O11</f>
        <v>5000</v>
      </c>
      <c r="Q11" s="24" t="n">
        <f aca="false">P11</f>
        <v>5000</v>
      </c>
      <c r="R11" s="24" t="n">
        <f aca="false">Q11</f>
        <v>5000</v>
      </c>
      <c r="S11" s="24" t="n">
        <f aca="false">R11</f>
        <v>5000</v>
      </c>
      <c r="T11" s="24" t="n">
        <f aca="false">S11</f>
        <v>5000</v>
      </c>
      <c r="U11" s="24" t="n">
        <f aca="false">T11</f>
        <v>5000</v>
      </c>
      <c r="V11" s="24" t="n">
        <f aca="false">U11</f>
        <v>5000</v>
      </c>
      <c r="W11" s="24" t="n">
        <f aca="false">V11</f>
        <v>5000</v>
      </c>
      <c r="X11" s="24" t="n">
        <f aca="false">W11</f>
        <v>5000</v>
      </c>
      <c r="Y11" s="24" t="n">
        <f aca="false">X11</f>
        <v>5000</v>
      </c>
      <c r="Z11" s="24" t="n">
        <f aca="false">Y11</f>
        <v>5000</v>
      </c>
      <c r="AA11" s="24" t="n">
        <f aca="false">Z11</f>
        <v>5000</v>
      </c>
      <c r="AB11" s="24" t="n">
        <f aca="false">AA11</f>
        <v>5000</v>
      </c>
      <c r="AC11" s="24" t="n">
        <f aca="false">AB11</f>
        <v>5000</v>
      </c>
      <c r="AD11" s="24" t="n">
        <f aca="false">AC11</f>
        <v>5000</v>
      </c>
      <c r="AE11" s="24" t="n">
        <f aca="false">AD11</f>
        <v>5000</v>
      </c>
      <c r="AF11" s="24" t="n">
        <f aca="false">AE11</f>
        <v>5000</v>
      </c>
      <c r="AG11" s="24" t="n">
        <f aca="false">AF11</f>
        <v>5000</v>
      </c>
      <c r="AH11" s="24" t="n">
        <f aca="false">AG11</f>
        <v>5000</v>
      </c>
      <c r="AI11" s="24" t="n">
        <f aca="false">AH11</f>
        <v>5000</v>
      </c>
      <c r="AJ11" s="24" t="n">
        <f aca="false">AI11</f>
        <v>5000</v>
      </c>
      <c r="AK11" s="24" t="n">
        <f aca="false">AJ11</f>
        <v>5000</v>
      </c>
      <c r="AL11" s="24" t="n">
        <f aca="false">AK11</f>
        <v>5000</v>
      </c>
      <c r="AM11" s="24" t="n">
        <v>5000</v>
      </c>
      <c r="AO11" s="28" t="n">
        <f aca="false">SUM(I11:AN11)</f>
        <v>155000</v>
      </c>
      <c r="AP11" s="28" t="n">
        <f aca="false">SUM(I11:AM11)*E11+SUM(I11:AM11)*F11+SUM(I11:AM11)*G11</f>
        <v>372155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15000</v>
      </c>
      <c r="J12" s="24" t="n">
        <f aca="false">I12</f>
        <v>15000</v>
      </c>
      <c r="K12" s="24" t="n">
        <f aca="false">J12</f>
        <v>15000</v>
      </c>
      <c r="L12" s="24" t="n">
        <f aca="false">K12</f>
        <v>15000</v>
      </c>
      <c r="M12" s="24" t="n">
        <f aca="false">L12</f>
        <v>15000</v>
      </c>
      <c r="N12" s="24" t="n">
        <f aca="false">M12</f>
        <v>15000</v>
      </c>
      <c r="O12" s="24" t="n">
        <f aca="false">N12</f>
        <v>15000</v>
      </c>
      <c r="P12" s="24" t="n">
        <f aca="false">O12</f>
        <v>15000</v>
      </c>
      <c r="Q12" s="24" t="n">
        <f aca="false">P12</f>
        <v>15000</v>
      </c>
      <c r="R12" s="24" t="n">
        <f aca="false">Q12</f>
        <v>15000</v>
      </c>
      <c r="S12" s="24" t="n">
        <f aca="false">R12</f>
        <v>15000</v>
      </c>
      <c r="T12" s="24" t="n">
        <f aca="false">S12</f>
        <v>15000</v>
      </c>
      <c r="U12" s="24" t="n">
        <f aca="false">T12</f>
        <v>15000</v>
      </c>
      <c r="V12" s="24" t="n">
        <f aca="false">U12</f>
        <v>15000</v>
      </c>
      <c r="W12" s="24" t="n">
        <f aca="false">V12</f>
        <v>15000</v>
      </c>
      <c r="X12" s="24" t="n">
        <f aca="false">W12</f>
        <v>15000</v>
      </c>
      <c r="Y12" s="24" t="n">
        <f aca="false">X12</f>
        <v>15000</v>
      </c>
      <c r="Z12" s="24" t="n">
        <f aca="false">Y12</f>
        <v>15000</v>
      </c>
      <c r="AA12" s="24" t="n">
        <f aca="false">Z12</f>
        <v>15000</v>
      </c>
      <c r="AB12" s="24" t="n">
        <f aca="false">AA12</f>
        <v>15000</v>
      </c>
      <c r="AC12" s="24" t="n">
        <f aca="false">AB12</f>
        <v>15000</v>
      </c>
      <c r="AD12" s="24" t="n">
        <f aca="false">AC12</f>
        <v>15000</v>
      </c>
      <c r="AE12" s="24" t="n">
        <f aca="false">AD12</f>
        <v>15000</v>
      </c>
      <c r="AF12" s="24" t="n">
        <f aca="false">AE12</f>
        <v>15000</v>
      </c>
      <c r="AG12" s="24" t="n">
        <f aca="false">AF12</f>
        <v>15000</v>
      </c>
      <c r="AH12" s="24" t="n">
        <f aca="false">AG12</f>
        <v>15000</v>
      </c>
      <c r="AI12" s="24" t="n">
        <f aca="false">AH12</f>
        <v>15000</v>
      </c>
      <c r="AJ12" s="24" t="n">
        <f aca="false">AI12</f>
        <v>15000</v>
      </c>
      <c r="AK12" s="24" t="n">
        <f aca="false">AJ12</f>
        <v>15000</v>
      </c>
      <c r="AL12" s="24" t="n">
        <f aca="false">AK12</f>
        <v>15000</v>
      </c>
      <c r="AM12" s="24" t="n">
        <f aca="false">AL12</f>
        <v>15000</v>
      </c>
      <c r="AO12" s="28" t="n">
        <f aca="false">SUM(I12:AN12)</f>
        <v>465000</v>
      </c>
      <c r="AP12" s="28" t="n">
        <f aca="false">SUM(I12:AM12)*E12+SUM(I12:AM12)*F12+SUM(I12:AM12)*G12</f>
        <v>1116465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13000</v>
      </c>
      <c r="J20" s="28" t="n">
        <f aca="false">I20</f>
        <v>13000</v>
      </c>
      <c r="K20" s="28" t="n">
        <f aca="false">J20</f>
        <v>13000</v>
      </c>
      <c r="L20" s="28" t="n">
        <f aca="false">K20</f>
        <v>13000</v>
      </c>
      <c r="M20" s="28" t="n">
        <f aca="false">L20</f>
        <v>13000</v>
      </c>
      <c r="N20" s="28" t="n">
        <f aca="false">M20</f>
        <v>13000</v>
      </c>
      <c r="O20" s="28" t="n">
        <f aca="false">N20</f>
        <v>13000</v>
      </c>
      <c r="P20" s="28" t="n">
        <f aca="false">O20</f>
        <v>13000</v>
      </c>
      <c r="Q20" s="28" t="n">
        <f aca="false">P20</f>
        <v>13000</v>
      </c>
      <c r="R20" s="28" t="n">
        <f aca="false">Q20</f>
        <v>13000</v>
      </c>
      <c r="S20" s="28" t="n">
        <f aca="false">R20</f>
        <v>13000</v>
      </c>
      <c r="T20" s="28" t="n">
        <f aca="false">S20</f>
        <v>13000</v>
      </c>
      <c r="U20" s="28" t="n">
        <f aca="false">T20</f>
        <v>13000</v>
      </c>
      <c r="V20" s="28" t="n">
        <f aca="false">U20</f>
        <v>13000</v>
      </c>
      <c r="W20" s="28" t="n">
        <f aca="false">V20</f>
        <v>13000</v>
      </c>
      <c r="X20" s="28" t="n">
        <f aca="false">W20</f>
        <v>13000</v>
      </c>
      <c r="Y20" s="28" t="n">
        <f aca="false">X20</f>
        <v>13000</v>
      </c>
      <c r="Z20" s="28" t="n">
        <f aca="false">Y20</f>
        <v>13000</v>
      </c>
      <c r="AA20" s="28" t="n">
        <v>13000</v>
      </c>
      <c r="AB20" s="28" t="n">
        <f aca="false">AA20</f>
        <v>13000</v>
      </c>
      <c r="AC20" s="28" t="n">
        <f aca="false">AB20</f>
        <v>13000</v>
      </c>
      <c r="AD20" s="28" t="n">
        <f aca="false">AC20</f>
        <v>13000</v>
      </c>
      <c r="AE20" s="28" t="n">
        <f aca="false">AD20</f>
        <v>13000</v>
      </c>
      <c r="AF20" s="28" t="n">
        <f aca="false">AE20</f>
        <v>13000</v>
      </c>
      <c r="AG20" s="28" t="n">
        <f aca="false">AF20</f>
        <v>13000</v>
      </c>
      <c r="AH20" s="28" t="n">
        <f aca="false">AG20</f>
        <v>13000</v>
      </c>
      <c r="AI20" s="28" t="n">
        <f aca="false">AH20</f>
        <v>13000</v>
      </c>
      <c r="AJ20" s="28" t="n">
        <f aca="false">AI20</f>
        <v>13000</v>
      </c>
      <c r="AK20" s="28" t="n">
        <f aca="false">AJ20</f>
        <v>13000</v>
      </c>
      <c r="AL20" s="28" t="n">
        <f aca="false">AK20</f>
        <v>13000</v>
      </c>
      <c r="AM20" s="28" t="n">
        <f aca="false">AL20</f>
        <v>13000</v>
      </c>
      <c r="AO20" s="28" t="n">
        <f aca="false">SUM(I20:AN20)</f>
        <v>403000</v>
      </c>
      <c r="AP20" s="28" t="n">
        <f aca="false">SUM(I20:AM20)*E20+SUM(I20:AM20)*F20+SUM(I20:AM20)*G20</f>
        <v>1158020.5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6600</v>
      </c>
      <c r="J28" s="24" t="n">
        <f aca="false">I28</f>
        <v>6600</v>
      </c>
      <c r="K28" s="24" t="n">
        <f aca="false">J28</f>
        <v>6600</v>
      </c>
      <c r="L28" s="24" t="n">
        <v>7000</v>
      </c>
      <c r="M28" s="24" t="n">
        <v>7000</v>
      </c>
      <c r="N28" s="24" t="n">
        <f aca="false">M28</f>
        <v>7000</v>
      </c>
      <c r="O28" s="24" t="n">
        <f aca="false">N28</f>
        <v>7000</v>
      </c>
      <c r="P28" s="24" t="n">
        <f aca="false">O28</f>
        <v>7000</v>
      </c>
      <c r="Q28" s="24" t="n">
        <f aca="false">P28</f>
        <v>7000</v>
      </c>
      <c r="R28" s="24" t="n">
        <f aca="false">Q28</f>
        <v>7000</v>
      </c>
      <c r="S28" s="24" t="n">
        <f aca="false">R28</f>
        <v>7000</v>
      </c>
      <c r="T28" s="24" t="n">
        <f aca="false">S28</f>
        <v>7000</v>
      </c>
      <c r="U28" s="24" t="n">
        <f aca="false">T28</f>
        <v>7000</v>
      </c>
      <c r="V28" s="24" t="n">
        <f aca="false">U28</f>
        <v>7000</v>
      </c>
      <c r="W28" s="24" t="n">
        <f aca="false">V28</f>
        <v>7000</v>
      </c>
      <c r="X28" s="24" t="n">
        <f aca="false">W28</f>
        <v>7000</v>
      </c>
      <c r="Y28" s="24" t="n">
        <f aca="false">X28</f>
        <v>7000</v>
      </c>
      <c r="Z28" s="24" t="n">
        <f aca="false">Y28</f>
        <v>7000</v>
      </c>
      <c r="AA28" s="24" t="n">
        <v>7000</v>
      </c>
      <c r="AB28" s="24" t="n">
        <f aca="false">AA28</f>
        <v>7000</v>
      </c>
      <c r="AC28" s="24" t="n">
        <f aca="false">AB28</f>
        <v>7000</v>
      </c>
      <c r="AD28" s="24" t="n">
        <f aca="false">AC28</f>
        <v>7000</v>
      </c>
      <c r="AE28" s="24" t="n">
        <f aca="false">AD28</f>
        <v>7000</v>
      </c>
      <c r="AF28" s="24" t="n">
        <f aca="false">AE28</f>
        <v>7000</v>
      </c>
      <c r="AG28" s="24" t="n">
        <f aca="false">AF28</f>
        <v>7000</v>
      </c>
      <c r="AH28" s="24" t="n">
        <f aca="false">AG28</f>
        <v>7000</v>
      </c>
      <c r="AI28" s="24" t="n">
        <f aca="false">AH28</f>
        <v>7000</v>
      </c>
      <c r="AJ28" s="24" t="n">
        <f aca="false">AI28</f>
        <v>7000</v>
      </c>
      <c r="AK28" s="24" t="n">
        <f aca="false">AJ28</f>
        <v>7000</v>
      </c>
      <c r="AL28" s="24" t="n">
        <f aca="false">AK28</f>
        <v>7000</v>
      </c>
      <c r="AM28" s="24" t="n">
        <f aca="false">AL28</f>
        <v>7000</v>
      </c>
      <c r="AO28" s="28" t="n">
        <f aca="false">SUM(I28:AN28)</f>
        <v>215800</v>
      </c>
      <c r="AP28" s="28" t="n">
        <f aca="false">SUM(I28:AM28)*E28+SUM(I28:AM28)*F28+SUM(I28:AM28)*G28</f>
        <v>620101.3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v>5000</v>
      </c>
      <c r="M32" s="28" t="n">
        <v>5000</v>
      </c>
      <c r="N32" s="28" t="n">
        <f aca="false">M32</f>
        <v>5000</v>
      </c>
      <c r="O32" s="28" t="n">
        <f aca="false">N32</f>
        <v>5000</v>
      </c>
      <c r="P32" s="28" t="n">
        <f aca="false">O32</f>
        <v>5000</v>
      </c>
      <c r="Q32" s="28" t="n">
        <f aca="false">P32</f>
        <v>5000</v>
      </c>
      <c r="R32" s="28" t="n">
        <f aca="false">Q32</f>
        <v>5000</v>
      </c>
      <c r="S32" s="28" t="n">
        <f aca="false">R32</f>
        <v>5000</v>
      </c>
      <c r="T32" s="28" t="n">
        <f aca="false">S32</f>
        <v>5000</v>
      </c>
      <c r="U32" s="28" t="n">
        <f aca="false">T32</f>
        <v>5000</v>
      </c>
      <c r="V32" s="28" t="n">
        <f aca="false">U32</f>
        <v>5000</v>
      </c>
      <c r="W32" s="28" t="n">
        <f aca="false">V32</f>
        <v>5000</v>
      </c>
      <c r="X32" s="28" t="n">
        <f aca="false">W32</f>
        <v>5000</v>
      </c>
      <c r="Y32" s="28" t="n">
        <f aca="false">X32</f>
        <v>5000</v>
      </c>
      <c r="Z32" s="28" t="n">
        <f aca="false">Y32</f>
        <v>5000</v>
      </c>
      <c r="AA32" s="28" t="n">
        <f aca="false">Z32</f>
        <v>5000</v>
      </c>
      <c r="AB32" s="28" t="n">
        <f aca="false">AA32</f>
        <v>5000</v>
      </c>
      <c r="AC32" s="28" t="n">
        <f aca="false">AB32</f>
        <v>5000</v>
      </c>
      <c r="AD32" s="28" t="n">
        <f aca="false">AC32</f>
        <v>5000</v>
      </c>
      <c r="AE32" s="28" t="n">
        <f aca="false">AD32</f>
        <v>5000</v>
      </c>
      <c r="AF32" s="28" t="n">
        <f aca="false">AE32</f>
        <v>5000</v>
      </c>
      <c r="AG32" s="28" t="n">
        <f aca="false">AF32</f>
        <v>5000</v>
      </c>
      <c r="AH32" s="28" t="n">
        <f aca="false">AG32</f>
        <v>5000</v>
      </c>
      <c r="AI32" s="28" t="n">
        <f aca="false">AH32</f>
        <v>5000</v>
      </c>
      <c r="AJ32" s="28" t="n">
        <f aca="false">AI32</f>
        <v>5000</v>
      </c>
      <c r="AK32" s="28" t="n">
        <f aca="false">AJ32</f>
        <v>5000</v>
      </c>
      <c r="AL32" s="28" t="n">
        <f aca="false">AK32</f>
        <v>5000</v>
      </c>
      <c r="AM32" s="28" t="n">
        <f aca="false">AL32</f>
        <v>5000</v>
      </c>
      <c r="AO32" s="28" t="n">
        <f aca="false">SUM(I32:AN32)</f>
        <v>156200</v>
      </c>
      <c r="AP32" s="28" t="n">
        <f aca="false">SUM(I32:AM32)*E32+SUM(I32:AM32)*F32+SUM(I32:AM32)*G32</f>
        <v>448840.7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172850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172850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13000</v>
      </c>
      <c r="J53" s="107" t="n">
        <f aca="false">J20-J84</f>
        <v>13000</v>
      </c>
      <c r="K53" s="107" t="n">
        <f aca="false">K20-K84</f>
        <v>13000</v>
      </c>
      <c r="L53" s="107" t="n">
        <f aca="false">L20-L84</f>
        <v>13000</v>
      </c>
      <c r="M53" s="107" t="n">
        <f aca="false">M20-M84</f>
        <v>13000</v>
      </c>
      <c r="N53" s="107" t="n">
        <f aca="false">N20-N84</f>
        <v>13000</v>
      </c>
      <c r="O53" s="107" t="n">
        <f aca="false">O20-O84</f>
        <v>13000</v>
      </c>
      <c r="P53" s="107" t="n">
        <f aca="false">P20-P84</f>
        <v>13000</v>
      </c>
      <c r="Q53" s="107" t="n">
        <f aca="false">Q20-Q84</f>
        <v>13000</v>
      </c>
      <c r="R53" s="107" t="n">
        <f aca="false">R20-R84</f>
        <v>13000</v>
      </c>
      <c r="S53" s="107" t="n">
        <f aca="false">S20-S84</f>
        <v>13000</v>
      </c>
      <c r="T53" s="107" t="n">
        <f aca="false">T20-T84</f>
        <v>13000</v>
      </c>
      <c r="U53" s="107" t="n">
        <f aca="false">U20-U84</f>
        <v>13000</v>
      </c>
      <c r="V53" s="107" t="n">
        <f aca="false">V20-V84</f>
        <v>13000</v>
      </c>
      <c r="W53" s="107" t="n">
        <f aca="false">W20-W84</f>
        <v>13000</v>
      </c>
      <c r="X53" s="107" t="n">
        <f aca="false">X20-X84</f>
        <v>13000</v>
      </c>
      <c r="Y53" s="107" t="n">
        <f aca="false">Y20-Y84</f>
        <v>13000</v>
      </c>
      <c r="Z53" s="107" t="n">
        <f aca="false">Z20-Z84</f>
        <v>13000</v>
      </c>
      <c r="AA53" s="107" t="n">
        <v>13000</v>
      </c>
      <c r="AB53" s="107" t="n">
        <v>13000</v>
      </c>
      <c r="AC53" s="107" t="n">
        <v>13000</v>
      </c>
      <c r="AD53" s="107" t="n">
        <v>13000</v>
      </c>
      <c r="AE53" s="107" t="n">
        <v>13000</v>
      </c>
      <c r="AF53" s="107" t="n">
        <v>13000</v>
      </c>
      <c r="AG53" s="107" t="n">
        <v>13000</v>
      </c>
      <c r="AH53" s="107" t="n">
        <v>13000</v>
      </c>
      <c r="AI53" s="107" t="n">
        <v>13000</v>
      </c>
      <c r="AJ53" s="107" t="n">
        <v>13000</v>
      </c>
      <c r="AK53" s="107" t="n">
        <v>13000</v>
      </c>
      <c r="AL53" s="107" t="n">
        <v>13000</v>
      </c>
      <c r="AM53" s="107" t="n">
        <f aca="false">AM20-AM84</f>
        <v>13000</v>
      </c>
      <c r="AN53" s="106"/>
      <c r="AO53" s="110" t="n">
        <f aca="false">SUM(I53:AL53)-AQ53</f>
        <v>385970</v>
      </c>
      <c r="AP53" s="111" t="n">
        <f aca="false">AO53*E53</f>
        <v>38597</v>
      </c>
      <c r="AQ53" s="110" t="n">
        <f aca="false">SUM(I53:AM53)*F53</f>
        <v>4030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11600</v>
      </c>
      <c r="J55" s="107" t="n">
        <f aca="false">J11+J28-J86</f>
        <v>11600</v>
      </c>
      <c r="K55" s="107" t="n">
        <f aca="false">K11+K28-K86</f>
        <v>11600</v>
      </c>
      <c r="L55" s="107" t="n">
        <f aca="false">L11+L28-L86-L107</f>
        <v>7000</v>
      </c>
      <c r="M55" s="107" t="n">
        <f aca="false">M11+M28-M86-M107</f>
        <v>7000</v>
      </c>
      <c r="N55" s="107" t="n">
        <f aca="false">N11+N28-N86-N107</f>
        <v>7000</v>
      </c>
      <c r="O55" s="107" t="n">
        <f aca="false">O11+O28-O86-O107</f>
        <v>7000</v>
      </c>
      <c r="P55" s="107" t="n">
        <f aca="false">P11+P28-P86-P107</f>
        <v>7000</v>
      </c>
      <c r="Q55" s="107" t="n">
        <f aca="false">Q11+Q28-Q86-Q107</f>
        <v>7000</v>
      </c>
      <c r="R55" s="107" t="n">
        <f aca="false">R11+R28-R86-R107</f>
        <v>7000</v>
      </c>
      <c r="S55" s="107" t="n">
        <f aca="false">S11+S28-S86-S107</f>
        <v>7000</v>
      </c>
      <c r="T55" s="107" t="n">
        <f aca="false">T11+T28-T86-T107</f>
        <v>7000</v>
      </c>
      <c r="U55" s="107" t="n">
        <f aca="false">U11+U28-U86-U107</f>
        <v>7000</v>
      </c>
      <c r="V55" s="107" t="n">
        <f aca="false">V11+V28-V86-V107</f>
        <v>7000</v>
      </c>
      <c r="W55" s="107" t="n">
        <f aca="false">W11+W28-W86-W107</f>
        <v>12000</v>
      </c>
      <c r="X55" s="107" t="n">
        <f aca="false">X11+X28-X86-X107</f>
        <v>12000</v>
      </c>
      <c r="Y55" s="107" t="n">
        <f aca="false">Y11+Y28-Y86-Y107</f>
        <v>12000</v>
      </c>
      <c r="Z55" s="107" t="n">
        <f aca="false">Z11+Z28-Z86-Z107</f>
        <v>12000</v>
      </c>
      <c r="AA55" s="107" t="n">
        <f aca="false">AA11+AA28-AA86-AA107</f>
        <v>12000</v>
      </c>
      <c r="AB55" s="107" t="n">
        <f aca="false">AB11+AB28-AB86</f>
        <v>12000</v>
      </c>
      <c r="AC55" s="107" t="n">
        <f aca="false">AC11+AC28-AC86</f>
        <v>12000</v>
      </c>
      <c r="AD55" s="107" t="n">
        <f aca="false">AD11+AD28-AD86</f>
        <v>12000</v>
      </c>
      <c r="AE55" s="107" t="n">
        <f aca="false">AE11+AE28-AE86</f>
        <v>12000</v>
      </c>
      <c r="AF55" s="107" t="n">
        <f aca="false">AF11+AF28-AF86</f>
        <v>12000</v>
      </c>
      <c r="AG55" s="107" t="n">
        <f aca="false">AG11+AG28-AG86</f>
        <v>12000</v>
      </c>
      <c r="AH55" s="107" t="n">
        <f aca="false">AH11+AH28-AH86</f>
        <v>12000</v>
      </c>
      <c r="AI55" s="107" t="n">
        <f aca="false">AI11+AI28-AI86</f>
        <v>12000</v>
      </c>
      <c r="AJ55" s="107" t="n">
        <f aca="false">AJ11+AJ28-AJ86</f>
        <v>12000</v>
      </c>
      <c r="AK55" s="107" t="n">
        <f aca="false">AK11+AK28-AK86</f>
        <v>12000</v>
      </c>
      <c r="AL55" s="107" t="n">
        <f aca="false">AL11+AL28-AL86</f>
        <v>12000</v>
      </c>
      <c r="AM55" s="107" t="n">
        <f aca="false">AM11+AM28-AM86</f>
        <v>12000</v>
      </c>
      <c r="AN55" s="106"/>
      <c r="AO55" s="110" t="n">
        <f aca="false">SUM(I55:AL55)-AQ55</f>
        <v>300642</v>
      </c>
      <c r="AP55" s="111" t="n">
        <f aca="false">AO55*E55</f>
        <v>30064.2</v>
      </c>
      <c r="AQ55" s="110" t="n">
        <f aca="false">SUM(I55:AM55)*F55</f>
        <v>3158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15000</v>
      </c>
      <c r="J59" s="107" t="n">
        <f aca="false">J12+J24-J90</f>
        <v>15000</v>
      </c>
      <c r="K59" s="107" t="n">
        <f aca="false">K12+K24-K90</f>
        <v>15000</v>
      </c>
      <c r="L59" s="107" t="n">
        <f aca="false">L12+L24-L90-L117</f>
        <v>0</v>
      </c>
      <c r="M59" s="107" t="n">
        <f aca="false">M12+M24-M90-M117</f>
        <v>0</v>
      </c>
      <c r="N59" s="107" t="n">
        <f aca="false">N12+N24-N90-N117</f>
        <v>0</v>
      </c>
      <c r="O59" s="107" t="n">
        <f aca="false">O12+O24-O90-O117</f>
        <v>0</v>
      </c>
      <c r="P59" s="107" t="n">
        <f aca="false">P12+P24-P90-P117</f>
        <v>0</v>
      </c>
      <c r="Q59" s="107" t="n">
        <f aca="false">Q12+Q24-Q90-Q117</f>
        <v>0</v>
      </c>
      <c r="R59" s="107" t="n">
        <f aca="false">R12+R24-R90-R117</f>
        <v>0</v>
      </c>
      <c r="S59" s="107" t="n">
        <f aca="false">S12+S24-S90-S117</f>
        <v>0</v>
      </c>
      <c r="T59" s="107" t="n">
        <f aca="false">T12+T24-T90-T117</f>
        <v>0</v>
      </c>
      <c r="U59" s="107" t="n">
        <f aca="false">U12+U24-U90-U117</f>
        <v>0</v>
      </c>
      <c r="V59" s="107" t="n">
        <f aca="false">V12+V24-V90-V117</f>
        <v>5000</v>
      </c>
      <c r="W59" s="107" t="n">
        <f aca="false">W12+W24-W90-W117</f>
        <v>10000</v>
      </c>
      <c r="X59" s="107" t="n">
        <f aca="false">X12+X24-X90-X117</f>
        <v>10000</v>
      </c>
      <c r="Y59" s="107" t="n">
        <f aca="false">Y12+Y24-Y90-Y117</f>
        <v>10000</v>
      </c>
      <c r="Z59" s="107" t="n">
        <f aca="false">Z12+Z24-Z90-Z117</f>
        <v>10000</v>
      </c>
      <c r="AA59" s="107" t="n">
        <f aca="false">AA12+AA24-AA90-AA117</f>
        <v>10000</v>
      </c>
      <c r="AB59" s="107" t="n">
        <f aca="false">AB12+AB24-AB90-AB117</f>
        <v>10000</v>
      </c>
      <c r="AC59" s="107" t="n">
        <f aca="false">AC12+AC24-AC90-AC117</f>
        <v>10000</v>
      </c>
      <c r="AD59" s="107" t="n">
        <f aca="false">AD12+AD24-AD90-AD117</f>
        <v>10000</v>
      </c>
      <c r="AE59" s="107" t="n">
        <f aca="false">AE12+AE24-AE90-AE117</f>
        <v>10000</v>
      </c>
      <c r="AF59" s="107" t="n">
        <f aca="false">AF12+AF24-AF90-AF117</f>
        <v>10000</v>
      </c>
      <c r="AG59" s="107" t="n">
        <f aca="false">AG12+AG24-AG90-AG117</f>
        <v>10000</v>
      </c>
      <c r="AH59" s="107" t="n">
        <f aca="false">AH12+AH24-AH90-AH117</f>
        <v>10000</v>
      </c>
      <c r="AI59" s="107" t="n">
        <f aca="false">AI12+AI24-AI90-AI117</f>
        <v>10000</v>
      </c>
      <c r="AJ59" s="107" t="n">
        <f aca="false">AJ12+AJ24-AJ90-AJ117</f>
        <v>10000</v>
      </c>
      <c r="AK59" s="107" t="n">
        <f aca="false">AK12+AK24-AK90-AK117</f>
        <v>10000</v>
      </c>
      <c r="AL59" s="107" t="n">
        <f aca="false">AL12+AL24-AL90-AL117</f>
        <v>10000</v>
      </c>
      <c r="AM59" s="107" t="n">
        <f aca="false">AM12+AM24-AM90-AM117</f>
        <v>10000</v>
      </c>
      <c r="AN59" s="106"/>
      <c r="AO59" s="110" t="n">
        <f aca="false">SUM(I59:AL59)-AQ59</f>
        <v>207800</v>
      </c>
      <c r="AP59" s="111" t="n">
        <f aca="false">AO59*E59</f>
        <v>20780</v>
      </c>
      <c r="AQ59" s="110" t="n">
        <f aca="false">SUM(I59:AM59)*F59</f>
        <v>2200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0</v>
      </c>
      <c r="J64" s="107" t="n">
        <f aca="false">J30-J95</f>
        <v>0</v>
      </c>
      <c r="K64" s="107" t="n">
        <f aca="false">K30-K95</f>
        <v>0</v>
      </c>
      <c r="L64" s="107" t="n">
        <f aca="false">L30-L95</f>
        <v>0</v>
      </c>
      <c r="M64" s="107" t="n">
        <f aca="false">M30-M95</f>
        <v>0</v>
      </c>
      <c r="N64" s="107" t="n">
        <f aca="false">N30-N95</f>
        <v>0</v>
      </c>
      <c r="O64" s="107" t="n">
        <f aca="false">O30-O95</f>
        <v>0</v>
      </c>
      <c r="P64" s="107" t="n">
        <f aca="false">P30-P95</f>
        <v>0</v>
      </c>
      <c r="Q64" s="107" t="n">
        <f aca="false">Q30-Q95</f>
        <v>0</v>
      </c>
      <c r="R64" s="107" t="n">
        <f aca="false">R30-R95</f>
        <v>0</v>
      </c>
      <c r="S64" s="107" t="n">
        <f aca="false">S30-S95</f>
        <v>0</v>
      </c>
      <c r="T64" s="107" t="n">
        <f aca="false">T30-T95</f>
        <v>0</v>
      </c>
      <c r="U64" s="107" t="n">
        <f aca="false">U30-U95</f>
        <v>0</v>
      </c>
      <c r="V64" s="107" t="n">
        <f aca="false">V30-V95</f>
        <v>0</v>
      </c>
      <c r="W64" s="107" t="n">
        <f aca="false">W30-W95</f>
        <v>0</v>
      </c>
      <c r="X64" s="107" t="n">
        <f aca="false">X30-X95</f>
        <v>0</v>
      </c>
      <c r="Y64" s="107" t="n">
        <f aca="false">Y30-Y95</f>
        <v>0</v>
      </c>
      <c r="Z64" s="107" t="n">
        <f aca="false">Z30-Z95</f>
        <v>0</v>
      </c>
      <c r="AA64" s="107" t="n">
        <f aca="false">AA30-AA95</f>
        <v>0</v>
      </c>
      <c r="AB64" s="107" t="n">
        <f aca="false">AB30-AB95</f>
        <v>0</v>
      </c>
      <c r="AC64" s="107" t="n">
        <f aca="false">AC30-AC95</f>
        <v>0</v>
      </c>
      <c r="AD64" s="107" t="n">
        <f aca="false">AD30-AD95</f>
        <v>0</v>
      </c>
      <c r="AE64" s="107" t="n">
        <f aca="false">AE30-AE95</f>
        <v>0</v>
      </c>
      <c r="AF64" s="107" t="n">
        <f aca="false">AF30-AF95</f>
        <v>0</v>
      </c>
      <c r="AG64" s="107" t="n">
        <f aca="false">AG30-AG95</f>
        <v>0</v>
      </c>
      <c r="AH64" s="107" t="n">
        <v>0</v>
      </c>
      <c r="AI64" s="107" t="n">
        <v>0</v>
      </c>
      <c r="AJ64" s="107" t="n">
        <f aca="false">AJ30-AJ95</f>
        <v>0</v>
      </c>
      <c r="AK64" s="107" t="n">
        <f aca="false">AK30-AK95</f>
        <v>0</v>
      </c>
      <c r="AL64" s="107" t="n">
        <f aca="false">AL30-AL95</f>
        <v>0</v>
      </c>
      <c r="AM64" s="107" t="n">
        <f aca="false">AM30-AM95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5000</v>
      </c>
      <c r="M66" s="107" t="n">
        <f aca="false">M32-M97</f>
        <v>5000</v>
      </c>
      <c r="N66" s="107" t="n">
        <f aca="false">N32-N97</f>
        <v>5000</v>
      </c>
      <c r="O66" s="107" t="n">
        <f aca="false">O32-O97</f>
        <v>5000</v>
      </c>
      <c r="P66" s="107" t="n">
        <f aca="false">P32-P97</f>
        <v>5000</v>
      </c>
      <c r="Q66" s="107" t="n">
        <f aca="false">Q32-Q97</f>
        <v>5000</v>
      </c>
      <c r="R66" s="107" t="n">
        <f aca="false">R32-R97</f>
        <v>5000</v>
      </c>
      <c r="S66" s="107" t="n">
        <f aca="false">S32-S97</f>
        <v>5000</v>
      </c>
      <c r="T66" s="107" t="n">
        <f aca="false">T32-T97</f>
        <v>5000</v>
      </c>
      <c r="U66" s="107" t="n">
        <f aca="false">U32-U97</f>
        <v>5000</v>
      </c>
      <c r="V66" s="107" t="n">
        <f aca="false">V32-V97</f>
        <v>5000</v>
      </c>
      <c r="W66" s="107" t="n">
        <f aca="false">W32-W97</f>
        <v>5000</v>
      </c>
      <c r="X66" s="107" t="n">
        <f aca="false">X32-X97</f>
        <v>5000</v>
      </c>
      <c r="Y66" s="107" t="n">
        <f aca="false">Y32-Y97</f>
        <v>5000</v>
      </c>
      <c r="Z66" s="107" t="n">
        <f aca="false">Z32-Z97</f>
        <v>5000</v>
      </c>
      <c r="AA66" s="107" t="n">
        <f aca="false">AA32-AA97</f>
        <v>5000</v>
      </c>
      <c r="AB66" s="107" t="n">
        <f aca="false">AB32-AB97</f>
        <v>5000</v>
      </c>
      <c r="AC66" s="107" t="n">
        <f aca="false">AC32-AC97</f>
        <v>5000</v>
      </c>
      <c r="AD66" s="107" t="n">
        <f aca="false">AD32-AD97</f>
        <v>5000</v>
      </c>
      <c r="AE66" s="107" t="n">
        <f aca="false">AE32-AE97</f>
        <v>5000</v>
      </c>
      <c r="AF66" s="107" t="n">
        <f aca="false">AF32-AF97</f>
        <v>5000</v>
      </c>
      <c r="AG66" s="107" t="n">
        <f aca="false">AG32-AG97</f>
        <v>5000</v>
      </c>
      <c r="AH66" s="107" t="n">
        <f aca="false">AH32-AH97</f>
        <v>5000</v>
      </c>
      <c r="AI66" s="107" t="n">
        <f aca="false">AI32-AI97</f>
        <v>5000</v>
      </c>
      <c r="AJ66" s="107" t="n">
        <f aca="false">AJ32-AJ97</f>
        <v>5000</v>
      </c>
      <c r="AK66" s="107" t="n">
        <f aca="false">AK32-AK97</f>
        <v>5000</v>
      </c>
      <c r="AL66" s="107" t="n">
        <f aca="false">AL32-AL97</f>
        <v>5000</v>
      </c>
      <c r="AM66" s="107" t="n">
        <f aca="false">AM32-AM97</f>
        <v>5000</v>
      </c>
      <c r="AN66" s="106"/>
      <c r="AO66" s="110" t="n">
        <f aca="false">SUM(I66:AL66)-AQ66</f>
        <v>149638</v>
      </c>
      <c r="AP66" s="111" t="n">
        <f aca="false">AO66*E66</f>
        <v>14963.8</v>
      </c>
      <c r="AQ66" s="110" t="n">
        <f aca="false">SUM(I66:AM66)*F66</f>
        <v>1562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25000</v>
      </c>
      <c r="M69" s="116" t="n">
        <f aca="false">SUM(M53:M67)</f>
        <v>25000</v>
      </c>
      <c r="N69" s="116" t="n">
        <f aca="false">SUM(N53:N67)</f>
        <v>25000</v>
      </c>
      <c r="O69" s="116" t="n">
        <f aca="false">SUM(O53:O67)</f>
        <v>25000</v>
      </c>
      <c r="P69" s="116" t="n">
        <f aca="false">SUM(P53:P67)</f>
        <v>25000</v>
      </c>
      <c r="Q69" s="116" t="n">
        <f aca="false">SUM(Q53:Q67)</f>
        <v>25000</v>
      </c>
      <c r="R69" s="116" t="n">
        <f aca="false">SUM(R53:R67)</f>
        <v>25000</v>
      </c>
      <c r="S69" s="116" t="n">
        <f aca="false">SUM(S53:S67)</f>
        <v>25000</v>
      </c>
      <c r="T69" s="116" t="n">
        <f aca="false">SUM(T53:T67)</f>
        <v>25000</v>
      </c>
      <c r="U69" s="116" t="n">
        <f aca="false">SUM(U53:U67)</f>
        <v>25000</v>
      </c>
      <c r="V69" s="116" t="n">
        <f aca="false">SUM(V53:V67)</f>
        <v>30000</v>
      </c>
      <c r="W69" s="116" t="n">
        <f aca="false">SUM(W53:W67)</f>
        <v>40000</v>
      </c>
      <c r="X69" s="116" t="n">
        <f aca="false">SUM(X53:X67)</f>
        <v>40000</v>
      </c>
      <c r="Y69" s="116" t="n">
        <f aca="false">SUM(Y53:Y67)</f>
        <v>40000</v>
      </c>
      <c r="Z69" s="116" t="n">
        <f aca="false">SUM(Z53:Z67)</f>
        <v>40000</v>
      </c>
      <c r="AA69" s="116" t="n">
        <f aca="false">SUM(AA53:AA67)</f>
        <v>40000</v>
      </c>
      <c r="AB69" s="116" t="n">
        <f aca="false">SUM(AB53:AB67)</f>
        <v>40000</v>
      </c>
      <c r="AC69" s="116" t="n">
        <f aca="false">SUM(AC53:AC67)</f>
        <v>40000</v>
      </c>
      <c r="AD69" s="116" t="n">
        <f aca="false">SUM(AD53:AD67)</f>
        <v>40000</v>
      </c>
      <c r="AE69" s="116" t="n">
        <f aca="false">SUM(AE53:AE67)</f>
        <v>40000</v>
      </c>
      <c r="AF69" s="116" t="n">
        <f aca="false">SUM(AF53:AF67)</f>
        <v>40000</v>
      </c>
      <c r="AG69" s="116" t="n">
        <f aca="false">SUM(AG53:AG67)</f>
        <v>40000</v>
      </c>
      <c r="AH69" s="116" t="n">
        <f aca="false">SUM(AH53:AH67)</f>
        <v>40000</v>
      </c>
      <c r="AI69" s="116" t="n">
        <f aca="false">SUM(AI53:AI67)</f>
        <v>40000</v>
      </c>
      <c r="AJ69" s="116" t="n">
        <f aca="false">SUM(AJ53:AJ67)</f>
        <v>40000</v>
      </c>
      <c r="AK69" s="116" t="n">
        <f aca="false">SUM(AK53:AK67)</f>
        <v>40000</v>
      </c>
      <c r="AL69" s="116" t="n">
        <f aca="false">SUM(AL53:AL67)</f>
        <v>40000</v>
      </c>
      <c r="AM69" s="116" t="n">
        <f aca="false">SUM(AM53:AM68)</f>
        <v>40000</v>
      </c>
      <c r="AN69" s="106"/>
      <c r="AO69" s="116" t="n">
        <f aca="false">SUM(AO53:AO68)</f>
        <v>1044050</v>
      </c>
      <c r="AP69" s="117" t="n">
        <f aca="false">SUM(AP53:AP68)</f>
        <v>104405</v>
      </c>
      <c r="AQ69" s="116" t="n">
        <f aca="false">SUM(AQ53:AQ68)</f>
        <v>10950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24750</v>
      </c>
      <c r="M81" s="110" t="n">
        <f aca="false">M69-(M53*$F53+M54*$F54+M55*$F55+M56*$F56+M57*$F57+M59*$F59+M60*$F60+M61*$F61+M62*$F62+M63*$F63+M64*$F64+M65*$F65+M66*$F66+M67*$F67+M58*$F58)-M68*$F68-M99-M102-M106-M112-M116+M99</f>
        <v>24750</v>
      </c>
      <c r="N81" s="110" t="n">
        <f aca="false">N69-(N53*$F53+N54*$F54+N55*$F55+N56*$F56+N57*$F57+N59*$F59+N60*$F60+N61*$F61+N62*$F62+N63*$F63+N64*$F64+N65*$F65+N66*$F66+N67*$F67+N58*$F58)-N68*$F68-N99-N102-N106-N112-N116+N99</f>
        <v>24750</v>
      </c>
      <c r="O81" s="110" t="n">
        <f aca="false">O69-(O53*$F53+O54*$F54+O55*$F55+O56*$F56+O57*$F57+O59*$F59+O60*$F60+O61*$F61+O62*$F62+O63*$F63+O64*$F64+O65*$F65+O66*$F66+O67*$F67+O58*$F58)-O68*$F68-O99-O102-O106-O112-O116+O99</f>
        <v>24750</v>
      </c>
      <c r="P81" s="110" t="n">
        <f aca="false">P69-(P53*$F53+P54*$F54+P55*$F55+P56*$F56+P57*$F57+P59*$F59+P60*$F60+P61*$F61+P62*$F62+P63*$F63+P64*$F64+P65*$F65+P66*$F66+P67*$F67+P58*$F58)-P68*$F68-P99-P102-P106-P112-P116+P99</f>
        <v>24750</v>
      </c>
      <c r="Q81" s="110" t="n">
        <f aca="false">Q69-(Q53*$F53+Q54*$F54+Q55*$F55+Q56*$F56+Q57*$F57+Q59*$F59+Q60*$F60+Q61*$F61+Q62*$F62+Q63*$F63+Q64*$F64+Q65*$F65+Q66*$F66+Q67*$F67+Q58*$F58)-Q68*$F68-Q99-Q102-Q106-Q112-Q116+Q99</f>
        <v>24750</v>
      </c>
      <c r="R81" s="110" t="n">
        <f aca="false">R69-(R53*$F53+R54*$F54+R55*$F55+R56*$F56+R57*$F57+R59*$F59+R60*$F60+R61*$F61+R62*$F62+R63*$F63+R64*$F64+R65*$F65+R66*$F66+R67*$F67+R58*$F58)-R68*$F68-R99-R102-R106-R112-R116+R99</f>
        <v>24750</v>
      </c>
      <c r="S81" s="110" t="n">
        <f aca="false">S69-(S53*$F53+S54*$F54+S55*$F55+S56*$F56+S57*$F57+S59*$F59+S60*$F60+S61*$F61+S62*$F62+S63*$F63+S64*$F64+S65*$F65+S66*$F66+S67*$F67+S58*$F58)-S68*$F68-S99-S102-S106-S112-S116+S99</f>
        <v>24750</v>
      </c>
      <c r="T81" s="110" t="n">
        <f aca="false">T69-(T53*$F53+T54*$F54+T55*$F55+T56*$F56+T57*$F57+T59*$F59+T60*$F60+T61*$F61+T62*$F62+T63*$F63+T64*$F64+T65*$F65+T66*$F66+T67*$F67+T58*$F58)-T68*$F68-T99-T102-T106-T112-T116+T99</f>
        <v>24750</v>
      </c>
      <c r="U81" s="110" t="n">
        <f aca="false">U69-(U53*$F53+U54*$F54+U55*$F55+U56*$F56+U57*$F57+U59*$F59+U60*$F60+U61*$F61+U62*$F62+U63*$F63+U64*$F64+U65*$F65+U66*$F66+U67*$F67+U58*$F58)-U68*$F68-U99-U102-U106-U112-U116+U99</f>
        <v>24750</v>
      </c>
      <c r="V81" s="110" t="n">
        <f aca="false">V69-(V53*$F53+V54*$F54+V55*$F55+V56*$F56+V57*$F57+V59*$F59+V60*$F60+V61*$F61+V62*$F62+V63*$F63+V64*$F64+V65*$F65+V66*$F66+V67*$F67+V58*$F58)-V68*$F68-V99-V102-V106-V112-V116+V99</f>
        <v>29700</v>
      </c>
      <c r="W81" s="110" t="n">
        <f aca="false">W69-(W53*$F53+W54*$F54+W55*$F55+W56*$F56+W57*$F57+W59*$F59+W60*$F60+W61*$F61+W62*$F62+W63*$F63+W64*$F64+W65*$F65+W66*$F66+W67*$F67+W58*$F58)-W68*$F68-W99-W102-W106-W112-W116+W99</f>
        <v>39600</v>
      </c>
      <c r="X81" s="110" t="n">
        <f aca="false">X69-(X53*$F53+X54*$F54+X55*$F55+X56*$F56+X57*$F57+X59*$F59+X60*$F60+X61*$F61+X62*$F62+X63*$F63+X64*$F64+X65*$F65+X66*$F66+X67*$F67+X58*$F58)-X68*$F68-X99-X102-X106-X112-X116+X99</f>
        <v>39600</v>
      </c>
      <c r="Y81" s="110" t="n">
        <f aca="false">Y69-(Y53*$F53+Y54*$F54+Y55*$F55+Y56*$F56+Y57*$F57+Y59*$F59+Y60*$F60+Y61*$F61+Y62*$F62+Y63*$F63+Y64*$F64+Y65*$F65+Y66*$F66+Y67*$F67+Y58*$F58)-Y68*$F68-Y99-Y102-Y106-Y112-Y116+Y99</f>
        <v>39600</v>
      </c>
      <c r="Z81" s="110" t="n">
        <f aca="false">Z69-(Z53*$F53+Z54*$F54+Z55*$F55+Z56*$F56+Z57*$F57+Z59*$F59+Z60*$F60+Z61*$F61+Z62*$F62+Z63*$F63+Z64*$F64+Z65*$F65+Z66*$F66+Z67*$F67+Z58*$F58)-Z68*$F68-Z99-Z102-Z106-Z112-Z116+Z99</f>
        <v>39600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39600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39600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39600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39600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39600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39600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39600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39600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39600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39600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39600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39600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39600</v>
      </c>
      <c r="AN81" s="106"/>
      <c r="AO81" s="110" t="n">
        <f aca="false">SUM(I81:AN81)</f>
        <v>1084050</v>
      </c>
      <c r="AP81" s="111" t="n">
        <f aca="false">AP17+AP34+AP37+AP40+AP69+AP72+AP75-AP99-AP102-AP106-AP112-AP116</f>
        <v>3819987.5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fals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201</v>
      </c>
      <c r="D107" s="1" t="s">
        <v>190</v>
      </c>
      <c r="L107" s="1" t="n">
        <v>5000</v>
      </c>
      <c r="M107" s="1" t="n">
        <v>5000</v>
      </c>
      <c r="N107" s="1" t="n">
        <v>5000</v>
      </c>
      <c r="O107" s="1" t="n">
        <v>5000</v>
      </c>
      <c r="P107" s="1" t="n">
        <v>5000</v>
      </c>
      <c r="Q107" s="1" t="n">
        <v>5000</v>
      </c>
      <c r="R107" s="1" t="n">
        <v>5000</v>
      </c>
      <c r="S107" s="1" t="n">
        <v>5000</v>
      </c>
      <c r="T107" s="1" t="n">
        <v>5000</v>
      </c>
      <c r="U107" s="1" t="n">
        <v>5000</v>
      </c>
      <c r="V107" s="1" t="n">
        <v>5000</v>
      </c>
      <c r="AO107" s="28" t="n">
        <f aca="false">SUM(I107:AN107)</f>
        <v>55000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fals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202</v>
      </c>
      <c r="D117" s="1" t="s">
        <v>203</v>
      </c>
      <c r="L117" s="1" t="n">
        <v>15000</v>
      </c>
      <c r="M117" s="1" t="n">
        <v>15000</v>
      </c>
      <c r="N117" s="1" t="n">
        <v>15000</v>
      </c>
      <c r="O117" s="1" t="n">
        <v>15000</v>
      </c>
      <c r="P117" s="1" t="n">
        <v>15000</v>
      </c>
      <c r="Q117" s="1" t="n">
        <v>15000</v>
      </c>
      <c r="R117" s="1" t="n">
        <v>15000</v>
      </c>
      <c r="S117" s="1" t="n">
        <v>15000</v>
      </c>
      <c r="T117" s="1" t="n">
        <v>15000</v>
      </c>
      <c r="U117" s="1" t="n">
        <v>15000</v>
      </c>
      <c r="V117" s="1" t="n">
        <v>10000</v>
      </c>
      <c r="W117" s="1" t="n">
        <v>5000</v>
      </c>
      <c r="X117" s="1" t="n">
        <v>5000</v>
      </c>
      <c r="Y117" s="1" t="n">
        <v>5000</v>
      </c>
      <c r="Z117" s="1" t="n">
        <v>5000</v>
      </c>
      <c r="AA117" s="1" t="n">
        <v>5000</v>
      </c>
      <c r="AB117" s="1" t="n">
        <v>5000</v>
      </c>
      <c r="AC117" s="1" t="n">
        <v>5000</v>
      </c>
      <c r="AD117" s="1" t="n">
        <v>5000</v>
      </c>
      <c r="AE117" s="1" t="n">
        <v>5000</v>
      </c>
      <c r="AF117" s="1" t="n">
        <v>5000</v>
      </c>
      <c r="AG117" s="1" t="n">
        <v>5000</v>
      </c>
      <c r="AH117" s="1" t="n">
        <v>5000</v>
      </c>
      <c r="AI117" s="1" t="n">
        <v>5000</v>
      </c>
      <c r="AJ117" s="1" t="n">
        <v>5000</v>
      </c>
      <c r="AK117" s="1" t="n">
        <v>5000</v>
      </c>
      <c r="AL117" s="1" t="n">
        <v>5000</v>
      </c>
      <c r="AM117" s="1" t="n">
        <v>5000</v>
      </c>
      <c r="AO117" s="28" t="n">
        <f aca="false">SUM(I117:AN117)</f>
        <v>245000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f aca="false">AO17</f>
        <v>620000</v>
      </c>
      <c r="AP120" s="84" t="n">
        <f aca="false">AP17</f>
        <v>1488620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775000</v>
      </c>
      <c r="AP121" s="84" t="n">
        <f aca="false">AP34</f>
        <v>2226962.5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172850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1044050</v>
      </c>
      <c r="AP124" s="84" t="n">
        <f aca="false">AP69</f>
        <v>104405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AO107+AO117</f>
        <v>300000</v>
      </c>
      <c r="AP127" s="88" t="n">
        <f aca="false">AO171</f>
        <v>172850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1084050</v>
      </c>
      <c r="AP128" s="84" t="n">
        <f aca="false">AP81+AP49</f>
        <v>3992837.5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1395000</v>
      </c>
      <c r="AP129" s="84" t="n">
        <f aca="false">AO129*G81</f>
        <v>55800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4048637.5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10950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204</v>
      </c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0</v>
      </c>
      <c r="AB137" s="124" t="n">
        <v>0</v>
      </c>
      <c r="AC137" s="124" t="n">
        <v>0</v>
      </c>
      <c r="AD137" s="124" t="n">
        <v>0</v>
      </c>
      <c r="AE137" s="124" t="n">
        <v>0</v>
      </c>
      <c r="AF137" s="124" t="n">
        <v>0</v>
      </c>
      <c r="AG137" s="124" t="n">
        <v>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false" customHeight="false" outlineLevel="0" collapsed="false">
      <c r="C138" s="138"/>
      <c r="D138" s="37" t="s">
        <v>205</v>
      </c>
      <c r="E138" s="123" t="s">
        <v>203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15000</v>
      </c>
      <c r="M138" s="24" t="n">
        <f aca="false">M117</f>
        <v>15000</v>
      </c>
      <c r="N138" s="24" t="n">
        <f aca="false">N117</f>
        <v>15000</v>
      </c>
      <c r="O138" s="24" t="n">
        <f aca="false">O117</f>
        <v>15000</v>
      </c>
      <c r="P138" s="24" t="n">
        <f aca="false">P117</f>
        <v>15000</v>
      </c>
      <c r="Q138" s="24" t="n">
        <f aca="false">Q117</f>
        <v>15000</v>
      </c>
      <c r="R138" s="24" t="n">
        <f aca="false">L117</f>
        <v>15000</v>
      </c>
      <c r="S138" s="24" t="n">
        <f aca="false">M117</f>
        <v>15000</v>
      </c>
      <c r="T138" s="24" t="n">
        <f aca="false">N117</f>
        <v>15000</v>
      </c>
      <c r="U138" s="24" t="n">
        <f aca="false">O117</f>
        <v>15000</v>
      </c>
      <c r="V138" s="24" t="n">
        <v>10000</v>
      </c>
      <c r="W138" s="24" t="n">
        <v>0</v>
      </c>
      <c r="X138" s="24" t="n">
        <v>0</v>
      </c>
      <c r="Y138" s="24" t="n">
        <v>0</v>
      </c>
      <c r="Z138" s="24" t="n">
        <v>0</v>
      </c>
      <c r="AA138" s="24" t="n">
        <v>0</v>
      </c>
      <c r="AB138" s="24" t="n">
        <v>0</v>
      </c>
      <c r="AC138" s="24" t="n">
        <f aca="false">W117</f>
        <v>5000</v>
      </c>
      <c r="AD138" s="24" t="n">
        <f aca="false">X117</f>
        <v>5000</v>
      </c>
      <c r="AE138" s="24" t="n">
        <f aca="false">Y117</f>
        <v>5000</v>
      </c>
      <c r="AF138" s="24" t="n">
        <f aca="false">Z117</f>
        <v>5000</v>
      </c>
      <c r="AG138" s="24" t="n">
        <f aca="false">AA117</f>
        <v>5000</v>
      </c>
      <c r="AH138" s="24" t="n">
        <f aca="false">AB117</f>
        <v>5000</v>
      </c>
      <c r="AI138" s="24" t="n">
        <f aca="false">AC117</f>
        <v>5000</v>
      </c>
      <c r="AJ138" s="24" t="n">
        <f aca="false">AD117</f>
        <v>5000</v>
      </c>
      <c r="AK138" s="24" t="n">
        <f aca="false">AE117</f>
        <v>5000</v>
      </c>
      <c r="AL138" s="24" t="n">
        <f aca="false">AF117</f>
        <v>5000</v>
      </c>
      <c r="AM138" s="24" t="n">
        <f aca="false">AG117</f>
        <v>5000</v>
      </c>
      <c r="AO138" s="28"/>
    </row>
    <row r="139" customFormat="false" ht="11.25" hidden="false" customHeight="false" outlineLevel="0" collapsed="false">
      <c r="C139" s="126"/>
      <c r="D139" s="37" t="s">
        <v>121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5000</v>
      </c>
      <c r="M139" s="24" t="n">
        <f aca="false">M107</f>
        <v>5000</v>
      </c>
      <c r="N139" s="24" t="n">
        <f aca="false">N107</f>
        <v>5000</v>
      </c>
      <c r="O139" s="24" t="n">
        <f aca="false">O107</f>
        <v>5000</v>
      </c>
      <c r="P139" s="24" t="n">
        <f aca="false">P107</f>
        <v>5000</v>
      </c>
      <c r="Q139" s="24" t="n">
        <f aca="false">Q107</f>
        <v>5000</v>
      </c>
      <c r="R139" s="24" t="n">
        <f aca="false">L107</f>
        <v>5000</v>
      </c>
      <c r="S139" s="24" t="n">
        <f aca="false">M107</f>
        <v>5000</v>
      </c>
      <c r="T139" s="24" t="n">
        <f aca="false">N107</f>
        <v>5000</v>
      </c>
      <c r="U139" s="24" t="n">
        <f aca="false">O107</f>
        <v>5000</v>
      </c>
      <c r="V139" s="24" t="n">
        <f aca="false">P107</f>
        <v>5000</v>
      </c>
      <c r="W139" s="24" t="n">
        <f aca="false">Q107</f>
        <v>5000</v>
      </c>
      <c r="X139" s="24" t="n">
        <f aca="false">R107</f>
        <v>5000</v>
      </c>
      <c r="Y139" s="24" t="n">
        <f aca="false">S107</f>
        <v>5000</v>
      </c>
      <c r="Z139" s="24" t="n">
        <f aca="false">T107</f>
        <v>5000</v>
      </c>
      <c r="AA139" s="24" t="n">
        <f aca="false">U107</f>
        <v>5000</v>
      </c>
      <c r="AB139" s="24" t="n">
        <f aca="false">V107</f>
        <v>5000</v>
      </c>
      <c r="AC139" s="24" t="n">
        <f aca="false">W107</f>
        <v>0</v>
      </c>
      <c r="AD139" s="24" t="n">
        <f aca="false">X107</f>
        <v>0</v>
      </c>
      <c r="AE139" s="24" t="n">
        <f aca="false">Y107</f>
        <v>0</v>
      </c>
      <c r="AF139" s="24" t="n">
        <f aca="false">Z107</f>
        <v>0</v>
      </c>
      <c r="AG139" s="24" t="n">
        <f aca="false">AA107</f>
        <v>0</v>
      </c>
      <c r="AH139" s="24" t="n">
        <f aca="false">AB107</f>
        <v>0</v>
      </c>
      <c r="AI139" s="24" t="n">
        <f aca="false">AC107</f>
        <v>0</v>
      </c>
      <c r="AJ139" s="24" t="n">
        <f aca="false">AD107</f>
        <v>0</v>
      </c>
      <c r="AK139" s="24" t="n">
        <f aca="false">AE107</f>
        <v>0</v>
      </c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 t="n">
        <v>0</v>
      </c>
      <c r="AC140" s="24" t="n">
        <v>0</v>
      </c>
      <c r="AD140" s="24" t="n">
        <v>0</v>
      </c>
      <c r="AE140" s="24" t="n">
        <v>0</v>
      </c>
      <c r="AF140" s="24" t="n">
        <v>0</v>
      </c>
      <c r="AG140" s="24" t="n">
        <v>0</v>
      </c>
      <c r="AH140" s="24" t="n">
        <v>0</v>
      </c>
      <c r="AI140" s="24" t="n">
        <v>0</v>
      </c>
      <c r="AJ140" s="24" t="n">
        <v>0</v>
      </c>
      <c r="AK140" s="24" t="n">
        <v>0</v>
      </c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 t="n">
        <v>0</v>
      </c>
      <c r="AC141" s="24" t="n">
        <v>0</v>
      </c>
      <c r="AD141" s="24" t="n">
        <v>0</v>
      </c>
      <c r="AE141" s="24" t="n">
        <v>0</v>
      </c>
      <c r="AF141" s="24" t="n">
        <v>0</v>
      </c>
      <c r="AG141" s="24" t="n">
        <v>0</v>
      </c>
      <c r="AH141" s="24" t="n">
        <v>0</v>
      </c>
      <c r="AI141" s="24" t="n">
        <v>0</v>
      </c>
      <c r="AJ141" s="24" t="n">
        <v>0</v>
      </c>
      <c r="AK141" s="24" t="n">
        <v>0</v>
      </c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0</v>
      </c>
      <c r="AC143" s="24" t="n">
        <v>0</v>
      </c>
      <c r="AD143" s="24" t="n">
        <v>0</v>
      </c>
      <c r="AE143" s="24" t="n">
        <v>0</v>
      </c>
      <c r="AF143" s="24" t="n">
        <v>0</v>
      </c>
      <c r="AG143" s="24" t="n">
        <v>0</v>
      </c>
      <c r="AH143" s="24" t="n">
        <v>0</v>
      </c>
      <c r="AI143" s="24" t="n">
        <v>0</v>
      </c>
      <c r="AJ143" s="24" t="n">
        <v>0</v>
      </c>
      <c r="AK143" s="24" t="n">
        <v>0</v>
      </c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120" t="n">
        <f aca="false">SUM(I144:AM144)</f>
        <v>0</v>
      </c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 t="n">
        <v>0</v>
      </c>
      <c r="AC145" s="130" t="n">
        <v>0</v>
      </c>
      <c r="AD145" s="130" t="n">
        <v>0</v>
      </c>
      <c r="AE145" s="130" t="n">
        <v>0</v>
      </c>
      <c r="AF145" s="130" t="n">
        <v>0</v>
      </c>
      <c r="AG145" s="130" t="n">
        <v>0</v>
      </c>
      <c r="AH145" s="130" t="n">
        <v>0</v>
      </c>
      <c r="AI145" s="130" t="n">
        <v>0</v>
      </c>
      <c r="AJ145" s="130" t="n">
        <v>0</v>
      </c>
      <c r="AK145" s="130" t="n">
        <v>0</v>
      </c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20000</v>
      </c>
      <c r="M147" s="69" t="n">
        <f aca="false">SUM(M137:M146)</f>
        <v>20000</v>
      </c>
      <c r="N147" s="69" t="n">
        <f aca="false">SUM(N137:N146)</f>
        <v>20000</v>
      </c>
      <c r="O147" s="69" t="n">
        <f aca="false">SUM(O137:O146)</f>
        <v>20000</v>
      </c>
      <c r="P147" s="69" t="n">
        <f aca="false">SUM(P137:P146)</f>
        <v>20000</v>
      </c>
      <c r="Q147" s="69" t="n">
        <f aca="false">SUM(Q137:Q146)</f>
        <v>20000</v>
      </c>
      <c r="R147" s="69" t="n">
        <f aca="false">SUM(R137:R146)</f>
        <v>20000</v>
      </c>
      <c r="S147" s="69" t="n">
        <f aca="false">SUM(S137:S146)</f>
        <v>20000</v>
      </c>
      <c r="T147" s="69" t="n">
        <f aca="false">SUM(T137:T146)</f>
        <v>20000</v>
      </c>
      <c r="U147" s="69" t="n">
        <f aca="false">SUM(U137:U146)</f>
        <v>20000</v>
      </c>
      <c r="V147" s="69" t="n">
        <f aca="false">SUM(V137:V146)</f>
        <v>15000</v>
      </c>
      <c r="W147" s="69" t="n">
        <f aca="false">SUM(W137:W146)</f>
        <v>5000</v>
      </c>
      <c r="X147" s="69" t="n">
        <f aca="false">SUM(X137:X146)</f>
        <v>5000</v>
      </c>
      <c r="Y147" s="69" t="n">
        <f aca="false">SUM(Y137:Y146)</f>
        <v>5000</v>
      </c>
      <c r="Z147" s="69" t="n">
        <f aca="false">SUM(Z137:Z146)</f>
        <v>5000</v>
      </c>
      <c r="AA147" s="69" t="n">
        <f aca="false">SUM(AA137:AA146)</f>
        <v>5000</v>
      </c>
      <c r="AB147" s="69" t="n">
        <f aca="false">SUM(AB137:AB146)</f>
        <v>5000</v>
      </c>
      <c r="AC147" s="69" t="n">
        <f aca="false">SUM(AC137:AC146)</f>
        <v>5000</v>
      </c>
      <c r="AD147" s="69" t="n">
        <f aca="false">SUM(AD137:AD146)</f>
        <v>5000</v>
      </c>
      <c r="AE147" s="69" t="n">
        <f aca="false">SUM(AE137:AE146)</f>
        <v>5000</v>
      </c>
      <c r="AF147" s="69" t="n">
        <f aca="false">SUM(AF137:AF146)</f>
        <v>5000</v>
      </c>
      <c r="AG147" s="69" t="n">
        <f aca="false">SUM(AG137:AG146)</f>
        <v>5000</v>
      </c>
      <c r="AH147" s="69" t="n">
        <f aca="false">SUM(AH137:AH146)</f>
        <v>5000</v>
      </c>
      <c r="AI147" s="69" t="n">
        <f aca="false">SUM(AI137:AI146)</f>
        <v>5000</v>
      </c>
      <c r="AJ147" s="69" t="n">
        <f aca="false">SUM(AJ137:AJ146)</f>
        <v>5000</v>
      </c>
      <c r="AK147" s="69" t="n">
        <f aca="false">SUM(AK137:AK146)</f>
        <v>5000</v>
      </c>
      <c r="AL147" s="69" t="n">
        <f aca="false">SUM(AL137:AL146)</f>
        <v>5000</v>
      </c>
      <c r="AM147" s="69" t="n">
        <f aca="false">SUM(AM137:AM146)</f>
        <v>5000</v>
      </c>
      <c r="AO147" s="132" t="n">
        <f aca="false">SUM(I147:AN147)</f>
        <v>300000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204</v>
      </c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24" t="n">
        <v>0</v>
      </c>
      <c r="AB149" s="124" t="n">
        <v>0</v>
      </c>
      <c r="AC149" s="124" t="n">
        <v>0</v>
      </c>
      <c r="AD149" s="124" t="n">
        <v>0</v>
      </c>
      <c r="AE149" s="124" t="n">
        <v>0</v>
      </c>
      <c r="AF149" s="124" t="n">
        <v>0</v>
      </c>
      <c r="AG149" s="124" t="n">
        <v>0</v>
      </c>
      <c r="AH149" s="124" t="n">
        <v>0</v>
      </c>
      <c r="AI149" s="124" t="n">
        <v>0</v>
      </c>
      <c r="AJ149" s="124" t="n">
        <v>0</v>
      </c>
      <c r="AK149" s="124" t="n">
        <v>0</v>
      </c>
      <c r="AL149" s="124" t="n">
        <v>0</v>
      </c>
      <c r="AM149" s="136" t="n">
        <v>0</v>
      </c>
      <c r="AO149" s="28"/>
    </row>
    <row r="150" customFormat="false" ht="11.25" hidden="false" customHeight="false" outlineLevel="0" collapsed="false">
      <c r="A150" s="25"/>
      <c r="B150" s="25"/>
      <c r="C150" s="144"/>
      <c r="D150" s="25" t="s">
        <v>205</v>
      </c>
      <c r="E150" s="133" t="s">
        <v>203</v>
      </c>
      <c r="F150" s="25"/>
      <c r="G150" s="25" t="s">
        <v>196</v>
      </c>
      <c r="H150" s="25"/>
      <c r="I150" s="25"/>
      <c r="J150" s="25"/>
      <c r="K150" s="25"/>
      <c r="L150" s="25" t="n">
        <v>1.81</v>
      </c>
      <c r="M150" s="25" t="n">
        <v>1.98</v>
      </c>
      <c r="N150" s="25" t="n">
        <v>1.855</v>
      </c>
      <c r="O150" s="25" t="n">
        <v>1.855</v>
      </c>
      <c r="P150" s="25" t="n">
        <v>1.855</v>
      </c>
      <c r="Q150" s="25" t="n">
        <v>1.76</v>
      </c>
      <c r="R150" s="25" t="n">
        <v>1.805</v>
      </c>
      <c r="S150" s="25" t="n">
        <v>1.94</v>
      </c>
      <c r="T150" s="25" t="n">
        <v>2.22</v>
      </c>
      <c r="U150" s="25" t="n">
        <v>2.12</v>
      </c>
      <c r="V150" s="25" t="n">
        <v>2.12</v>
      </c>
      <c r="W150" s="25" t="n">
        <v>2.12</v>
      </c>
      <c r="X150" s="25" t="n">
        <v>2.055</v>
      </c>
      <c r="Y150" s="25" t="n">
        <v>2.285</v>
      </c>
      <c r="Z150" s="25" t="n">
        <v>2.48</v>
      </c>
      <c r="AA150" s="25" t="n">
        <v>2.21</v>
      </c>
      <c r="AB150" s="25" t="n">
        <v>2.1</v>
      </c>
      <c r="AC150" s="25" t="n">
        <v>2.1</v>
      </c>
      <c r="AD150" s="25" t="n">
        <v>2.1</v>
      </c>
      <c r="AE150" s="25" t="n">
        <v>2.5</v>
      </c>
      <c r="AF150" s="25" t="n">
        <v>2.735</v>
      </c>
      <c r="AG150" s="25" t="n">
        <v>2.57</v>
      </c>
      <c r="AH150" s="25" t="n">
        <v>3</v>
      </c>
      <c r="AI150" s="25" t="n">
        <v>2.795</v>
      </c>
      <c r="AJ150" s="25" t="n">
        <v>2.795</v>
      </c>
      <c r="AK150" s="25" t="n">
        <v>2.795</v>
      </c>
      <c r="AL150" s="25" t="n">
        <v>2.98</v>
      </c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false" customHeight="false" outlineLevel="0" collapsed="false">
      <c r="C151" s="126"/>
      <c r="D151" s="37" t="s">
        <v>121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 t="n">
        <v>1.81</v>
      </c>
      <c r="M151" s="25" t="n">
        <v>1.98</v>
      </c>
      <c r="N151" s="25" t="n">
        <v>1.855</v>
      </c>
      <c r="O151" s="25" t="n">
        <v>1.855</v>
      </c>
      <c r="P151" s="25" t="n">
        <v>1.855</v>
      </c>
      <c r="Q151" s="25" t="n">
        <v>1.76</v>
      </c>
      <c r="R151" s="25" t="n">
        <v>1.805</v>
      </c>
      <c r="S151" s="25" t="n">
        <v>1.94</v>
      </c>
      <c r="T151" s="25" t="n">
        <v>2.22</v>
      </c>
      <c r="U151" s="25" t="n">
        <v>2.12</v>
      </c>
      <c r="V151" s="25" t="n">
        <v>2.12</v>
      </c>
      <c r="W151" s="25" t="n">
        <v>2.12</v>
      </c>
      <c r="X151" s="25" t="n">
        <v>2.055</v>
      </c>
      <c r="Y151" s="25" t="n">
        <v>2.285</v>
      </c>
      <c r="Z151" s="25" t="n">
        <v>2.48</v>
      </c>
      <c r="AA151" s="25" t="n">
        <v>2.21</v>
      </c>
      <c r="AB151" s="25" t="n">
        <v>2.1</v>
      </c>
      <c r="AC151" s="25" t="n">
        <v>2.1</v>
      </c>
      <c r="AD151" s="25" t="n">
        <v>2.1</v>
      </c>
      <c r="AE151" s="25" t="n">
        <v>2.5</v>
      </c>
      <c r="AF151" s="25" t="n">
        <v>2.735</v>
      </c>
      <c r="AG151" s="25" t="n">
        <v>2.57</v>
      </c>
      <c r="AH151" s="25" t="n">
        <v>3</v>
      </c>
      <c r="AI151" s="25" t="n">
        <v>2.795</v>
      </c>
      <c r="AJ151" s="25" t="n">
        <v>2.795</v>
      </c>
      <c r="AK151" s="25" t="n">
        <v>2.795</v>
      </c>
      <c r="AL151" s="25" t="n">
        <v>2.98</v>
      </c>
      <c r="AM151" s="25" t="n">
        <v>2.92</v>
      </c>
      <c r="AO151" s="28"/>
    </row>
    <row r="152" customFormat="false" ht="12.75" hidden="true" customHeight="true" outlineLevel="0" collapsed="false">
      <c r="C152" s="126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136"/>
      <c r="AO152" s="28"/>
    </row>
    <row r="153" customFormat="false" ht="11.25" hidden="true" customHeight="false" outlineLevel="0" collapsed="false">
      <c r="C153" s="126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4" t="n">
        <v>0</v>
      </c>
      <c r="AB155" s="24" t="n">
        <v>0</v>
      </c>
      <c r="AC155" s="24" t="n">
        <v>0</v>
      </c>
      <c r="AD155" s="24" t="n">
        <v>0</v>
      </c>
      <c r="AE155" s="24" t="n">
        <v>0</v>
      </c>
      <c r="AF155" s="24" t="n">
        <v>0</v>
      </c>
      <c r="AG155" s="24" t="n">
        <v>0</v>
      </c>
      <c r="AH155" s="24" t="n">
        <v>0</v>
      </c>
      <c r="AI155" s="24" t="n">
        <v>0</v>
      </c>
      <c r="AJ155" s="24" t="n">
        <v>0</v>
      </c>
      <c r="AK155" s="24" t="n">
        <v>0</v>
      </c>
      <c r="AL155" s="24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69"/>
      <c r="AO156" s="120"/>
    </row>
    <row r="157" customFormat="false" ht="12.75" hidden="false" customHeight="true" outlineLevel="0" collapsed="false">
      <c r="C157" s="128"/>
      <c r="D157" s="129"/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204</v>
      </c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0</v>
      </c>
      <c r="AB161" s="124" t="n">
        <f aca="false">AB137*AB149</f>
        <v>0</v>
      </c>
      <c r="AC161" s="124" t="n">
        <f aca="false">AC137*AC149</f>
        <v>0</v>
      </c>
      <c r="AD161" s="124" t="n">
        <f aca="false">AD137*AD149</f>
        <v>0</v>
      </c>
      <c r="AE161" s="124" t="n">
        <f aca="false">AE137*AE149</f>
        <v>0</v>
      </c>
      <c r="AF161" s="124" t="n">
        <f aca="false">AF137*AF149</f>
        <v>0</v>
      </c>
      <c r="AG161" s="124" t="n">
        <f aca="false">AG137*AG149</f>
        <v>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false" customHeight="false" outlineLevel="0" collapsed="false">
      <c r="C162" s="138"/>
      <c r="D162" s="37" t="s">
        <v>205</v>
      </c>
      <c r="E162" s="123" t="s">
        <v>203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27150</v>
      </c>
      <c r="M162" s="24" t="n">
        <f aca="false">M150*M138</f>
        <v>29700</v>
      </c>
      <c r="N162" s="24" t="n">
        <f aca="false">N150*N138</f>
        <v>27825</v>
      </c>
      <c r="O162" s="24" t="n">
        <f aca="false">O150*O138</f>
        <v>27825</v>
      </c>
      <c r="P162" s="24" t="n">
        <f aca="false">P150*P138</f>
        <v>27825</v>
      </c>
      <c r="Q162" s="24" t="n">
        <f aca="false">Q150*Q138</f>
        <v>26400</v>
      </c>
      <c r="R162" s="24" t="n">
        <f aca="false">R150*R138</f>
        <v>27075</v>
      </c>
      <c r="S162" s="24" t="n">
        <f aca="false">S150*S138</f>
        <v>29100</v>
      </c>
      <c r="T162" s="24" t="n">
        <f aca="false">T150*T138</f>
        <v>33300</v>
      </c>
      <c r="U162" s="24" t="n">
        <f aca="false">U150*U138</f>
        <v>31800</v>
      </c>
      <c r="V162" s="24" t="n">
        <f aca="false">V150*V138</f>
        <v>21200</v>
      </c>
      <c r="W162" s="24" t="n">
        <f aca="false">W150*W138</f>
        <v>0</v>
      </c>
      <c r="X162" s="24" t="n">
        <f aca="false">X150*X138</f>
        <v>0</v>
      </c>
      <c r="Y162" s="24" t="n">
        <f aca="false">Y150*Y138</f>
        <v>0</v>
      </c>
      <c r="Z162" s="24" t="n">
        <f aca="false">Z150*Z138</f>
        <v>0</v>
      </c>
      <c r="AA162" s="24" t="n">
        <f aca="false">AA150*AA138</f>
        <v>0</v>
      </c>
      <c r="AB162" s="24" t="n">
        <f aca="false">AB150*AB138</f>
        <v>0</v>
      </c>
      <c r="AC162" s="24" t="n">
        <f aca="false">AC150*AC138</f>
        <v>10500</v>
      </c>
      <c r="AD162" s="24" t="n">
        <f aca="false">AD150*AD138</f>
        <v>10500</v>
      </c>
      <c r="AE162" s="24" t="n">
        <f aca="false">AE150*AE138</f>
        <v>12500</v>
      </c>
      <c r="AF162" s="24" t="n">
        <f aca="false">AF150*AF138</f>
        <v>13675</v>
      </c>
      <c r="AG162" s="24" t="n">
        <f aca="false">AG150*AG138</f>
        <v>12850</v>
      </c>
      <c r="AH162" s="24" t="n">
        <f aca="false">AH150*AH138</f>
        <v>15000</v>
      </c>
      <c r="AI162" s="24" t="n">
        <f aca="false">AI150*AI138</f>
        <v>13975</v>
      </c>
      <c r="AJ162" s="24" t="n">
        <f aca="false">AJ150*AJ138</f>
        <v>13975</v>
      </c>
      <c r="AK162" s="24" t="n">
        <f aca="false">AK150*AK138</f>
        <v>13975</v>
      </c>
      <c r="AL162" s="24" t="n">
        <f aca="false">AL150*AL138</f>
        <v>14900</v>
      </c>
      <c r="AM162" s="24" t="n">
        <f aca="false">AM150*AM138</f>
        <v>14600</v>
      </c>
      <c r="AO162" s="28"/>
    </row>
    <row r="163" customFormat="false" ht="11.25" hidden="false" customHeight="false" outlineLevel="0" collapsed="false">
      <c r="C163" s="126"/>
      <c r="D163" s="37" t="s">
        <v>121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9050</v>
      </c>
      <c r="M163" s="24" t="n">
        <f aca="false">M151*M139</f>
        <v>9900</v>
      </c>
      <c r="N163" s="24" t="n">
        <f aca="false">N151*N139</f>
        <v>9275</v>
      </c>
      <c r="O163" s="24" t="n">
        <f aca="false">O151*O139</f>
        <v>9275</v>
      </c>
      <c r="P163" s="24" t="n">
        <f aca="false">P151*P139</f>
        <v>9275</v>
      </c>
      <c r="Q163" s="24" t="n">
        <f aca="false">Q151*Q139</f>
        <v>8800</v>
      </c>
      <c r="R163" s="24" t="n">
        <f aca="false">R151*R139</f>
        <v>9025</v>
      </c>
      <c r="S163" s="24" t="n">
        <f aca="false">S151*S139</f>
        <v>9700</v>
      </c>
      <c r="T163" s="24" t="n">
        <f aca="false">T151*T139</f>
        <v>11100</v>
      </c>
      <c r="U163" s="24" t="n">
        <f aca="false">U151*U139</f>
        <v>10600</v>
      </c>
      <c r="V163" s="24" t="n">
        <f aca="false">V151*V139</f>
        <v>10600</v>
      </c>
      <c r="W163" s="24" t="n">
        <f aca="false">W151*W139</f>
        <v>10600</v>
      </c>
      <c r="X163" s="24" t="n">
        <f aca="false">X151*X139</f>
        <v>10275</v>
      </c>
      <c r="Y163" s="24" t="n">
        <f aca="false">Y151*Y139</f>
        <v>11425</v>
      </c>
      <c r="Z163" s="24" t="n">
        <f aca="false">Z151*Z139</f>
        <v>12400</v>
      </c>
      <c r="AA163" s="24" t="n">
        <f aca="false">AA151*AA139</f>
        <v>11050</v>
      </c>
      <c r="AB163" s="24" t="n">
        <f aca="false">AB151*AB139</f>
        <v>10500</v>
      </c>
      <c r="AC163" s="24" t="n">
        <f aca="false">AC151*AC139</f>
        <v>0</v>
      </c>
      <c r="AD163" s="24" t="n">
        <f aca="false">AD151*AD139</f>
        <v>0</v>
      </c>
      <c r="AE163" s="24" t="n">
        <f aca="false">AE151*AE139</f>
        <v>0</v>
      </c>
      <c r="AF163" s="24" t="n">
        <f aca="false">AF151*AF139</f>
        <v>0</v>
      </c>
      <c r="AG163" s="24" t="n">
        <f aca="false">AG151*AG139</f>
        <v>0</v>
      </c>
      <c r="AH163" s="24" t="n">
        <f aca="false">AH151*AH139</f>
        <v>0</v>
      </c>
      <c r="AI163" s="24" t="n">
        <f aca="false">AI151*AI139</f>
        <v>0</v>
      </c>
      <c r="AJ163" s="24" t="n">
        <f aca="false">AJ151*AJ139</f>
        <v>0</v>
      </c>
      <c r="AK163" s="24" t="n">
        <f aca="false">AK151*AK139</f>
        <v>0</v>
      </c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172850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0</v>
      </c>
      <c r="AI164" s="24" t="n">
        <f aca="false">AI140*AI152</f>
        <v>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0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0</v>
      </c>
      <c r="AC167" s="24" t="n">
        <f aca="false">AC143*AC155</f>
        <v>0</v>
      </c>
      <c r="AD167" s="24" t="n">
        <f aca="false">AD143*AD155</f>
        <v>0</v>
      </c>
      <c r="AE167" s="24" t="n">
        <f aca="false">AE143*AE155</f>
        <v>0</v>
      </c>
      <c r="AF167" s="24" t="n">
        <f aca="false">AF143*AF155</f>
        <v>0</v>
      </c>
      <c r="AG167" s="24" t="n">
        <f aca="false">AG143*AG155</f>
        <v>0</v>
      </c>
      <c r="AH167" s="24" t="n">
        <f aca="false">AH143*AH155</f>
        <v>0</v>
      </c>
      <c r="AI167" s="24" t="n">
        <f aca="false">AI143*AI155</f>
        <v>0</v>
      </c>
      <c r="AJ167" s="24" t="n">
        <f aca="false">AJ143*AJ155</f>
        <v>0</v>
      </c>
      <c r="AK167" s="24" t="n">
        <f aca="false">AK143*AK155</f>
        <v>0</v>
      </c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0</v>
      </c>
      <c r="AB168" s="24" t="n">
        <f aca="false">AB144*AB156</f>
        <v>0</v>
      </c>
      <c r="AC168" s="24" t="n">
        <f aca="false">AC144*AC156</f>
        <v>0</v>
      </c>
      <c r="AD168" s="24" t="n">
        <f aca="false">AD144*AD156</f>
        <v>0</v>
      </c>
      <c r="AE168" s="24" t="n">
        <f aca="false">AE144*AE156</f>
        <v>0</v>
      </c>
      <c r="AF168" s="24" t="n">
        <f aca="false">AF144*AF156</f>
        <v>0</v>
      </c>
      <c r="AG168" s="24" t="n">
        <f aca="false">AG144*AG156</f>
        <v>0</v>
      </c>
      <c r="AH168" s="24" t="n">
        <f aca="false">AH144*AH156</f>
        <v>0</v>
      </c>
      <c r="AI168" s="24" t="n">
        <f aca="false">AI144*AI156</f>
        <v>0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false" customHeight="false" outlineLevel="0" collapsed="false">
      <c r="C169" s="128"/>
      <c r="D169" s="129"/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0</v>
      </c>
      <c r="AB169" s="130" t="n">
        <f aca="false">AB145*AB157</f>
        <v>0</v>
      </c>
      <c r="AC169" s="130" t="n">
        <f aca="false">AC145*AC157</f>
        <v>0</v>
      </c>
      <c r="AD169" s="130" t="n">
        <f aca="false">AD145*AD157</f>
        <v>0</v>
      </c>
      <c r="AE169" s="130" t="n">
        <f aca="false">AE145*AE157</f>
        <v>0</v>
      </c>
      <c r="AF169" s="130" t="n">
        <f aca="false">AF145*AF157</f>
        <v>0</v>
      </c>
      <c r="AG169" s="130" t="n">
        <f aca="false">AG145*AG157</f>
        <v>0</v>
      </c>
      <c r="AH169" s="130" t="n">
        <f aca="false">AH145*AH157</f>
        <v>0</v>
      </c>
      <c r="AI169" s="130" t="n">
        <f aca="false">AI145*AI157</f>
        <v>0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36200</v>
      </c>
      <c r="M171" s="69" t="n">
        <f aca="false">SUM(M161:M170)</f>
        <v>39600</v>
      </c>
      <c r="N171" s="69" t="n">
        <f aca="false">SUM(N161:N170)</f>
        <v>37100</v>
      </c>
      <c r="O171" s="69" t="n">
        <f aca="false">SUM(O161:O170)</f>
        <v>37100</v>
      </c>
      <c r="P171" s="69" t="n">
        <f aca="false">SUM(P161:P170)</f>
        <v>37100</v>
      </c>
      <c r="Q171" s="69" t="n">
        <f aca="false">SUM(Q161:Q170)</f>
        <v>35200</v>
      </c>
      <c r="R171" s="69" t="n">
        <f aca="false">SUM(R161:R170)</f>
        <v>36100</v>
      </c>
      <c r="S171" s="69" t="n">
        <f aca="false">SUM(S161:S170)</f>
        <v>38800</v>
      </c>
      <c r="T171" s="69" t="n">
        <f aca="false">SUM(T161:T170)</f>
        <v>44400</v>
      </c>
      <c r="U171" s="69" t="n">
        <f aca="false">SUM(U161:U170)</f>
        <v>42400</v>
      </c>
      <c r="V171" s="69" t="n">
        <f aca="false">SUM(V161:V170)</f>
        <v>31800</v>
      </c>
      <c r="W171" s="69" t="n">
        <f aca="false">SUM(W161:W170)</f>
        <v>10600</v>
      </c>
      <c r="X171" s="69" t="n">
        <f aca="false">SUM(X161:X170)</f>
        <v>10275</v>
      </c>
      <c r="Y171" s="69" t="n">
        <f aca="false">SUM(Y161:Y170)</f>
        <v>11425</v>
      </c>
      <c r="Z171" s="69" t="n">
        <f aca="false">SUM(Z161:Z170)</f>
        <v>12400</v>
      </c>
      <c r="AA171" s="69" t="n">
        <f aca="false">SUM(AA161:AA170)</f>
        <v>11050</v>
      </c>
      <c r="AB171" s="69" t="n">
        <f aca="false">SUM(AB161:AB170)</f>
        <v>10500</v>
      </c>
      <c r="AC171" s="69" t="n">
        <f aca="false">SUM(AC161:AC170)</f>
        <v>10500</v>
      </c>
      <c r="AD171" s="69" t="n">
        <f aca="false">SUM(AD161:AD170)</f>
        <v>10500</v>
      </c>
      <c r="AE171" s="69" t="n">
        <f aca="false">SUM(AE161:AE170)</f>
        <v>12500</v>
      </c>
      <c r="AF171" s="69" t="n">
        <f aca="false">SUM(AF161:AF170)</f>
        <v>13675</v>
      </c>
      <c r="AG171" s="69" t="n">
        <f aca="false">SUM(AG161:AG170)</f>
        <v>12850</v>
      </c>
      <c r="AH171" s="69" t="n">
        <f aca="false">SUM(AH161:AH170)</f>
        <v>15000</v>
      </c>
      <c r="AI171" s="69" t="n">
        <f aca="false">SUM(AI161:AI170)</f>
        <v>13975</v>
      </c>
      <c r="AJ171" s="69" t="n">
        <f aca="false">SUM(AJ161:AJ170)</f>
        <v>13975</v>
      </c>
      <c r="AK171" s="69" t="n">
        <f aca="false">SUM(AK161:AK170)</f>
        <v>13975</v>
      </c>
      <c r="AL171" s="69" t="n">
        <f aca="false">SUM(AL161:AL170)</f>
        <v>14900</v>
      </c>
      <c r="AM171" s="24" t="n">
        <f aca="false">SUM(AM161:AM170)</f>
        <v>14600</v>
      </c>
      <c r="AO171" s="132" t="n">
        <f aca="false">SUM(AO161:AO170)</f>
        <v>172850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K94" activePane="bottomRight" state="frozen"/>
      <selection pane="topLeft" activeCell="A4" activeCellId="0" sqref="A4"/>
      <selection pane="topRight" activeCell="AK4" activeCellId="0" sqref="AK4"/>
      <selection pane="bottomLeft" activeCell="A94" activeCellId="0" sqref="A94"/>
      <selection pane="bottomRight" activeCell="AO134" activeCellId="0" sqref="AO13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37196</v>
      </c>
      <c r="J7" s="59" t="n">
        <f aca="false">I7+1</f>
        <v>37197</v>
      </c>
      <c r="K7" s="59" t="n">
        <f aca="false">J7+1</f>
        <v>37198</v>
      </c>
      <c r="L7" s="59" t="n">
        <f aca="false">K7+1</f>
        <v>37199</v>
      </c>
      <c r="M7" s="59" t="n">
        <f aca="false">L7+1</f>
        <v>37200</v>
      </c>
      <c r="N7" s="59" t="n">
        <f aca="false">M7+1</f>
        <v>37201</v>
      </c>
      <c r="O7" s="59" t="n">
        <f aca="false">N7+1</f>
        <v>37202</v>
      </c>
      <c r="P7" s="59" t="n">
        <f aca="false">O7+1</f>
        <v>37203</v>
      </c>
      <c r="Q7" s="59" t="n">
        <f aca="false">P7+1</f>
        <v>37204</v>
      </c>
      <c r="R7" s="59" t="n">
        <f aca="false">Q7+1</f>
        <v>37205</v>
      </c>
      <c r="S7" s="59" t="n">
        <f aca="false">R7+1</f>
        <v>37206</v>
      </c>
      <c r="T7" s="59" t="n">
        <f aca="false">S7+1</f>
        <v>37207</v>
      </c>
      <c r="U7" s="59" t="n">
        <f aca="false">T7+1</f>
        <v>37208</v>
      </c>
      <c r="V7" s="59" t="n">
        <f aca="false">U7+1</f>
        <v>37209</v>
      </c>
      <c r="W7" s="59" t="n">
        <f aca="false">V7+1</f>
        <v>37210</v>
      </c>
      <c r="X7" s="59" t="n">
        <f aca="false">W7+1</f>
        <v>37211</v>
      </c>
      <c r="Y7" s="59" t="n">
        <f aca="false">X7+1</f>
        <v>37212</v>
      </c>
      <c r="Z7" s="59" t="n">
        <f aca="false">Y7+1</f>
        <v>37213</v>
      </c>
      <c r="AA7" s="59" t="n">
        <f aca="false">Z7+1</f>
        <v>37214</v>
      </c>
      <c r="AB7" s="59" t="n">
        <f aca="false">AA7+1</f>
        <v>37215</v>
      </c>
      <c r="AC7" s="59" t="n">
        <f aca="false">AB7+1</f>
        <v>37216</v>
      </c>
      <c r="AD7" s="59" t="n">
        <f aca="false">AC7+1</f>
        <v>37217</v>
      </c>
      <c r="AE7" s="59" t="n">
        <f aca="false">AD7+1</f>
        <v>37218</v>
      </c>
      <c r="AF7" s="59" t="n">
        <f aca="false">AE7+1</f>
        <v>37219</v>
      </c>
      <c r="AG7" s="59" t="n">
        <f aca="false">AF7+1</f>
        <v>37220</v>
      </c>
      <c r="AH7" s="59" t="n">
        <f aca="false">AG7+1</f>
        <v>37221</v>
      </c>
      <c r="AI7" s="59" t="n">
        <f aca="false">AH7+1</f>
        <v>37222</v>
      </c>
      <c r="AJ7" s="59" t="n">
        <f aca="false">AI7+1</f>
        <v>37223</v>
      </c>
      <c r="AK7" s="59" t="n">
        <f aca="false">AJ7+1</f>
        <v>37224</v>
      </c>
      <c r="AL7" s="59" t="n">
        <f aca="false">AK7+1</f>
        <v>37225</v>
      </c>
      <c r="AM7" s="59" t="n">
        <f aca="false">AL7+1</f>
        <v>37226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10000</v>
      </c>
      <c r="J12" s="24" t="n">
        <f aca="false">I12</f>
        <v>10000</v>
      </c>
      <c r="K12" s="24" t="n">
        <f aca="false">J12</f>
        <v>10000</v>
      </c>
      <c r="L12" s="24" t="n">
        <f aca="false">K12</f>
        <v>10000</v>
      </c>
      <c r="M12" s="24" t="n">
        <f aca="false">L12</f>
        <v>10000</v>
      </c>
      <c r="N12" s="24" t="n">
        <f aca="false">M12</f>
        <v>10000</v>
      </c>
      <c r="O12" s="24" t="n">
        <f aca="false">N12</f>
        <v>10000</v>
      </c>
      <c r="P12" s="24" t="n">
        <f aca="false">O12</f>
        <v>10000</v>
      </c>
      <c r="Q12" s="24" t="n">
        <f aca="false">P12</f>
        <v>10000</v>
      </c>
      <c r="R12" s="24" t="n">
        <f aca="false">Q12</f>
        <v>10000</v>
      </c>
      <c r="S12" s="24" t="n">
        <f aca="false">R12</f>
        <v>10000</v>
      </c>
      <c r="T12" s="24" t="n">
        <f aca="false">S12</f>
        <v>10000</v>
      </c>
      <c r="U12" s="24" t="n">
        <f aca="false">T12</f>
        <v>10000</v>
      </c>
      <c r="V12" s="24" t="n">
        <v>5000</v>
      </c>
      <c r="W12" s="24" t="n">
        <v>10000</v>
      </c>
      <c r="X12" s="24" t="n">
        <f aca="false">W12</f>
        <v>10000</v>
      </c>
      <c r="Y12" s="24" t="n">
        <v>0</v>
      </c>
      <c r="Z12" s="24" t="n">
        <f aca="false">Y12</f>
        <v>0</v>
      </c>
      <c r="AA12" s="24" t="n">
        <f aca="false">Z12</f>
        <v>0</v>
      </c>
      <c r="AB12" s="24" t="n">
        <f aca="false">AA12</f>
        <v>0</v>
      </c>
      <c r="AC12" s="24" t="n">
        <v>10000</v>
      </c>
      <c r="AD12" s="24" t="n">
        <f aca="false">AC12</f>
        <v>10000</v>
      </c>
      <c r="AE12" s="24" t="n">
        <f aca="false">AD12</f>
        <v>10000</v>
      </c>
      <c r="AF12" s="24" t="n">
        <f aca="false">AE12</f>
        <v>10000</v>
      </c>
      <c r="AG12" s="24" t="n">
        <f aca="false">AF12</f>
        <v>10000</v>
      </c>
      <c r="AH12" s="24" t="n">
        <f aca="false">AG12</f>
        <v>10000</v>
      </c>
      <c r="AI12" s="24" t="n">
        <f aca="false">AH12</f>
        <v>10000</v>
      </c>
      <c r="AJ12" s="24" t="n">
        <f aca="false">AI12</f>
        <v>10000</v>
      </c>
      <c r="AK12" s="24" t="n">
        <f aca="false">AJ12</f>
        <v>10000</v>
      </c>
      <c r="AL12" s="24" t="n">
        <f aca="false">AK12</f>
        <v>10000</v>
      </c>
      <c r="AM12" s="24" t="n">
        <v>0</v>
      </c>
      <c r="AO12" s="28" t="n">
        <f aca="false">SUM(I12:AN12)</f>
        <v>255000</v>
      </c>
      <c r="AP12" s="28" t="n">
        <f aca="false">SUM(I12:AM12)*E12+SUM(I12:AM12)*F12+SUM(I12:AM12)*G12</f>
        <v>612255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10000</v>
      </c>
      <c r="J14" s="24" t="n">
        <f aca="false">I14</f>
        <v>10000</v>
      </c>
      <c r="K14" s="24" t="n">
        <f aca="false">J14</f>
        <v>10000</v>
      </c>
      <c r="L14" s="24" t="n">
        <f aca="false">K14</f>
        <v>10000</v>
      </c>
      <c r="M14" s="24" t="n">
        <f aca="false">L14</f>
        <v>10000</v>
      </c>
      <c r="N14" s="24" t="n">
        <f aca="false">M14</f>
        <v>10000</v>
      </c>
      <c r="O14" s="24" t="n">
        <v>10000</v>
      </c>
      <c r="P14" s="24" t="n">
        <v>10000</v>
      </c>
      <c r="Q14" s="24" t="n">
        <f aca="false">P14</f>
        <v>10000</v>
      </c>
      <c r="R14" s="24" t="n">
        <f aca="false">Q14</f>
        <v>10000</v>
      </c>
      <c r="S14" s="24" t="n">
        <f aca="false">R14</f>
        <v>10000</v>
      </c>
      <c r="T14" s="24" t="n">
        <f aca="false">S14</f>
        <v>10000</v>
      </c>
      <c r="U14" s="24" t="n">
        <f aca="false">T14</f>
        <v>10000</v>
      </c>
      <c r="V14" s="24" t="n">
        <v>0</v>
      </c>
      <c r="W14" s="24" t="n">
        <v>10000</v>
      </c>
      <c r="X14" s="24" t="n">
        <f aca="false">W14</f>
        <v>10000</v>
      </c>
      <c r="Y14" s="24" t="n">
        <f aca="false">X14</f>
        <v>10000</v>
      </c>
      <c r="Z14" s="24" t="n">
        <f aca="false">Y14</f>
        <v>10000</v>
      </c>
      <c r="AA14" s="24" t="n">
        <f aca="false">Z14</f>
        <v>10000</v>
      </c>
      <c r="AB14" s="24" t="n">
        <v>10000</v>
      </c>
      <c r="AC14" s="24" t="n">
        <f aca="false">AB14</f>
        <v>10000</v>
      </c>
      <c r="AD14" s="24" t="n">
        <f aca="false">AC14</f>
        <v>10000</v>
      </c>
      <c r="AE14" s="24" t="n">
        <f aca="false">AD14</f>
        <v>10000</v>
      </c>
      <c r="AF14" s="24" t="n">
        <f aca="false">AE14</f>
        <v>10000</v>
      </c>
      <c r="AG14" s="24" t="n">
        <f aca="false">AF14</f>
        <v>10000</v>
      </c>
      <c r="AH14" s="24" t="n">
        <f aca="false">AG14</f>
        <v>10000</v>
      </c>
      <c r="AI14" s="24" t="n">
        <f aca="false">AH14</f>
        <v>10000</v>
      </c>
      <c r="AJ14" s="24" t="n">
        <f aca="false">AI14</f>
        <v>10000</v>
      </c>
      <c r="AK14" s="24" t="n">
        <f aca="false">AJ14</f>
        <v>10000</v>
      </c>
      <c r="AL14" s="24" t="n">
        <f aca="false">AK14</f>
        <v>10000</v>
      </c>
      <c r="AM14" s="24" t="n">
        <v>0</v>
      </c>
      <c r="AO14" s="28" t="n">
        <f aca="false">SUM(I14:AN14)</f>
        <v>290000</v>
      </c>
      <c r="AP14" s="28" t="n">
        <f aca="false">SUM(I14:AM14)*E14+SUM(I14:AM14)*F14+SUM(I14:AM14)*G14</f>
        <v>696290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5000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10000</v>
      </c>
      <c r="Z17" s="69" t="n">
        <f aca="false">SUM(Z10:Z16)</f>
        <v>10000</v>
      </c>
      <c r="AA17" s="69" t="n">
        <f aca="false">SUM(AA10:AA16)</f>
        <v>10000</v>
      </c>
      <c r="AB17" s="69" t="n">
        <f aca="false">SUM(AB10:AB16)</f>
        <v>10000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545000</v>
      </c>
      <c r="AP17" s="34" t="n">
        <f aca="false">SUM(AP10:AP16)</f>
        <v>1308545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197</v>
      </c>
      <c r="D20" s="1" t="s">
        <v>198</v>
      </c>
      <c r="E20" s="1" t="n">
        <v>2.43</v>
      </c>
      <c r="F20" s="70" t="n">
        <v>0.48</v>
      </c>
      <c r="G20" s="1" t="n">
        <v>-0.0365</v>
      </c>
      <c r="I20" s="24" t="n">
        <v>10500</v>
      </c>
      <c r="J20" s="28" t="n">
        <f aca="false">I20</f>
        <v>10500</v>
      </c>
      <c r="K20" s="28" t="n">
        <f aca="false">J20</f>
        <v>10500</v>
      </c>
      <c r="L20" s="28" t="n">
        <f aca="false">K20</f>
        <v>10500</v>
      </c>
      <c r="M20" s="28" t="n">
        <f aca="false">L20</f>
        <v>10500</v>
      </c>
      <c r="N20" s="28" t="n">
        <f aca="false">M20</f>
        <v>10500</v>
      </c>
      <c r="O20" s="28" t="n">
        <f aca="false">N20</f>
        <v>10500</v>
      </c>
      <c r="P20" s="28" t="n">
        <f aca="false">O20</f>
        <v>10500</v>
      </c>
      <c r="Q20" s="28" t="n">
        <f aca="false">P20</f>
        <v>10500</v>
      </c>
      <c r="R20" s="28" t="n">
        <v>13500</v>
      </c>
      <c r="S20" s="28" t="n">
        <f aca="false">R20</f>
        <v>13500</v>
      </c>
      <c r="T20" s="28" t="n">
        <f aca="false">S20</f>
        <v>13500</v>
      </c>
      <c r="U20" s="28" t="n">
        <f aca="false">T20</f>
        <v>13500</v>
      </c>
      <c r="V20" s="28" t="n">
        <v>0</v>
      </c>
      <c r="W20" s="28" t="n">
        <v>13500</v>
      </c>
      <c r="X20" s="28" t="n">
        <f aca="false">W20</f>
        <v>13500</v>
      </c>
      <c r="Y20" s="28" t="n">
        <v>0</v>
      </c>
      <c r="Z20" s="28" t="n">
        <f aca="false">Y20</f>
        <v>0</v>
      </c>
      <c r="AA20" s="28" t="n">
        <v>0</v>
      </c>
      <c r="AB20" s="28" t="n">
        <f aca="false">AA20</f>
        <v>0</v>
      </c>
      <c r="AC20" s="28" t="n">
        <v>13500</v>
      </c>
      <c r="AD20" s="28" t="n">
        <f aca="false">AC20</f>
        <v>13500</v>
      </c>
      <c r="AE20" s="28" t="n">
        <f aca="false">AD20</f>
        <v>13500</v>
      </c>
      <c r="AF20" s="28" t="n">
        <f aca="false">AE20</f>
        <v>13500</v>
      </c>
      <c r="AG20" s="28" t="n">
        <f aca="false">AF20</f>
        <v>13500</v>
      </c>
      <c r="AH20" s="28" t="n">
        <f aca="false">AG20</f>
        <v>13500</v>
      </c>
      <c r="AI20" s="28" t="n">
        <f aca="false">AH20</f>
        <v>13500</v>
      </c>
      <c r="AJ20" s="28" t="n">
        <f aca="false">AI20</f>
        <v>13500</v>
      </c>
      <c r="AK20" s="28" t="n">
        <f aca="false">AJ20</f>
        <v>13500</v>
      </c>
      <c r="AL20" s="28" t="n">
        <f aca="false">AK20</f>
        <v>13500</v>
      </c>
      <c r="AM20" s="28" t="n">
        <v>0</v>
      </c>
      <c r="AO20" s="28" t="n">
        <f aca="false">SUM(I20:AN20)</f>
        <v>310500</v>
      </c>
      <c r="AP20" s="28" t="n">
        <f aca="false">SUM(I20:AM20)*E20+SUM(I20:AM20)*F20+SUM(I20:AM20)*G20</f>
        <v>892221.75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5000</v>
      </c>
      <c r="J27" s="24" t="n">
        <v>5000</v>
      </c>
      <c r="K27" s="24" t="n">
        <v>5000</v>
      </c>
      <c r="L27" s="24" t="n">
        <v>5000</v>
      </c>
      <c r="M27" s="24" t="n">
        <v>5000</v>
      </c>
      <c r="N27" s="24" t="n">
        <v>14500</v>
      </c>
      <c r="O27" s="24" t="n">
        <v>5000</v>
      </c>
      <c r="P27" s="24" t="n">
        <v>0</v>
      </c>
      <c r="Q27" s="24" t="n">
        <v>5000</v>
      </c>
      <c r="R27" s="24" t="n">
        <v>5000</v>
      </c>
      <c r="S27" s="24" t="n">
        <v>5000</v>
      </c>
      <c r="T27" s="24" t="n">
        <v>5000</v>
      </c>
      <c r="U27" s="24" t="n">
        <v>5000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5000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5000</v>
      </c>
      <c r="AL27" s="24" t="n">
        <v>5000</v>
      </c>
      <c r="AM27" s="24" t="n">
        <v>0</v>
      </c>
      <c r="AO27" s="28" t="n">
        <f aca="false">SUM(I27:AN27)</f>
        <v>84500</v>
      </c>
      <c r="AP27" s="28" t="n">
        <f aca="false">SUM(I27:AM27)*E27+SUM(I27:AM27)*F27+SUM(I27:AM27)*G27</f>
        <v>242810.75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9500</v>
      </c>
      <c r="J28" s="24" t="n">
        <f aca="false">I28</f>
        <v>9500</v>
      </c>
      <c r="K28" s="24" t="n">
        <f aca="false">J28</f>
        <v>9500</v>
      </c>
      <c r="L28" s="24" t="n">
        <v>9500</v>
      </c>
      <c r="M28" s="24" t="n">
        <v>9500</v>
      </c>
      <c r="N28" s="24" t="n">
        <v>0</v>
      </c>
      <c r="O28" s="24" t="n">
        <v>9500</v>
      </c>
      <c r="P28" s="24" t="n">
        <f aca="false">O28</f>
        <v>9500</v>
      </c>
      <c r="Q28" s="24" t="n">
        <v>4500</v>
      </c>
      <c r="R28" s="24" t="n">
        <v>1500</v>
      </c>
      <c r="S28" s="24" t="n">
        <f aca="false">R28</f>
        <v>1500</v>
      </c>
      <c r="T28" s="24" t="n">
        <f aca="false">S28</f>
        <v>1500</v>
      </c>
      <c r="U28" s="24" t="n">
        <v>0</v>
      </c>
      <c r="V28" s="24" t="n">
        <f aca="false">U28</f>
        <v>0</v>
      </c>
      <c r="W28" s="24" t="n">
        <v>0</v>
      </c>
      <c r="X28" s="24" t="n">
        <f aca="false">W28</f>
        <v>0</v>
      </c>
      <c r="Y28" s="24" t="n">
        <f aca="false">X28</f>
        <v>0</v>
      </c>
      <c r="Z28" s="24" t="n">
        <f aca="false">Y28</f>
        <v>0</v>
      </c>
      <c r="AA28" s="24" t="n">
        <v>0</v>
      </c>
      <c r="AB28" s="24" t="n">
        <f aca="false">AA28</f>
        <v>0</v>
      </c>
      <c r="AC28" s="24" t="n">
        <f aca="false">AB28</f>
        <v>0</v>
      </c>
      <c r="AD28" s="24" t="n">
        <f aca="false">AC28</f>
        <v>0</v>
      </c>
      <c r="AE28" s="24" t="n">
        <f aca="false">AD28</f>
        <v>0</v>
      </c>
      <c r="AF28" s="24" t="n">
        <f aca="false">AE28</f>
        <v>0</v>
      </c>
      <c r="AG28" s="24" t="n">
        <f aca="false">AF28</f>
        <v>0</v>
      </c>
      <c r="AH28" s="24" t="n">
        <f aca="false">AG28</f>
        <v>0</v>
      </c>
      <c r="AI28" s="24" t="n">
        <f aca="false">AH28</f>
        <v>0</v>
      </c>
      <c r="AJ28" s="24" t="n">
        <f aca="false">AI28</f>
        <v>0</v>
      </c>
      <c r="AK28" s="24" t="n">
        <f aca="false">AJ28</f>
        <v>0</v>
      </c>
      <c r="AL28" s="24" t="n">
        <v>6500</v>
      </c>
      <c r="AM28" s="24" t="n">
        <v>0</v>
      </c>
      <c r="AO28" s="28" t="n">
        <f aca="false">SUM(I28:AN28)</f>
        <v>82000</v>
      </c>
      <c r="AP28" s="28" t="n">
        <f aca="false">SUM(I28:AM28)*E28+SUM(I28:AM28)*F28+SUM(I28:AM28)*G28</f>
        <v>235627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v>0</v>
      </c>
      <c r="M32" s="28" t="n"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20000</v>
      </c>
      <c r="Q34" s="69" t="n">
        <f aca="false">SUM(Q20:Q33)</f>
        <v>20000</v>
      </c>
      <c r="R34" s="69" t="n">
        <f aca="false">SUM(R20:R33)</f>
        <v>20000</v>
      </c>
      <c r="S34" s="69" t="n">
        <f aca="false">SUM(S20:S33)</f>
        <v>20000</v>
      </c>
      <c r="T34" s="69" t="n">
        <f aca="false">SUM(T20:T33)</f>
        <v>20000</v>
      </c>
      <c r="U34" s="69" t="n">
        <f aca="false">SUM(U20:U33)</f>
        <v>18500</v>
      </c>
      <c r="V34" s="69" t="n">
        <f aca="false">SUM(V20:V33)</f>
        <v>0</v>
      </c>
      <c r="W34" s="69" t="n">
        <f aca="false">SUM(W20:W33)</f>
        <v>13500</v>
      </c>
      <c r="X34" s="69" t="n">
        <f aca="false">SUM(X20:X33)</f>
        <v>13500</v>
      </c>
      <c r="Y34" s="69" t="n">
        <f aca="false">SUM(Y20:Y33)</f>
        <v>0</v>
      </c>
      <c r="Z34" s="69" t="n">
        <f aca="false">SUM(Z20:Z33)</f>
        <v>0</v>
      </c>
      <c r="AA34" s="69" t="n">
        <f aca="false">SUM(AA20:AA33)</f>
        <v>0</v>
      </c>
      <c r="AB34" s="69" t="n">
        <f aca="false">SUM(AB20:AB33)</f>
        <v>0</v>
      </c>
      <c r="AC34" s="69" t="n">
        <f aca="false">SUM(AC20:AC33)</f>
        <v>18500</v>
      </c>
      <c r="AD34" s="69" t="n">
        <f aca="false">SUM(AD20:AD33)</f>
        <v>13500</v>
      </c>
      <c r="AE34" s="69" t="n">
        <f aca="false">SUM(AE20:AE33)</f>
        <v>13500</v>
      </c>
      <c r="AF34" s="69" t="n">
        <f aca="false">SUM(AF20:AF33)</f>
        <v>13500</v>
      </c>
      <c r="AG34" s="69" t="n">
        <f aca="false">SUM(AG20:AG33)</f>
        <v>13500</v>
      </c>
      <c r="AH34" s="69" t="n">
        <f aca="false">SUM(AH20:AH33)</f>
        <v>13500</v>
      </c>
      <c r="AI34" s="69" t="n">
        <f aca="false">SUM(AI20:AI33)</f>
        <v>13500</v>
      </c>
      <c r="AJ34" s="69" t="n">
        <f aca="false">SUM(AJ20:AJ33)</f>
        <v>13500</v>
      </c>
      <c r="AK34" s="69" t="n">
        <f aca="false">SUM(AK20:AK33)</f>
        <v>18500</v>
      </c>
      <c r="AL34" s="69" t="n">
        <f aca="false">SUM(AL20:AL33)</f>
        <v>25000</v>
      </c>
      <c r="AM34" s="69" t="n">
        <f aca="false">SUM(AM20:AM33)</f>
        <v>0</v>
      </c>
      <c r="AO34" s="34" t="n">
        <f aca="false">SUM(AO20:AO33)</f>
        <v>477000</v>
      </c>
      <c r="AP34" s="34" t="n">
        <f aca="false">SUM(AP20:AP33)</f>
        <v>1370659.5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426092.5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426092.5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" t="s">
        <v>197</v>
      </c>
      <c r="D53" s="1" t="s">
        <v>198</v>
      </c>
      <c r="E53" s="108" t="n">
        <v>0.1</v>
      </c>
      <c r="F53" s="109" t="n">
        <v>0.01</v>
      </c>
      <c r="G53" s="106"/>
      <c r="H53" s="106"/>
      <c r="I53" s="107" t="n">
        <f aca="false">I20-I84</f>
        <v>10500</v>
      </c>
      <c r="J53" s="107" t="n">
        <f aca="false">J20-J84</f>
        <v>10500</v>
      </c>
      <c r="K53" s="107" t="n">
        <f aca="false">K20-K84</f>
        <v>10500</v>
      </c>
      <c r="L53" s="107" t="n">
        <f aca="false">L20-L84</f>
        <v>10500</v>
      </c>
      <c r="M53" s="107" t="n">
        <f aca="false">M20-M84</f>
        <v>10500</v>
      </c>
      <c r="N53" s="107" t="n">
        <f aca="false">N20-N84</f>
        <v>10500</v>
      </c>
      <c r="O53" s="107" t="n">
        <f aca="false">O20-O84</f>
        <v>10500</v>
      </c>
      <c r="P53" s="107" t="n">
        <f aca="false">P20-P84</f>
        <v>10500</v>
      </c>
      <c r="Q53" s="107" t="n">
        <f aca="false">Q20-Q84</f>
        <v>10500</v>
      </c>
      <c r="R53" s="107" t="n">
        <f aca="false">R20-R84</f>
        <v>13500</v>
      </c>
      <c r="S53" s="107" t="n">
        <f aca="false">S20-S84</f>
        <v>13500</v>
      </c>
      <c r="T53" s="107" t="n">
        <f aca="false">T20-T84</f>
        <v>13500</v>
      </c>
      <c r="U53" s="107" t="n">
        <f aca="false">U20-U84</f>
        <v>13500</v>
      </c>
      <c r="V53" s="107" t="n">
        <f aca="false">V20-V84</f>
        <v>0</v>
      </c>
      <c r="W53" s="107" t="n">
        <f aca="false">W20-W84</f>
        <v>13500</v>
      </c>
      <c r="X53" s="107" t="n">
        <f aca="false">X20-X84</f>
        <v>13500</v>
      </c>
      <c r="Y53" s="107" t="n">
        <f aca="false">Y20-Y84</f>
        <v>0</v>
      </c>
      <c r="Z53" s="107" t="n">
        <f aca="false">Z20-Z84</f>
        <v>0</v>
      </c>
      <c r="AA53" s="107" t="n">
        <f aca="false">AA20-AA84</f>
        <v>0</v>
      </c>
      <c r="AB53" s="107" t="n">
        <f aca="false">AB20-AB84</f>
        <v>0</v>
      </c>
      <c r="AC53" s="107" t="n">
        <f aca="false">AC20-AC84</f>
        <v>13500</v>
      </c>
      <c r="AD53" s="107" t="n">
        <f aca="false">AD20-AD84</f>
        <v>13500</v>
      </c>
      <c r="AE53" s="107" t="n">
        <f aca="false">AE20-AE84</f>
        <v>13500</v>
      </c>
      <c r="AF53" s="107" t="n">
        <f aca="false">AF20-AF84</f>
        <v>13500</v>
      </c>
      <c r="AG53" s="107" t="n">
        <f aca="false">AG20-AG84</f>
        <v>13500</v>
      </c>
      <c r="AH53" s="107" t="n">
        <f aca="false">AH20-AH84</f>
        <v>13500</v>
      </c>
      <c r="AI53" s="107" t="n">
        <f aca="false">AI20-AI84</f>
        <v>13500</v>
      </c>
      <c r="AJ53" s="107" t="n">
        <f aca="false">AJ20-AJ84</f>
        <v>13500</v>
      </c>
      <c r="AK53" s="107" t="n">
        <f aca="false">AK20-AK84</f>
        <v>13500</v>
      </c>
      <c r="AL53" s="107" t="n">
        <f aca="false">AL20-AL84</f>
        <v>13500</v>
      </c>
      <c r="AM53" s="107" t="n">
        <f aca="false">AM20-AM84</f>
        <v>0</v>
      </c>
      <c r="AN53" s="106"/>
      <c r="AO53" s="110" t="n">
        <f aca="false">SUM(I53:AL53)-AQ53</f>
        <v>307395</v>
      </c>
      <c r="AP53" s="111" t="n">
        <f aca="false">AO53*E53</f>
        <v>30739.5</v>
      </c>
      <c r="AQ53" s="110" t="n">
        <f aca="false">SUM(I53:AM53)*F53</f>
        <v>3105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9500</v>
      </c>
      <c r="J55" s="107" t="n">
        <f aca="false">J11+J28-J86</f>
        <v>9500</v>
      </c>
      <c r="K55" s="107" t="n">
        <f aca="false">K11+K28-K86</f>
        <v>9500</v>
      </c>
      <c r="L55" s="107" t="n">
        <f aca="false">L11+L28-L86-L107</f>
        <v>9500</v>
      </c>
      <c r="M55" s="107" t="n">
        <f aca="false">M11+M28-M86-M107</f>
        <v>9500</v>
      </c>
      <c r="N55" s="107" t="n">
        <f aca="false">N11+N28-N86-N107</f>
        <v>0</v>
      </c>
      <c r="O55" s="107" t="n">
        <f aca="false">O11+O28-O86-O107</f>
        <v>9500</v>
      </c>
      <c r="P55" s="107" t="n">
        <f aca="false">P11+P28-P86-P107</f>
        <v>9500</v>
      </c>
      <c r="Q55" s="107" t="n">
        <f aca="false">Q11+Q28-Q86-Q107</f>
        <v>4500</v>
      </c>
      <c r="R55" s="107" t="n">
        <f aca="false">R11+R28-R86-R107</f>
        <v>1500</v>
      </c>
      <c r="S55" s="107" t="n">
        <f aca="false">S11+S28-S86-S107</f>
        <v>1500</v>
      </c>
      <c r="T55" s="107" t="n">
        <f aca="false">T11+T28-T86-T107</f>
        <v>1500</v>
      </c>
      <c r="U55" s="107" t="n">
        <f aca="false">U11+U28-U86-U107</f>
        <v>0</v>
      </c>
      <c r="V55" s="107" t="n">
        <f aca="false">V11+V28-V86-V107</f>
        <v>0</v>
      </c>
      <c r="W55" s="107" t="n">
        <f aca="false">W11+W28-W86-W107</f>
        <v>0</v>
      </c>
      <c r="X55" s="107" t="n">
        <f aca="false">X11+X28-X86-X107</f>
        <v>0</v>
      </c>
      <c r="Y55" s="107" t="n">
        <f aca="false">Y11+Y28-Y86-Y107</f>
        <v>0</v>
      </c>
      <c r="Z55" s="107" t="n">
        <f aca="false">Z11+Z28-Z86-Z107</f>
        <v>0</v>
      </c>
      <c r="AA55" s="107" t="n">
        <f aca="false">AA11+AA28-AA86-AA107</f>
        <v>0</v>
      </c>
      <c r="AB55" s="107" t="n">
        <f aca="false">AB11+AB28-AB86</f>
        <v>0</v>
      </c>
      <c r="AC55" s="107" t="n">
        <f aca="false">AC11+AC28-AC86</f>
        <v>0</v>
      </c>
      <c r="AD55" s="107" t="n">
        <f aca="false">AD11+AD28-AD86</f>
        <v>0</v>
      </c>
      <c r="AE55" s="107" t="n">
        <f aca="false">AE11+AE28-AE86</f>
        <v>0</v>
      </c>
      <c r="AF55" s="107" t="n">
        <f aca="false">AF11+AF28-AF86</f>
        <v>0</v>
      </c>
      <c r="AG55" s="107" t="n">
        <f aca="false">AG11+AG28-AG86</f>
        <v>0</v>
      </c>
      <c r="AH55" s="107" t="n">
        <f aca="false">AH11+AH28-AH86</f>
        <v>0</v>
      </c>
      <c r="AI55" s="107" t="n">
        <f aca="false">AI11+AI28-AI86</f>
        <v>0</v>
      </c>
      <c r="AJ55" s="107" t="n">
        <f aca="false">AJ11+AJ28-AJ86</f>
        <v>0</v>
      </c>
      <c r="AK55" s="107" t="n">
        <f aca="false">AK11+AK28-AK86</f>
        <v>0</v>
      </c>
      <c r="AL55" s="107" t="n">
        <f aca="false">AL11+AL28-AL86</f>
        <v>6500</v>
      </c>
      <c r="AM55" s="107" t="n">
        <f aca="false">AM11+AM28-AM86</f>
        <v>0</v>
      </c>
      <c r="AN55" s="106"/>
      <c r="AO55" s="110" t="n">
        <f aca="false">SUM(I55:AL55)-AQ55</f>
        <v>81180</v>
      </c>
      <c r="AP55" s="111" t="n">
        <f aca="false">AO55*E55</f>
        <v>8118</v>
      </c>
      <c r="AQ55" s="110" t="n">
        <f aca="false">SUM(I55:AM55)*F55</f>
        <v>820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10000</v>
      </c>
      <c r="J59" s="107" t="n">
        <f aca="false">J12+J24-J90</f>
        <v>10000</v>
      </c>
      <c r="K59" s="107" t="n">
        <f aca="false">K12+K24-K90</f>
        <v>10000</v>
      </c>
      <c r="L59" s="107" t="n">
        <f aca="false">L12+L24-L90-L117</f>
        <v>10000</v>
      </c>
      <c r="M59" s="107" t="n">
        <f aca="false">M12+M24-M90-M117</f>
        <v>10000</v>
      </c>
      <c r="N59" s="107" t="n">
        <f aca="false">N12+N24-N90-N117</f>
        <v>10000</v>
      </c>
      <c r="O59" s="107" t="n">
        <f aca="false">O12+O24-O90-O117</f>
        <v>10000</v>
      </c>
      <c r="P59" s="107" t="n">
        <f aca="false">P12+P24-P90-P117</f>
        <v>10000</v>
      </c>
      <c r="Q59" s="107" t="n">
        <f aca="false">Q12+Q24-Q90-Q117</f>
        <v>10000</v>
      </c>
      <c r="R59" s="107" t="n">
        <f aca="false">R12+R24-R90-R117</f>
        <v>10000</v>
      </c>
      <c r="S59" s="107" t="n">
        <f aca="false">S12+S24-S90-S117</f>
        <v>10000</v>
      </c>
      <c r="T59" s="107" t="n">
        <f aca="false">T12+T24-T90-T117</f>
        <v>10000</v>
      </c>
      <c r="U59" s="107" t="n">
        <f aca="false">U12+U24-U90-U117</f>
        <v>10000</v>
      </c>
      <c r="V59" s="107" t="n">
        <f aca="false">V12+V24-V90-V117</f>
        <v>5000</v>
      </c>
      <c r="W59" s="107" t="n">
        <f aca="false">W12+W24-W90-W117</f>
        <v>10000</v>
      </c>
      <c r="X59" s="107" t="n">
        <f aca="false">X12+X24-X90-X117</f>
        <v>10000</v>
      </c>
      <c r="Y59" s="107" t="n">
        <f aca="false">Y12+Y24-Y90-Y117</f>
        <v>0</v>
      </c>
      <c r="Z59" s="107" t="n">
        <f aca="false">Z12+Z24-Z90-Z117</f>
        <v>0</v>
      </c>
      <c r="AA59" s="107" t="n">
        <f aca="false">AA12+AA24-AA90-AA117</f>
        <v>0</v>
      </c>
      <c r="AB59" s="107" t="n">
        <f aca="false">AB12+AB24-AB90-AB117</f>
        <v>0</v>
      </c>
      <c r="AC59" s="107" t="n">
        <f aca="false">AC12+AC24-AC90-AC117</f>
        <v>10000</v>
      </c>
      <c r="AD59" s="107" t="n">
        <f aca="false">AD12+AD24-AD90-AD117</f>
        <v>10000</v>
      </c>
      <c r="AE59" s="107" t="n">
        <f aca="false">AE12+AE24-AE90-AE117</f>
        <v>10000</v>
      </c>
      <c r="AF59" s="107" t="n">
        <f aca="false">AF12+AF24-AF90-AF117</f>
        <v>10000</v>
      </c>
      <c r="AG59" s="107" t="n">
        <f aca="false">AG12+AG24-AG90-AG117</f>
        <v>10000</v>
      </c>
      <c r="AH59" s="107" t="n">
        <f aca="false">AH12+AH24-AH90-AH117</f>
        <v>10000</v>
      </c>
      <c r="AI59" s="107" t="n">
        <f aca="false">AI12+AI24-AI90-AI117</f>
        <v>10000</v>
      </c>
      <c r="AJ59" s="107" t="n">
        <f aca="false">AJ12+AJ24-AJ90-AJ117</f>
        <v>10000</v>
      </c>
      <c r="AK59" s="107" t="n">
        <f aca="false">AK12+AK24-AK90-AK117</f>
        <v>10000</v>
      </c>
      <c r="AL59" s="107" t="n">
        <f aca="false">AL12+AL24-AL90-AL117</f>
        <v>10000</v>
      </c>
      <c r="AM59" s="107" t="n">
        <f aca="false">AM12+AM24-AM90-AM117</f>
        <v>0</v>
      </c>
      <c r="AN59" s="106"/>
      <c r="AO59" s="110" t="n">
        <f aca="false">SUM(I59:AL59)-AQ59</f>
        <v>252450</v>
      </c>
      <c r="AP59" s="111" t="n">
        <f aca="false">AO59*E59</f>
        <v>25245</v>
      </c>
      <c r="AQ59" s="110" t="n">
        <f aca="false">SUM(I59:AM59)*F59</f>
        <v>2550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10000</v>
      </c>
      <c r="J61" s="107" t="n">
        <f aca="false">J14+J26-J92</f>
        <v>10000</v>
      </c>
      <c r="K61" s="107" t="n">
        <f aca="false">K14+K26-K92</f>
        <v>10000</v>
      </c>
      <c r="L61" s="107" t="n">
        <f aca="false">L14+L26-L92</f>
        <v>10000</v>
      </c>
      <c r="M61" s="107" t="n">
        <f aca="false">M14+M26-M92</f>
        <v>10000</v>
      </c>
      <c r="N61" s="107" t="n">
        <f aca="false">N14+N26-N92</f>
        <v>10000</v>
      </c>
      <c r="O61" s="107" t="n">
        <f aca="false">O14+O26-O92</f>
        <v>10000</v>
      </c>
      <c r="P61" s="107" t="n">
        <f aca="false">P14+P26-P92</f>
        <v>10000</v>
      </c>
      <c r="Q61" s="107" t="n">
        <f aca="false">Q14+Q26-Q92</f>
        <v>10000</v>
      </c>
      <c r="R61" s="107" t="n">
        <f aca="false">R14+R26-R92</f>
        <v>10000</v>
      </c>
      <c r="S61" s="107" t="n">
        <f aca="false">S14+S26-S92</f>
        <v>10000</v>
      </c>
      <c r="T61" s="107" t="n">
        <f aca="false">T14+T26-T92</f>
        <v>10000</v>
      </c>
      <c r="U61" s="107" t="n">
        <f aca="false">U14+U26-U92</f>
        <v>10000</v>
      </c>
      <c r="V61" s="107" t="n">
        <f aca="false">V14+V26-V92</f>
        <v>0</v>
      </c>
      <c r="W61" s="107" t="n">
        <f aca="false">W14+W26-W92</f>
        <v>10000</v>
      </c>
      <c r="X61" s="107" t="n">
        <f aca="false">X14+X26-X92</f>
        <v>10000</v>
      </c>
      <c r="Y61" s="107" t="n">
        <f aca="false">Y14+Y26-Y92</f>
        <v>10000</v>
      </c>
      <c r="Z61" s="107" t="n">
        <f aca="false">Z14+Z26-Z92</f>
        <v>10000</v>
      </c>
      <c r="AA61" s="107" t="n">
        <f aca="false">AA14+AA26-AA92</f>
        <v>10000</v>
      </c>
      <c r="AB61" s="107" t="n">
        <f aca="false">AB14+AB26-AB92</f>
        <v>10000</v>
      </c>
      <c r="AC61" s="107" t="n">
        <f aca="false">AC14+AC26-AC92</f>
        <v>10000</v>
      </c>
      <c r="AD61" s="107" t="n">
        <f aca="false">AD14+AD26-AD92</f>
        <v>10000</v>
      </c>
      <c r="AE61" s="107" t="n">
        <f aca="false">AE14+AE26-AE92</f>
        <v>10000</v>
      </c>
      <c r="AF61" s="107" t="n">
        <f aca="false">AF14+AF26-AF92</f>
        <v>10000</v>
      </c>
      <c r="AG61" s="107" t="n">
        <f aca="false">AG14+AG26-AG92</f>
        <v>10000</v>
      </c>
      <c r="AH61" s="107" t="n">
        <f aca="false">AH14+AH26-AH92</f>
        <v>10000</v>
      </c>
      <c r="AI61" s="107" t="n">
        <f aca="false">AI14+AI26-AI92</f>
        <v>10000</v>
      </c>
      <c r="AJ61" s="107" t="n">
        <f aca="false">AJ14+AJ26-AJ92</f>
        <v>10000</v>
      </c>
      <c r="AK61" s="107" t="n">
        <f aca="false">AK14+AK26-AK92</f>
        <v>10000</v>
      </c>
      <c r="AL61" s="107" t="n">
        <f aca="false">AL14+AL26-AL92</f>
        <v>10000</v>
      </c>
      <c r="AM61" s="107" t="n">
        <f aca="false">AM14+AM26-AM92</f>
        <v>0</v>
      </c>
      <c r="AN61" s="106"/>
      <c r="AO61" s="110" t="n">
        <f aca="false">SUM(I61:AL61)-AQ61</f>
        <v>287100</v>
      </c>
      <c r="AP61" s="111" t="n">
        <f aca="false">AO61*E61</f>
        <v>28710</v>
      </c>
      <c r="AQ61" s="110" t="n">
        <f aca="false">SUM(I61:AM61)*F61</f>
        <v>2900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" t="s">
        <v>19</v>
      </c>
      <c r="D62" s="1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5000</v>
      </c>
      <c r="J62" s="107" t="n">
        <f aca="false">J27-J93</f>
        <v>5000</v>
      </c>
      <c r="K62" s="107" t="n">
        <f aca="false">K27-K93</f>
        <v>5000</v>
      </c>
      <c r="L62" s="107" t="n">
        <f aca="false">L27-L93</f>
        <v>5000</v>
      </c>
      <c r="M62" s="107" t="n">
        <f aca="false">M27-M93</f>
        <v>5000</v>
      </c>
      <c r="N62" s="107" t="n">
        <f aca="false">N27-N93</f>
        <v>14500</v>
      </c>
      <c r="O62" s="107" t="n">
        <f aca="false">O27-O93</f>
        <v>5000</v>
      </c>
      <c r="P62" s="107" t="n">
        <f aca="false">P27-P93</f>
        <v>0</v>
      </c>
      <c r="Q62" s="107" t="n">
        <f aca="false">Q27-Q93</f>
        <v>5000</v>
      </c>
      <c r="R62" s="107" t="n">
        <f aca="false">R27-R93</f>
        <v>5000</v>
      </c>
      <c r="S62" s="107" t="n">
        <f aca="false">S27-S93</f>
        <v>5000</v>
      </c>
      <c r="T62" s="107" t="n">
        <f aca="false">T27-T93</f>
        <v>5000</v>
      </c>
      <c r="U62" s="107" t="n">
        <f aca="false">U27-U93</f>
        <v>5000</v>
      </c>
      <c r="V62" s="107" t="n">
        <f aca="false">V27-V93</f>
        <v>0</v>
      </c>
      <c r="W62" s="107" t="n">
        <f aca="false">W27-W93</f>
        <v>0</v>
      </c>
      <c r="X62" s="107" t="n">
        <f aca="false">X27-X93</f>
        <v>0</v>
      </c>
      <c r="Y62" s="107" t="n">
        <f aca="false">Y27-Y93</f>
        <v>0</v>
      </c>
      <c r="Z62" s="107" t="n">
        <f aca="false">Z27-Z93</f>
        <v>0</v>
      </c>
      <c r="AA62" s="107" t="n">
        <f aca="false">AA27-AA93</f>
        <v>0</v>
      </c>
      <c r="AB62" s="107" t="n">
        <f aca="false">AB27-AB93</f>
        <v>0</v>
      </c>
      <c r="AC62" s="107" t="n">
        <f aca="false">AC27-AC93</f>
        <v>5000</v>
      </c>
      <c r="AD62" s="107" t="n">
        <f aca="false">AD27-AD93</f>
        <v>0</v>
      </c>
      <c r="AE62" s="107" t="n">
        <f aca="false">AE27-AE93</f>
        <v>0</v>
      </c>
      <c r="AF62" s="107" t="n">
        <f aca="false">AF27-AF93</f>
        <v>0</v>
      </c>
      <c r="AG62" s="107" t="n">
        <f aca="false">AG27-AG93</f>
        <v>0</v>
      </c>
      <c r="AH62" s="107" t="n">
        <f aca="false">AH27-AH93</f>
        <v>0</v>
      </c>
      <c r="AI62" s="107" t="n">
        <f aca="false">AI27-AI93</f>
        <v>0</v>
      </c>
      <c r="AJ62" s="107" t="n">
        <f aca="false">AJ27-AJ93</f>
        <v>0</v>
      </c>
      <c r="AK62" s="107" t="n">
        <f aca="false">AK27-AK93</f>
        <v>5000</v>
      </c>
      <c r="AL62" s="107" t="n">
        <f aca="false">AL27-AL93</f>
        <v>5000</v>
      </c>
      <c r="AM62" s="107" t="n">
        <f aca="false">AM16</f>
        <v>0</v>
      </c>
      <c r="AN62" s="106"/>
      <c r="AO62" s="110" t="n">
        <f aca="false">SUM(I62:AL62)-AQ62</f>
        <v>83655</v>
      </c>
      <c r="AP62" s="111" t="n">
        <f aca="false">AO62*E62</f>
        <v>8365.5</v>
      </c>
      <c r="AQ62" s="110" t="n">
        <f aca="false">SUM(I62:AM62)*F62</f>
        <v>845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0</v>
      </c>
      <c r="J64" s="107" t="n">
        <f aca="false">J30-J95</f>
        <v>0</v>
      </c>
      <c r="K64" s="107" t="n">
        <f aca="false">K30-K95</f>
        <v>0</v>
      </c>
      <c r="L64" s="107" t="n">
        <f aca="false">L30-L95</f>
        <v>0</v>
      </c>
      <c r="M64" s="107" t="n">
        <f aca="false">M30-M95</f>
        <v>0</v>
      </c>
      <c r="N64" s="107" t="n">
        <f aca="false">N30-N95</f>
        <v>0</v>
      </c>
      <c r="O64" s="107" t="n">
        <f aca="false">O30-O95</f>
        <v>0</v>
      </c>
      <c r="P64" s="107" t="n">
        <f aca="false">P30-P95</f>
        <v>0</v>
      </c>
      <c r="Q64" s="107" t="n">
        <f aca="false">Q30-Q95</f>
        <v>0</v>
      </c>
      <c r="R64" s="107" t="n">
        <f aca="false">R30-R95</f>
        <v>0</v>
      </c>
      <c r="S64" s="107" t="n">
        <f aca="false">S30-S95</f>
        <v>0</v>
      </c>
      <c r="T64" s="107" t="n">
        <f aca="false">T30-T95</f>
        <v>0</v>
      </c>
      <c r="U64" s="107" t="n">
        <f aca="false">U30-U95</f>
        <v>0</v>
      </c>
      <c r="V64" s="107" t="n">
        <f aca="false">V30-V95</f>
        <v>0</v>
      </c>
      <c r="W64" s="107" t="n">
        <f aca="false">W30-W95</f>
        <v>0</v>
      </c>
      <c r="X64" s="107" t="n">
        <f aca="false">X30-X95</f>
        <v>0</v>
      </c>
      <c r="Y64" s="107" t="n">
        <f aca="false">Y30-Y95</f>
        <v>0</v>
      </c>
      <c r="Z64" s="107" t="n">
        <f aca="false">Z30-Z95</f>
        <v>0</v>
      </c>
      <c r="AA64" s="107" t="n">
        <f aca="false">AA30-AA95</f>
        <v>0</v>
      </c>
      <c r="AB64" s="107" t="n">
        <f aca="false">AB30-AB95</f>
        <v>0</v>
      </c>
      <c r="AC64" s="107" t="n">
        <f aca="false">AC30-AC95</f>
        <v>0</v>
      </c>
      <c r="AD64" s="107" t="n">
        <f aca="false">AD30-AD95</f>
        <v>0</v>
      </c>
      <c r="AE64" s="107" t="n">
        <f aca="false">AE30-AE95</f>
        <v>0</v>
      </c>
      <c r="AF64" s="107" t="n">
        <f aca="false">AF30-AF95</f>
        <v>0</v>
      </c>
      <c r="AG64" s="107" t="n">
        <f aca="false">AG30-AG95</f>
        <v>0</v>
      </c>
      <c r="AH64" s="107" t="n">
        <v>0</v>
      </c>
      <c r="AI64" s="107" t="n">
        <v>0</v>
      </c>
      <c r="AJ64" s="107" t="n">
        <f aca="false">AJ30-AJ95</f>
        <v>0</v>
      </c>
      <c r="AK64" s="107" t="n">
        <f aca="false">AK30-AK95</f>
        <v>0</v>
      </c>
      <c r="AL64" s="107" t="n">
        <f aca="false">AL30-AL95</f>
        <v>0</v>
      </c>
      <c r="AM64" s="107" t="n">
        <f aca="false">AM30-AM95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0</v>
      </c>
      <c r="J66" s="107" t="n">
        <f aca="false">J16+J32-J97</f>
        <v>0</v>
      </c>
      <c r="K66" s="107" t="n">
        <f aca="false">K32-K97</f>
        <v>0</v>
      </c>
      <c r="L66" s="107" t="n">
        <f aca="false">L32-L97</f>
        <v>0</v>
      </c>
      <c r="M66" s="107" t="n">
        <f aca="false">M32-M97</f>
        <v>0</v>
      </c>
      <c r="N66" s="107" t="n">
        <f aca="false">N32-N97</f>
        <v>0</v>
      </c>
      <c r="O66" s="107" t="n">
        <f aca="false">O32-O97</f>
        <v>0</v>
      </c>
      <c r="P66" s="107" t="n">
        <f aca="false">P32-P97</f>
        <v>0</v>
      </c>
      <c r="Q66" s="107" t="n">
        <f aca="false">Q32-Q97</f>
        <v>0</v>
      </c>
      <c r="R66" s="107" t="n">
        <f aca="false">R32-R97</f>
        <v>0</v>
      </c>
      <c r="S66" s="107" t="n">
        <f aca="false">S32-S97</f>
        <v>0</v>
      </c>
      <c r="T66" s="107" t="n">
        <f aca="false">T32-T97</f>
        <v>0</v>
      </c>
      <c r="U66" s="107" t="n">
        <f aca="false">U32-U97</f>
        <v>0</v>
      </c>
      <c r="V66" s="107" t="n">
        <f aca="false">V32-V97</f>
        <v>0</v>
      </c>
      <c r="W66" s="107" t="n">
        <f aca="false">W32-W97</f>
        <v>0</v>
      </c>
      <c r="X66" s="107" t="n">
        <f aca="false">X32-X97</f>
        <v>0</v>
      </c>
      <c r="Y66" s="107" t="n">
        <f aca="false">Y32-Y97</f>
        <v>0</v>
      </c>
      <c r="Z66" s="107" t="n">
        <f aca="false">Z32-Z97</f>
        <v>0</v>
      </c>
      <c r="AA66" s="107" t="n">
        <f aca="false">AA32-AA97</f>
        <v>0</v>
      </c>
      <c r="AB66" s="107" t="n">
        <f aca="false">AB32-AB97</f>
        <v>0</v>
      </c>
      <c r="AC66" s="107" t="n">
        <f aca="false">AC32-AC97</f>
        <v>0</v>
      </c>
      <c r="AD66" s="107" t="n">
        <f aca="false">AD32-AD97</f>
        <v>0</v>
      </c>
      <c r="AE66" s="107" t="n">
        <f aca="false">AE32-AE97</f>
        <v>0</v>
      </c>
      <c r="AF66" s="107" t="n">
        <f aca="false">AF32-AF97</f>
        <v>0</v>
      </c>
      <c r="AG66" s="107" t="n">
        <f aca="false">AG32-AG97</f>
        <v>0</v>
      </c>
      <c r="AH66" s="107" t="n">
        <f aca="false">AH32-AH97</f>
        <v>0</v>
      </c>
      <c r="AI66" s="107" t="n">
        <f aca="false">AI32-AI97</f>
        <v>0</v>
      </c>
      <c r="AJ66" s="107" t="n">
        <f aca="false">AJ32-AJ97</f>
        <v>0</v>
      </c>
      <c r="AK66" s="107" t="n">
        <f aca="false">AK32-AK97</f>
        <v>0</v>
      </c>
      <c r="AL66" s="107" t="n">
        <f aca="false">AL32-AL97</f>
        <v>0</v>
      </c>
      <c r="AM66" s="107" t="n">
        <f aca="false">AM32-AM97</f>
        <v>0</v>
      </c>
      <c r="AN66" s="106"/>
      <c r="AO66" s="110" t="n">
        <f aca="false">SUM(I66:AL66)-AQ66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40000</v>
      </c>
      <c r="Q69" s="116" t="n">
        <f aca="false">SUM(Q53:Q67)</f>
        <v>40000</v>
      </c>
      <c r="R69" s="116" t="n">
        <f aca="false">SUM(R53:R67)</f>
        <v>40000</v>
      </c>
      <c r="S69" s="116" t="n">
        <f aca="false">SUM(S53:S67)</f>
        <v>40000</v>
      </c>
      <c r="T69" s="116" t="n">
        <f aca="false">SUM(T53:T67)</f>
        <v>40000</v>
      </c>
      <c r="U69" s="116" t="n">
        <f aca="false">SUM(U53:U67)</f>
        <v>38500</v>
      </c>
      <c r="V69" s="116" t="n">
        <f aca="false">SUM(V53:V67)</f>
        <v>5000</v>
      </c>
      <c r="W69" s="116" t="n">
        <f aca="false">SUM(W53:W67)</f>
        <v>33500</v>
      </c>
      <c r="X69" s="116" t="n">
        <f aca="false">SUM(X53:X67)</f>
        <v>33500</v>
      </c>
      <c r="Y69" s="116" t="n">
        <f aca="false">SUM(Y53:Y67)</f>
        <v>10000</v>
      </c>
      <c r="Z69" s="116" t="n">
        <f aca="false">SUM(Z53:Z67)</f>
        <v>10000</v>
      </c>
      <c r="AA69" s="116" t="n">
        <f aca="false">SUM(AA53:AA67)</f>
        <v>10000</v>
      </c>
      <c r="AB69" s="116" t="n">
        <f aca="false">SUM(AB53:AB67)</f>
        <v>10000</v>
      </c>
      <c r="AC69" s="116" t="n">
        <f aca="false">SUM(AC53:AC67)</f>
        <v>38500</v>
      </c>
      <c r="AD69" s="116" t="n">
        <f aca="false">SUM(AD53:AD67)</f>
        <v>33500</v>
      </c>
      <c r="AE69" s="116" t="n">
        <f aca="false">SUM(AE53:AE67)</f>
        <v>33500</v>
      </c>
      <c r="AF69" s="116" t="n">
        <f aca="false">SUM(AF53:AF67)</f>
        <v>33500</v>
      </c>
      <c r="AG69" s="116" t="n">
        <f aca="false">SUM(AG53:AG67)</f>
        <v>33500</v>
      </c>
      <c r="AH69" s="116" t="n">
        <f aca="false">SUM(AH53:AH67)</f>
        <v>33500</v>
      </c>
      <c r="AI69" s="116" t="n">
        <f aca="false">SUM(AI53:AI67)</f>
        <v>33500</v>
      </c>
      <c r="AJ69" s="116" t="n">
        <f aca="false">SUM(AJ53:AJ67)</f>
        <v>33500</v>
      </c>
      <c r="AK69" s="116" t="n">
        <f aca="false">SUM(AK53:AK67)</f>
        <v>38500</v>
      </c>
      <c r="AL69" s="116" t="n">
        <f aca="false">SUM(AL53:AL67)</f>
        <v>45000</v>
      </c>
      <c r="AM69" s="116" t="n">
        <f aca="false">SUM(AM53:AM68)</f>
        <v>0</v>
      </c>
      <c r="AN69" s="106"/>
      <c r="AO69" s="116" t="n">
        <f aca="false">SUM(AO53:AO68)</f>
        <v>1011780</v>
      </c>
      <c r="AP69" s="117" t="n">
        <f aca="false">SUM(AP53:AP68)</f>
        <v>101178</v>
      </c>
      <c r="AQ69" s="116" t="n">
        <f aca="false">SUM(AQ53:AQ68)</f>
        <v>10220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44550</v>
      </c>
      <c r="P81" s="110" t="n">
        <f aca="false">P69-(P53*$F53+P54*$F54+P55*$F55+P56*$F56+P57*$F57+P59*$F59+P60*$F60+P61*$F61+P62*$F62+P63*$F63+P64*$F64+P65*$F65+P66*$F66+P67*$F67+P58*$F58)-P68*$F68-P99-P102-P106-P112-P116+P99</f>
        <v>39600</v>
      </c>
      <c r="Q81" s="110" t="n">
        <f aca="false">Q69-(Q53*$F53+Q54*$F54+Q55*$F55+Q56*$F56+Q57*$F57+Q59*$F59+Q60*$F60+Q61*$F61+Q62*$F62+Q63*$F63+Q64*$F64+Q65*$F65+Q66*$F66+Q67*$F67+Q58*$F58)-Q68*$F68-Q99-Q102-Q106-Q112-Q116+Q99</f>
        <v>39600</v>
      </c>
      <c r="R81" s="110" t="n">
        <f aca="false">R69-(R53*$F53+R54*$F54+R55*$F55+R56*$F56+R57*$F57+R59*$F59+R60*$F60+R61*$F61+R62*$F62+R63*$F63+R64*$F64+R65*$F65+R66*$F66+R67*$F67+R58*$F58)-R68*$F68-R99-R102-R106-R112-R116+R99</f>
        <v>39600</v>
      </c>
      <c r="S81" s="110" t="n">
        <f aca="false">S69-(S53*$F53+S54*$F54+S55*$F55+S56*$F56+S57*$F57+S59*$F59+S60*$F60+S61*$F61+S62*$F62+S63*$F63+S64*$F64+S65*$F65+S66*$F66+S67*$F67+S58*$F58)-S68*$F68-S99-S102-S106-S112-S116+S99</f>
        <v>39600</v>
      </c>
      <c r="T81" s="110" t="n">
        <f aca="false">T69-(T53*$F53+T54*$F54+T55*$F55+T56*$F56+T57*$F57+T59*$F59+T60*$F60+T61*$F61+T62*$F62+T63*$F63+T64*$F64+T65*$F65+T66*$F66+T67*$F67+T58*$F58)-T68*$F68-T99-T102-T106-T112-T116+T99</f>
        <v>39600</v>
      </c>
      <c r="U81" s="110" t="n">
        <f aca="false">U69-(U53*$F53+U54*$F54+U55*$F55+U56*$F56+U57*$F57+U59*$F59+U60*$F60+U61*$F61+U62*$F62+U63*$F63+U64*$F64+U65*$F65+U66*$F66+U67*$F67+U58*$F58)-U68*$F68-U99-U102-U106-U112-U116+U99</f>
        <v>38115</v>
      </c>
      <c r="V81" s="110" t="n">
        <f aca="false">V69-(V53*$F53+V54*$F54+V55*$F55+V56*$F56+V57*$F57+V59*$F59+V60*$F60+V61*$F61+V62*$F62+V63*$F63+V64*$F64+V65*$F65+V66*$F66+V67*$F67+V58*$F58)-V68*$F68-V99-V102-V106-V112-V116+V99</f>
        <v>4950</v>
      </c>
      <c r="W81" s="110" t="n">
        <f aca="false">W69-(W53*$F53+W54*$F54+W55*$F55+W56*$F56+W57*$F57+W59*$F59+W60*$F60+W61*$F61+W62*$F62+W63*$F63+W64*$F64+W65*$F65+W66*$F66+W67*$F67+W58*$F58)-W68*$F68-W99-W102-W106-W112-W116+W99</f>
        <v>33165</v>
      </c>
      <c r="X81" s="110" t="n">
        <f aca="false">X69-(X53*$F53+X54*$F54+X55*$F55+X56*$F56+X57*$F57+X59*$F59+X60*$F60+X61*$F61+X62*$F62+X63*$F63+X64*$F64+X65*$F65+X66*$F66+X67*$F67+X58*$F58)-X68*$F68-X99-X102-X106-X112-X116+X99</f>
        <v>33165</v>
      </c>
      <c r="Y81" s="110" t="n">
        <f aca="false">Y69-(Y53*$F53+Y54*$F54+Y55*$F55+Y56*$F56+Y57*$F57+Y59*$F59+Y60*$F60+Y61*$F61+Y62*$F62+Y63*$F63+Y64*$F64+Y65*$F65+Y66*$F66+Y67*$F67+Y58*$F58)-Y68*$F68-Y99-Y102-Y106-Y112-Y116+Y99</f>
        <v>9900</v>
      </c>
      <c r="Z81" s="110" t="n">
        <f aca="false">Z69-(Z53*$F53+Z54*$F54+Z55*$F55+Z56*$F56+Z57*$F57+Z59*$F59+Z60*$F60+Z61*$F61+Z62*$F62+Z63*$F63+Z64*$F64+Z65*$F65+Z66*$F66+Z67*$F67+Z58*$F58)-Z68*$F68-Z99-Z102-Z106-Z112-Z116+Z99</f>
        <v>9900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9900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9900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38115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33165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33165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33165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33165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33165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33165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33165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38115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44550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0</v>
      </c>
      <c r="AN81" s="106"/>
      <c r="AO81" s="110" t="n">
        <f aca="false">SUM(I81:AN81)</f>
        <v>1011780</v>
      </c>
      <c r="AP81" s="111" t="n">
        <f aca="false">AP17+AP34+AP37+AP40+AP69+AP72+AP75-AP99-AP102-AP106-AP112-AP116</f>
        <v>2780382.5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tru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>
      <c r="C107" s="1" t="s">
        <v>201</v>
      </c>
      <c r="D107" s="1" t="s">
        <v>190</v>
      </c>
      <c r="L107" s="1" t="n">
        <v>0</v>
      </c>
      <c r="M107" s="1" t="n">
        <v>0</v>
      </c>
      <c r="N107" s="1" t="n">
        <v>0</v>
      </c>
      <c r="O107" s="1" t="n">
        <v>0</v>
      </c>
      <c r="P107" s="1" t="n">
        <v>0</v>
      </c>
      <c r="Q107" s="1" t="n">
        <v>0</v>
      </c>
      <c r="R107" s="1" t="n">
        <v>0</v>
      </c>
      <c r="S107" s="1" t="n">
        <v>0</v>
      </c>
      <c r="T107" s="1" t="n">
        <v>0</v>
      </c>
      <c r="U107" s="1" t="n">
        <v>0</v>
      </c>
      <c r="V107" s="1" t="n">
        <v>0</v>
      </c>
      <c r="W107" s="1" t="n">
        <v>0</v>
      </c>
      <c r="X107" s="1" t="n">
        <v>0</v>
      </c>
      <c r="AO107" s="28" t="n">
        <f aca="false">SUM(I107:AN107)</f>
        <v>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tru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tru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true" customHeight="false" outlineLevel="0" collapsed="false">
      <c r="C117" s="1" t="s">
        <v>202</v>
      </c>
      <c r="D117" s="1" t="s">
        <v>203</v>
      </c>
      <c r="L117" s="1" t="n">
        <v>0</v>
      </c>
      <c r="M117" s="1" t="n">
        <v>0</v>
      </c>
      <c r="N117" s="1" t="n">
        <v>0</v>
      </c>
      <c r="O117" s="1" t="n">
        <v>0</v>
      </c>
      <c r="P117" s="1" t="n">
        <v>0</v>
      </c>
      <c r="Q117" s="1" t="n">
        <v>0</v>
      </c>
      <c r="R117" s="1" t="n">
        <v>0</v>
      </c>
      <c r="S117" s="1" t="n">
        <v>0</v>
      </c>
      <c r="T117" s="1" t="n">
        <v>0</v>
      </c>
      <c r="U117" s="1" t="n">
        <v>0</v>
      </c>
      <c r="V117" s="1" t="n">
        <v>0</v>
      </c>
      <c r="W117" s="1" t="n">
        <v>0</v>
      </c>
      <c r="X117" s="1" t="n">
        <v>0</v>
      </c>
      <c r="Y117" s="1" t="n">
        <v>0</v>
      </c>
      <c r="Z117" s="1" t="n">
        <v>0</v>
      </c>
      <c r="AA117" s="1" t="n">
        <v>0</v>
      </c>
      <c r="AB117" s="1" t="n">
        <v>0</v>
      </c>
      <c r="AC117" s="1" t="n">
        <v>0</v>
      </c>
      <c r="AD117" s="1" t="n">
        <v>0</v>
      </c>
      <c r="AE117" s="1" t="n">
        <v>0</v>
      </c>
      <c r="AF117" s="1" t="n">
        <v>0</v>
      </c>
      <c r="AG117" s="1" t="n">
        <v>0</v>
      </c>
      <c r="AH117" s="1" t="n">
        <v>0</v>
      </c>
      <c r="AI117" s="1" t="n">
        <v>0</v>
      </c>
      <c r="AJ117" s="1" t="n">
        <v>0</v>
      </c>
      <c r="AK117" s="1" t="n">
        <v>0</v>
      </c>
      <c r="AL117" s="1" t="n">
        <v>0</v>
      </c>
      <c r="AM117" s="1" t="n">
        <v>0</v>
      </c>
      <c r="AO117" s="28" t="n">
        <f aca="false">SUM(I117:AN117)</f>
        <v>0</v>
      </c>
    </row>
    <row r="118" customFormat="false" ht="11.25" hidden="false" customHeight="false" outlineLevel="0" collapsed="false">
      <c r="L118" s="1" t="n">
        <v>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v>600000</v>
      </c>
      <c r="AP120" s="84" t="n">
        <f aca="false">AP17</f>
        <v>1308545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v>750000</v>
      </c>
      <c r="AP121" s="84" t="n">
        <f aca="false">AP34</f>
        <v>1370659.5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426092.5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1011780</v>
      </c>
      <c r="AP124" s="84" t="n">
        <f aca="false">AP69</f>
        <v>101178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AO147</f>
        <v>320000</v>
      </c>
      <c r="AP127" s="88" t="n">
        <f aca="false">AO171</f>
        <v>497342.5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1011780</v>
      </c>
      <c r="AP128" s="84" t="n">
        <f aca="false">AP81+AP49</f>
        <v>3206475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1022000</v>
      </c>
      <c r="AP129" s="84" t="n">
        <f aca="false">AO129*G81</f>
        <v>40880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3247355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10220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8000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/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0</v>
      </c>
      <c r="AB137" s="124" t="n">
        <v>0</v>
      </c>
      <c r="AC137" s="124" t="n">
        <v>0</v>
      </c>
      <c r="AD137" s="124" t="n">
        <v>0</v>
      </c>
      <c r="AE137" s="124" t="n">
        <v>0</v>
      </c>
      <c r="AF137" s="124" t="n">
        <v>0</v>
      </c>
      <c r="AG137" s="124" t="n">
        <v>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false" customHeight="false" outlineLevel="0" collapsed="false">
      <c r="C138" s="138"/>
      <c r="D138" s="37" t="s">
        <v>204</v>
      </c>
      <c r="E138" s="123" t="s">
        <v>207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0</v>
      </c>
      <c r="M138" s="24" t="n">
        <f aca="false">M117</f>
        <v>0</v>
      </c>
      <c r="N138" s="24" t="n">
        <f aca="false">N117</f>
        <v>0</v>
      </c>
      <c r="O138" s="24" t="n">
        <f aca="false">O117</f>
        <v>0</v>
      </c>
      <c r="P138" s="24" t="n">
        <v>5000</v>
      </c>
      <c r="Q138" s="24" t="n">
        <f aca="false">Q117</f>
        <v>0</v>
      </c>
      <c r="R138" s="24" t="n">
        <f aca="false">L117</f>
        <v>0</v>
      </c>
      <c r="S138" s="24" t="n">
        <f aca="false">M117</f>
        <v>0</v>
      </c>
      <c r="T138" s="24" t="n">
        <f aca="false">N117</f>
        <v>0</v>
      </c>
      <c r="U138" s="24" t="n">
        <f aca="false">O117</f>
        <v>0</v>
      </c>
      <c r="V138" s="24" t="n">
        <v>5000</v>
      </c>
      <c r="W138" s="24" t="n">
        <v>0</v>
      </c>
      <c r="X138" s="24" t="n">
        <v>5000</v>
      </c>
      <c r="Y138" s="24" t="n">
        <v>5000</v>
      </c>
      <c r="Z138" s="24" t="n">
        <v>5000</v>
      </c>
      <c r="AA138" s="24" t="n">
        <v>5000</v>
      </c>
      <c r="AB138" s="24" t="n">
        <v>0</v>
      </c>
      <c r="AC138" s="24" t="n">
        <f aca="false">W117</f>
        <v>0</v>
      </c>
      <c r="AD138" s="24" t="n">
        <f aca="false">X117</f>
        <v>0</v>
      </c>
      <c r="AE138" s="24" t="n">
        <f aca="false">Y117</f>
        <v>0</v>
      </c>
      <c r="AF138" s="24" t="n">
        <f aca="false">Z117</f>
        <v>0</v>
      </c>
      <c r="AG138" s="24" t="n">
        <f aca="false">AA117</f>
        <v>0</v>
      </c>
      <c r="AH138" s="24" t="n">
        <f aca="false">AB117</f>
        <v>0</v>
      </c>
      <c r="AI138" s="24" t="n">
        <v>5000</v>
      </c>
      <c r="AJ138" s="24" t="n">
        <v>5000</v>
      </c>
      <c r="AK138" s="24" t="n">
        <f aca="false">AE117</f>
        <v>0</v>
      </c>
      <c r="AL138" s="24" t="n">
        <f aca="false">AF117</f>
        <v>0</v>
      </c>
      <c r="AM138" s="24" t="n">
        <f aca="false">AG117</f>
        <v>0</v>
      </c>
      <c r="AO138" s="28"/>
    </row>
    <row r="139" customFormat="false" ht="11.25" hidden="false" customHeight="false" outlineLevel="0" collapsed="false">
      <c r="C139" s="126"/>
      <c r="D139" s="37" t="s">
        <v>208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0</v>
      </c>
      <c r="M139" s="24" t="n">
        <f aca="false">M107</f>
        <v>0</v>
      </c>
      <c r="N139" s="24" t="n">
        <f aca="false">N107</f>
        <v>0</v>
      </c>
      <c r="O139" s="24" t="n">
        <f aca="false">O107</f>
        <v>0</v>
      </c>
      <c r="P139" s="24" t="n">
        <f aca="false">P107</f>
        <v>0</v>
      </c>
      <c r="Q139" s="24" t="n">
        <v>5000</v>
      </c>
      <c r="R139" s="24" t="n">
        <v>5000</v>
      </c>
      <c r="S139" s="24" t="n">
        <v>5000</v>
      </c>
      <c r="T139" s="24" t="n">
        <v>5000</v>
      </c>
      <c r="U139" s="24" t="n">
        <v>6500</v>
      </c>
      <c r="V139" s="24" t="n">
        <v>28500</v>
      </c>
      <c r="W139" s="24" t="n">
        <f aca="false">Q107</f>
        <v>0</v>
      </c>
      <c r="X139" s="24" t="n">
        <v>6500</v>
      </c>
      <c r="Y139" s="24" t="n">
        <v>20000</v>
      </c>
      <c r="Z139" s="24" t="n">
        <v>20000</v>
      </c>
      <c r="AA139" s="24" t="n">
        <v>20000</v>
      </c>
      <c r="AB139" s="24" t="n">
        <v>30000</v>
      </c>
      <c r="AC139" s="24" t="n">
        <v>6500</v>
      </c>
      <c r="AD139" s="24" t="n">
        <v>11500</v>
      </c>
      <c r="AE139" s="24" t="n">
        <v>11500</v>
      </c>
      <c r="AF139" s="24" t="n">
        <v>11500</v>
      </c>
      <c r="AG139" s="24" t="n">
        <v>11500</v>
      </c>
      <c r="AH139" s="24" t="n">
        <v>11500</v>
      </c>
      <c r="AI139" s="24" t="n">
        <v>6500</v>
      </c>
      <c r="AJ139" s="24" t="n">
        <v>6500</v>
      </c>
      <c r="AK139" s="24" t="n">
        <v>6500</v>
      </c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 t="n">
        <v>0</v>
      </c>
      <c r="AC140" s="24" t="n">
        <v>0</v>
      </c>
      <c r="AD140" s="24" t="n">
        <v>0</v>
      </c>
      <c r="AE140" s="24" t="n">
        <v>0</v>
      </c>
      <c r="AF140" s="24" t="n">
        <v>0</v>
      </c>
      <c r="AG140" s="24" t="n">
        <v>0</v>
      </c>
      <c r="AH140" s="24" t="n">
        <v>0</v>
      </c>
      <c r="AI140" s="24" t="n">
        <v>0</v>
      </c>
      <c r="AJ140" s="24" t="n">
        <v>0</v>
      </c>
      <c r="AK140" s="24" t="n">
        <v>0</v>
      </c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 t="n">
        <v>0</v>
      </c>
      <c r="AC141" s="24" t="n">
        <v>0</v>
      </c>
      <c r="AD141" s="24" t="n">
        <v>0</v>
      </c>
      <c r="AE141" s="24" t="n">
        <v>0</v>
      </c>
      <c r="AF141" s="24" t="n">
        <v>0</v>
      </c>
      <c r="AG141" s="24" t="n">
        <v>0</v>
      </c>
      <c r="AH141" s="24" t="n">
        <v>0</v>
      </c>
      <c r="AI141" s="24" t="n">
        <v>0</v>
      </c>
      <c r="AJ141" s="24" t="n">
        <v>0</v>
      </c>
      <c r="AK141" s="24" t="n">
        <v>0</v>
      </c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0</v>
      </c>
      <c r="AC143" s="24" t="n">
        <v>0</v>
      </c>
      <c r="AD143" s="24" t="n">
        <v>0</v>
      </c>
      <c r="AE143" s="24" t="n">
        <v>0</v>
      </c>
      <c r="AF143" s="24" t="n">
        <v>0</v>
      </c>
      <c r="AG143" s="24" t="n">
        <v>0</v>
      </c>
      <c r="AH143" s="24" t="n">
        <v>0</v>
      </c>
      <c r="AI143" s="24" t="n">
        <v>0</v>
      </c>
      <c r="AJ143" s="24" t="n">
        <v>0</v>
      </c>
      <c r="AK143" s="24" t="n">
        <v>0</v>
      </c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120" t="n">
        <f aca="false">SUM(I144:AM144)</f>
        <v>0</v>
      </c>
    </row>
    <row r="145" customFormat="false" ht="12" hidden="false" customHeight="false" outlineLevel="0" collapsed="false">
      <c r="C145" s="128"/>
      <c r="D145" s="129" t="s">
        <v>209</v>
      </c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 t="n">
        <v>5000</v>
      </c>
      <c r="W145" s="130" t="n">
        <v>5000</v>
      </c>
      <c r="X145" s="130"/>
      <c r="Y145" s="130" t="n">
        <v>10000</v>
      </c>
      <c r="Z145" s="130" t="n">
        <v>10000</v>
      </c>
      <c r="AA145" s="130" t="n">
        <v>10000</v>
      </c>
      <c r="AB145" s="130" t="n">
        <v>5000</v>
      </c>
      <c r="AC145" s="130" t="n">
        <v>0</v>
      </c>
      <c r="AD145" s="130" t="n">
        <v>0</v>
      </c>
      <c r="AE145" s="130" t="n">
        <v>0</v>
      </c>
      <c r="AF145" s="130" t="n">
        <v>0</v>
      </c>
      <c r="AG145" s="130" t="n">
        <v>0</v>
      </c>
      <c r="AH145" s="130" t="n">
        <v>0</v>
      </c>
      <c r="AI145" s="130" t="n">
        <v>0</v>
      </c>
      <c r="AJ145" s="130" t="n">
        <v>0</v>
      </c>
      <c r="AK145" s="130" t="n">
        <v>0</v>
      </c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 t="n">
        <f aca="false">SUM(P137:P146)</f>
        <v>5000</v>
      </c>
      <c r="Q147" s="69" t="n">
        <f aca="false">SUM(Q137:Q146)</f>
        <v>5000</v>
      </c>
      <c r="R147" s="69" t="n">
        <f aca="false">SUM(R137:R146)</f>
        <v>5000</v>
      </c>
      <c r="S147" s="69" t="n">
        <f aca="false">SUM(S137:S146)</f>
        <v>5000</v>
      </c>
      <c r="T147" s="69" t="n">
        <f aca="false">SUM(T137:T146)</f>
        <v>5000</v>
      </c>
      <c r="U147" s="69" t="n">
        <f aca="false">SUM(U137:U146)</f>
        <v>6500</v>
      </c>
      <c r="V147" s="69" t="n">
        <f aca="false">SUM(V137:V146)</f>
        <v>38500</v>
      </c>
      <c r="W147" s="69" t="n">
        <f aca="false">SUM(W137:W146)</f>
        <v>5000</v>
      </c>
      <c r="X147" s="69" t="n">
        <f aca="false">SUM(X137:X146)</f>
        <v>11500</v>
      </c>
      <c r="Y147" s="69" t="n">
        <f aca="false">SUM(Y137:Y146)</f>
        <v>35000</v>
      </c>
      <c r="Z147" s="69" t="n">
        <f aca="false">SUM(Z137:Z146)</f>
        <v>35000</v>
      </c>
      <c r="AA147" s="69" t="n">
        <f aca="false">SUM(AA137:AA146)</f>
        <v>35000</v>
      </c>
      <c r="AB147" s="69" t="n">
        <f aca="false">SUM(AB137:AB146)</f>
        <v>35000</v>
      </c>
      <c r="AC147" s="69" t="n">
        <f aca="false">SUM(AC137:AC146)</f>
        <v>6500</v>
      </c>
      <c r="AD147" s="69" t="n">
        <f aca="false">SUM(AD137:AD146)</f>
        <v>11500</v>
      </c>
      <c r="AE147" s="69" t="n">
        <f aca="false">SUM(AE137:AE146)</f>
        <v>11500</v>
      </c>
      <c r="AF147" s="69" t="n">
        <f aca="false">SUM(AF137:AF146)</f>
        <v>11500</v>
      </c>
      <c r="AG147" s="69" t="n">
        <f aca="false">SUM(AG137:AG146)</f>
        <v>11500</v>
      </c>
      <c r="AH147" s="69" t="n">
        <f aca="false">SUM(AH137:AH146)</f>
        <v>11500</v>
      </c>
      <c r="AI147" s="69" t="n">
        <f aca="false">SUM(AI137:AI146)</f>
        <v>11500</v>
      </c>
      <c r="AJ147" s="69" t="n">
        <f aca="false">SUM(AJ137:AJ146)</f>
        <v>11500</v>
      </c>
      <c r="AK147" s="69" t="n">
        <f aca="false">SUM(AK137:AK146)</f>
        <v>6500</v>
      </c>
      <c r="AL147" s="69" t="n">
        <f aca="false">SUM(AL137:AL146)</f>
        <v>0</v>
      </c>
      <c r="AM147" s="69" t="n">
        <f aca="false">SUM(AM137:AM146)</f>
        <v>0</v>
      </c>
      <c r="AO147" s="132" t="n">
        <f aca="false">SUM(I147:AN147)</f>
        <v>320000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/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2.515</v>
      </c>
      <c r="Q149" s="133" t="n">
        <v>2.485</v>
      </c>
      <c r="R149" s="133" t="n">
        <v>2.335</v>
      </c>
      <c r="S149" s="133" t="n">
        <v>2.335</v>
      </c>
      <c r="T149" s="133" t="n">
        <v>2.335</v>
      </c>
      <c r="U149" s="133" t="n">
        <v>2.19</v>
      </c>
      <c r="V149" s="133" t="n">
        <v>2.125</v>
      </c>
      <c r="W149" s="133" t="n">
        <v>2.07</v>
      </c>
      <c r="X149" s="133" t="n">
        <v>1.78</v>
      </c>
      <c r="Y149" s="133" t="n">
        <v>1.365</v>
      </c>
      <c r="Z149" s="133" t="n">
        <v>1.365</v>
      </c>
      <c r="AA149" s="133" t="n">
        <v>1.365</v>
      </c>
      <c r="AB149" s="133" t="n">
        <v>1.865</v>
      </c>
      <c r="AC149" s="133" t="n">
        <v>2.475</v>
      </c>
      <c r="AD149" s="133" t="n">
        <v>1.64</v>
      </c>
      <c r="AE149" s="133" t="n">
        <v>1.64</v>
      </c>
      <c r="AF149" s="133" t="n">
        <v>1.64</v>
      </c>
      <c r="AG149" s="133" t="n">
        <v>1.64</v>
      </c>
      <c r="AH149" s="133" t="n">
        <v>1.64</v>
      </c>
      <c r="AI149" s="133" t="n">
        <v>1.945</v>
      </c>
      <c r="AJ149" s="133" t="n">
        <v>2.285</v>
      </c>
      <c r="AK149" s="133" t="n">
        <v>2.545</v>
      </c>
      <c r="AL149" s="140" t="n">
        <v>0</v>
      </c>
      <c r="AM149" s="136" t="n">
        <v>0</v>
      </c>
      <c r="AO149" s="28"/>
    </row>
    <row r="150" customFormat="false" ht="11.25" hidden="false" customHeight="false" outlineLevel="0" collapsed="false">
      <c r="A150" s="25"/>
      <c r="B150" s="25"/>
      <c r="C150" s="144"/>
      <c r="D150" s="37" t="s">
        <v>204</v>
      </c>
      <c r="E150" s="123" t="s">
        <v>207</v>
      </c>
      <c r="F150" s="25"/>
      <c r="G150" s="25" t="s">
        <v>196</v>
      </c>
      <c r="H150" s="25"/>
      <c r="I150" s="25"/>
      <c r="J150" s="25"/>
      <c r="K150" s="25"/>
      <c r="L150" s="25"/>
      <c r="M150" s="25"/>
      <c r="N150" s="25"/>
      <c r="O150" s="25"/>
      <c r="P150" s="25" t="n">
        <v>2.515</v>
      </c>
      <c r="Q150" s="25" t="n">
        <v>2.485</v>
      </c>
      <c r="R150" s="25" t="n">
        <v>2.335</v>
      </c>
      <c r="S150" s="25" t="n">
        <v>2.335</v>
      </c>
      <c r="T150" s="25" t="n">
        <v>2.335</v>
      </c>
      <c r="U150" s="25" t="n">
        <v>2.19</v>
      </c>
      <c r="V150" s="25" t="n">
        <v>2.125</v>
      </c>
      <c r="W150" s="25" t="n">
        <v>2.07</v>
      </c>
      <c r="X150" s="25" t="n">
        <v>1.78</v>
      </c>
      <c r="Y150" s="25" t="n">
        <v>1.365</v>
      </c>
      <c r="Z150" s="25" t="n">
        <v>1.365</v>
      </c>
      <c r="AA150" s="25" t="n">
        <v>1.365</v>
      </c>
      <c r="AB150" s="25" t="n">
        <v>1.865</v>
      </c>
      <c r="AC150" s="25" t="n">
        <v>2.475</v>
      </c>
      <c r="AD150" s="25" t="n">
        <v>1.64</v>
      </c>
      <c r="AE150" s="25" t="n">
        <v>1.64</v>
      </c>
      <c r="AF150" s="25" t="n">
        <v>1.64</v>
      </c>
      <c r="AG150" s="25" t="n">
        <v>1.64</v>
      </c>
      <c r="AH150" s="25" t="n">
        <v>1.64</v>
      </c>
      <c r="AI150" s="25" t="n">
        <v>1.945</v>
      </c>
      <c r="AJ150" s="25" t="n">
        <v>2.285</v>
      </c>
      <c r="AK150" s="25" t="n">
        <v>2.545</v>
      </c>
      <c r="AL150" s="141"/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false" customHeight="false" outlineLevel="0" collapsed="false">
      <c r="C151" s="126"/>
      <c r="D151" s="37" t="s">
        <v>208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/>
      <c r="M151" s="25"/>
      <c r="N151" s="25"/>
      <c r="O151" s="25"/>
      <c r="P151" s="25" t="n">
        <v>2.515</v>
      </c>
      <c r="Q151" s="25" t="n">
        <v>2.485</v>
      </c>
      <c r="R151" s="25" t="n">
        <v>2.335</v>
      </c>
      <c r="S151" s="25" t="n">
        <v>2.335</v>
      </c>
      <c r="T151" s="25" t="n">
        <v>2.335</v>
      </c>
      <c r="U151" s="25" t="n">
        <v>2.19</v>
      </c>
      <c r="V151" s="25" t="n">
        <v>2.125</v>
      </c>
      <c r="W151" s="25" t="n">
        <v>2.07</v>
      </c>
      <c r="X151" s="25" t="n">
        <v>1.78</v>
      </c>
      <c r="Y151" s="25" t="n">
        <v>1.365</v>
      </c>
      <c r="Z151" s="25" t="n">
        <v>1.365</v>
      </c>
      <c r="AA151" s="25" t="n">
        <v>1.365</v>
      </c>
      <c r="AB151" s="25" t="n">
        <v>1.865</v>
      </c>
      <c r="AC151" s="25" t="n">
        <v>2.475</v>
      </c>
      <c r="AD151" s="25" t="n">
        <v>1.64</v>
      </c>
      <c r="AE151" s="25" t="n">
        <v>1.64</v>
      </c>
      <c r="AF151" s="25" t="n">
        <v>1.64</v>
      </c>
      <c r="AG151" s="25" t="n">
        <v>1.64</v>
      </c>
      <c r="AH151" s="25" t="n">
        <v>1.64</v>
      </c>
      <c r="AI151" s="25" t="n">
        <v>1.945</v>
      </c>
      <c r="AJ151" s="25" t="n">
        <v>2.285</v>
      </c>
      <c r="AK151" s="25" t="n">
        <v>2.545</v>
      </c>
      <c r="AL151" s="141"/>
      <c r="AM151" s="25" t="n">
        <v>2.92</v>
      </c>
      <c r="AO151" s="28"/>
    </row>
    <row r="152" customFormat="false" ht="12.75" hidden="true" customHeight="tru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27"/>
      <c r="AM152" s="136"/>
      <c r="AO152" s="28"/>
    </row>
    <row r="153" customFormat="false" ht="11.25" hidden="true" customHeight="false" outlineLevel="0" collapsed="false">
      <c r="C153" s="126"/>
      <c r="D153" s="37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27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41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4" t="n">
        <v>0</v>
      </c>
      <c r="AB155" s="24" t="n">
        <v>0</v>
      </c>
      <c r="AC155" s="24" t="n">
        <v>0</v>
      </c>
      <c r="AD155" s="24" t="n">
        <v>0</v>
      </c>
      <c r="AE155" s="24" t="n">
        <v>0</v>
      </c>
      <c r="AF155" s="24" t="n">
        <v>0</v>
      </c>
      <c r="AG155" s="24" t="n">
        <v>0</v>
      </c>
      <c r="AH155" s="24" t="n">
        <v>0</v>
      </c>
      <c r="AI155" s="24" t="n">
        <v>0</v>
      </c>
      <c r="AJ155" s="24" t="n">
        <v>0</v>
      </c>
      <c r="AK155" s="24" t="n">
        <v>0</v>
      </c>
      <c r="AL155" s="127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27"/>
      <c r="AM156" s="69"/>
      <c r="AO156" s="120"/>
    </row>
    <row r="157" customFormat="false" ht="12.75" hidden="false" customHeight="true" outlineLevel="0" collapsed="false">
      <c r="C157" s="128"/>
      <c r="D157" s="129" t="s">
        <v>209</v>
      </c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7" t="n">
        <v>2.125</v>
      </c>
      <c r="W157" s="137" t="n">
        <v>2.07</v>
      </c>
      <c r="X157" s="137" t="n">
        <v>1.78</v>
      </c>
      <c r="Y157" s="137" t="n">
        <v>1.365</v>
      </c>
      <c r="Z157" s="137" t="n">
        <v>1.365</v>
      </c>
      <c r="AA157" s="137" t="n">
        <v>1.365</v>
      </c>
      <c r="AB157" s="137" t="n">
        <v>1.865</v>
      </c>
      <c r="AC157" s="137" t="n">
        <v>2.475</v>
      </c>
      <c r="AD157" s="137" t="n">
        <v>1.64</v>
      </c>
      <c r="AE157" s="137" t="n">
        <v>1.64</v>
      </c>
      <c r="AF157" s="137" t="n">
        <v>1.64</v>
      </c>
      <c r="AG157" s="137" t="n">
        <v>1.64</v>
      </c>
      <c r="AH157" s="137" t="n">
        <v>1.64</v>
      </c>
      <c r="AI157" s="137" t="n">
        <v>1.945</v>
      </c>
      <c r="AJ157" s="137" t="n">
        <v>2.285</v>
      </c>
      <c r="AK157" s="137" t="n">
        <v>2.545</v>
      </c>
      <c r="AL157" s="131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/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/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0</v>
      </c>
      <c r="AB161" s="124" t="n">
        <f aca="false">AB137*AB149</f>
        <v>0</v>
      </c>
      <c r="AC161" s="124" t="n">
        <f aca="false">AC137*AC149</f>
        <v>0</v>
      </c>
      <c r="AD161" s="124" t="n">
        <f aca="false">AD137*AD149</f>
        <v>0</v>
      </c>
      <c r="AE161" s="124" t="n">
        <f aca="false">AE137*AE149</f>
        <v>0</v>
      </c>
      <c r="AF161" s="124" t="n">
        <f aca="false">AF137*AF149</f>
        <v>0</v>
      </c>
      <c r="AG161" s="124" t="n">
        <f aca="false">AG137*AG149</f>
        <v>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false" customHeight="false" outlineLevel="0" collapsed="false">
      <c r="C162" s="138"/>
      <c r="D162" s="37" t="s">
        <v>204</v>
      </c>
      <c r="E162" s="123" t="s">
        <v>207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0</v>
      </c>
      <c r="M162" s="24" t="n">
        <f aca="false">M150*M138</f>
        <v>0</v>
      </c>
      <c r="N162" s="24" t="n">
        <f aca="false">N150*N138</f>
        <v>0</v>
      </c>
      <c r="O162" s="24" t="n">
        <f aca="false">O150*O138</f>
        <v>0</v>
      </c>
      <c r="P162" s="24" t="n">
        <f aca="false">P150*P138</f>
        <v>12575</v>
      </c>
      <c r="Q162" s="24" t="n">
        <f aca="false">Q150*Q138</f>
        <v>0</v>
      </c>
      <c r="R162" s="24" t="n">
        <f aca="false">R150*R138</f>
        <v>0</v>
      </c>
      <c r="S162" s="24" t="n">
        <f aca="false">S150*S138</f>
        <v>0</v>
      </c>
      <c r="T162" s="24" t="n">
        <f aca="false">T150*T138</f>
        <v>0</v>
      </c>
      <c r="U162" s="24" t="n">
        <f aca="false">U150*U138</f>
        <v>0</v>
      </c>
      <c r="V162" s="24" t="n">
        <f aca="false">V150*V138</f>
        <v>10625</v>
      </c>
      <c r="W162" s="24" t="n">
        <f aca="false">W150*W138</f>
        <v>0</v>
      </c>
      <c r="X162" s="24" t="n">
        <f aca="false">X150*X138</f>
        <v>8900</v>
      </c>
      <c r="Y162" s="24" t="n">
        <f aca="false">Y150*Y138</f>
        <v>6825</v>
      </c>
      <c r="Z162" s="24" t="n">
        <f aca="false">Z150*Z138</f>
        <v>6825</v>
      </c>
      <c r="AA162" s="24" t="n">
        <f aca="false">AA150*AA138</f>
        <v>6825</v>
      </c>
      <c r="AB162" s="24" t="n">
        <f aca="false">AB150*AB138</f>
        <v>0</v>
      </c>
      <c r="AC162" s="24" t="n">
        <f aca="false">AC150*AC138</f>
        <v>0</v>
      </c>
      <c r="AD162" s="24" t="n">
        <f aca="false">AD150*AD138</f>
        <v>0</v>
      </c>
      <c r="AE162" s="24" t="n">
        <f aca="false">AE150*AE138</f>
        <v>0</v>
      </c>
      <c r="AF162" s="24" t="n">
        <f aca="false">AF150*AF138</f>
        <v>0</v>
      </c>
      <c r="AG162" s="24" t="n">
        <f aca="false">AG150*AG138</f>
        <v>0</v>
      </c>
      <c r="AH162" s="24" t="n">
        <f aca="false">AH150*AH138</f>
        <v>0</v>
      </c>
      <c r="AI162" s="24" t="n">
        <f aca="false">AI150*AI138</f>
        <v>9725</v>
      </c>
      <c r="AJ162" s="24" t="n">
        <f aca="false">AJ150*AJ138</f>
        <v>11425</v>
      </c>
      <c r="AK162" s="24" t="n">
        <f aca="false">AK150*AK138</f>
        <v>0</v>
      </c>
      <c r="AL162" s="24" t="n">
        <f aca="false">AL150*AL138</f>
        <v>0</v>
      </c>
      <c r="AM162" s="24" t="n">
        <f aca="false">AM150*AM138</f>
        <v>0</v>
      </c>
      <c r="AO162" s="28"/>
    </row>
    <row r="163" customFormat="false" ht="11.25" hidden="false" customHeight="false" outlineLevel="0" collapsed="false">
      <c r="C163" s="126"/>
      <c r="D163" s="37" t="s">
        <v>208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0</v>
      </c>
      <c r="M163" s="24" t="n">
        <f aca="false">M151*M139</f>
        <v>0</v>
      </c>
      <c r="N163" s="24" t="n">
        <f aca="false">N151*N139</f>
        <v>0</v>
      </c>
      <c r="O163" s="24" t="n">
        <f aca="false">O151*O139</f>
        <v>0</v>
      </c>
      <c r="P163" s="24" t="n">
        <f aca="false">P151*P139</f>
        <v>0</v>
      </c>
      <c r="Q163" s="24" t="n">
        <f aca="false">Q151*Q139</f>
        <v>12425</v>
      </c>
      <c r="R163" s="24" t="n">
        <f aca="false">R151*R139</f>
        <v>11675</v>
      </c>
      <c r="S163" s="24" t="n">
        <f aca="false">S151*S139</f>
        <v>11675</v>
      </c>
      <c r="T163" s="24" t="n">
        <f aca="false">T151*T139</f>
        <v>11675</v>
      </c>
      <c r="U163" s="24" t="n">
        <f aca="false">U151*U139</f>
        <v>14235</v>
      </c>
      <c r="V163" s="24" t="n">
        <f aca="false">V151*V139</f>
        <v>60562.5</v>
      </c>
      <c r="W163" s="24" t="n">
        <f aca="false">W151*W139</f>
        <v>0</v>
      </c>
      <c r="X163" s="24" t="n">
        <f aca="false">X151*X139</f>
        <v>11570</v>
      </c>
      <c r="Y163" s="24" t="n">
        <f aca="false">Y151*Y139</f>
        <v>27300</v>
      </c>
      <c r="Z163" s="24" t="n">
        <f aca="false">Z151*Z139</f>
        <v>27300</v>
      </c>
      <c r="AA163" s="24" t="n">
        <f aca="false">AA151*AA139</f>
        <v>27300</v>
      </c>
      <c r="AB163" s="24" t="n">
        <f aca="false">AB151*AB139</f>
        <v>55950</v>
      </c>
      <c r="AC163" s="24" t="n">
        <f aca="false">AC151*AC139</f>
        <v>16087.5</v>
      </c>
      <c r="AD163" s="24" t="n">
        <f aca="false">AD151*AD139</f>
        <v>18860</v>
      </c>
      <c r="AE163" s="24" t="n">
        <f aca="false">AE151*AE139</f>
        <v>18860</v>
      </c>
      <c r="AF163" s="24" t="n">
        <f aca="false">AF151*AF139</f>
        <v>18860</v>
      </c>
      <c r="AG163" s="24" t="n">
        <f aca="false">AG151*AG139</f>
        <v>18860</v>
      </c>
      <c r="AH163" s="24" t="n">
        <f aca="false">AH151*AH139</f>
        <v>18860</v>
      </c>
      <c r="AI163" s="24" t="n">
        <f aca="false">AI151*AI139</f>
        <v>12642.5</v>
      </c>
      <c r="AJ163" s="24" t="n">
        <f aca="false">AJ151*AJ139</f>
        <v>14852.5</v>
      </c>
      <c r="AK163" s="24" t="n">
        <f aca="false">AK151*AK139</f>
        <v>16542.5</v>
      </c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426092.5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0</v>
      </c>
      <c r="AI164" s="24" t="n">
        <f aca="false">AI140*AI152</f>
        <v>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0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0</v>
      </c>
      <c r="AC167" s="24" t="n">
        <f aca="false">AC143*AC155</f>
        <v>0</v>
      </c>
      <c r="AD167" s="24" t="n">
        <f aca="false">AD143*AD155</f>
        <v>0</v>
      </c>
      <c r="AE167" s="24" t="n">
        <f aca="false">AE143*AE155</f>
        <v>0</v>
      </c>
      <c r="AF167" s="24" t="n">
        <f aca="false">AF143*AF155</f>
        <v>0</v>
      </c>
      <c r="AG167" s="24" t="n">
        <f aca="false">AG143*AG155</f>
        <v>0</v>
      </c>
      <c r="AH167" s="24" t="n">
        <f aca="false">AH143*AH155</f>
        <v>0</v>
      </c>
      <c r="AI167" s="24" t="n">
        <f aca="false">AI143*AI155</f>
        <v>0</v>
      </c>
      <c r="AJ167" s="24" t="n">
        <f aca="false">AJ143*AJ155</f>
        <v>0</v>
      </c>
      <c r="AK167" s="24" t="n">
        <f aca="false">AK143*AK155</f>
        <v>0</v>
      </c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0</v>
      </c>
      <c r="AB168" s="24" t="n">
        <f aca="false">AB144*AB156</f>
        <v>0</v>
      </c>
      <c r="AC168" s="24" t="n">
        <f aca="false">AC144*AC156</f>
        <v>0</v>
      </c>
      <c r="AD168" s="24" t="n">
        <f aca="false">AD144*AD156</f>
        <v>0</v>
      </c>
      <c r="AE168" s="24" t="n">
        <f aca="false">AE144*AE156</f>
        <v>0</v>
      </c>
      <c r="AF168" s="24" t="n">
        <f aca="false">AF144*AF156</f>
        <v>0</v>
      </c>
      <c r="AG168" s="24" t="n">
        <f aca="false">AG144*AG156</f>
        <v>0</v>
      </c>
      <c r="AH168" s="24" t="n">
        <f aca="false">AH144*AH156</f>
        <v>0</v>
      </c>
      <c r="AI168" s="24" t="n">
        <f aca="false">AI144*AI156</f>
        <v>0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false" customHeight="false" outlineLevel="0" collapsed="false">
      <c r="C169" s="128"/>
      <c r="D169" s="129" t="s">
        <v>209</v>
      </c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 t="n">
        <f aca="false">V157*V145</f>
        <v>10625</v>
      </c>
      <c r="W169" s="130" t="n">
        <f aca="false">W157*W145</f>
        <v>10350</v>
      </c>
      <c r="X169" s="130" t="n">
        <f aca="false">X157*X145</f>
        <v>0</v>
      </c>
      <c r="Y169" s="130" t="n">
        <f aca="false">Y157*Y145</f>
        <v>13650</v>
      </c>
      <c r="Z169" s="130" t="n">
        <f aca="false">Z157*Z145</f>
        <v>13650</v>
      </c>
      <c r="AA169" s="130" t="n">
        <f aca="false">AA157*AA145</f>
        <v>13650</v>
      </c>
      <c r="AB169" s="130" t="n">
        <f aca="false">AB157*AB145</f>
        <v>9325</v>
      </c>
      <c r="AC169" s="130" t="n">
        <f aca="false">AC157*AC145</f>
        <v>0</v>
      </c>
      <c r="AD169" s="130" t="n">
        <f aca="false">AD145*AD157</f>
        <v>0</v>
      </c>
      <c r="AE169" s="130" t="n">
        <f aca="false">AE145*AE157</f>
        <v>0</v>
      </c>
      <c r="AF169" s="130" t="n">
        <f aca="false">AF145*AF157</f>
        <v>0</v>
      </c>
      <c r="AG169" s="130" t="n">
        <f aca="false">AG145*AG157</f>
        <v>0</v>
      </c>
      <c r="AH169" s="130" t="n">
        <f aca="false">AH145*AH157</f>
        <v>0</v>
      </c>
      <c r="AI169" s="130" t="n">
        <f aca="false">AI145*AI157</f>
        <v>0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71250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12575</v>
      </c>
      <c r="Q171" s="69" t="n">
        <f aca="false">SUM(Q161:Q170)</f>
        <v>12425</v>
      </c>
      <c r="R171" s="69" t="n">
        <f aca="false">SUM(R161:R170)</f>
        <v>11675</v>
      </c>
      <c r="S171" s="69" t="n">
        <f aca="false">SUM(S161:S170)</f>
        <v>11675</v>
      </c>
      <c r="T171" s="69" t="n">
        <f aca="false">SUM(T161:T170)</f>
        <v>11675</v>
      </c>
      <c r="U171" s="69" t="n">
        <f aca="false">SUM(U161:U170)</f>
        <v>14235</v>
      </c>
      <c r="V171" s="69" t="n">
        <f aca="false">SUM(V161:V170)</f>
        <v>81812.5</v>
      </c>
      <c r="W171" s="69" t="n">
        <f aca="false">SUM(W161:W170)</f>
        <v>10350</v>
      </c>
      <c r="X171" s="69" t="n">
        <f aca="false">SUM(X161:X170)</f>
        <v>20470</v>
      </c>
      <c r="Y171" s="69" t="n">
        <f aca="false">SUM(Y161:Y170)</f>
        <v>47775</v>
      </c>
      <c r="Z171" s="69" t="n">
        <f aca="false">SUM(Z161:Z170)</f>
        <v>47775</v>
      </c>
      <c r="AA171" s="69" t="n">
        <f aca="false">SUM(AA161:AA170)</f>
        <v>47775</v>
      </c>
      <c r="AB171" s="69" t="n">
        <f aca="false">SUM(AB161:AB170)</f>
        <v>65275</v>
      </c>
      <c r="AC171" s="69" t="n">
        <f aca="false">SUM(AC161:AC170)</f>
        <v>16087.5</v>
      </c>
      <c r="AD171" s="69" t="n">
        <f aca="false">SUM(AD161:AD170)</f>
        <v>18860</v>
      </c>
      <c r="AE171" s="69" t="n">
        <f aca="false">SUM(AE161:AE170)</f>
        <v>18860</v>
      </c>
      <c r="AF171" s="69" t="n">
        <f aca="false">SUM(AF161:AF170)</f>
        <v>18860</v>
      </c>
      <c r="AG171" s="69" t="n">
        <f aca="false">SUM(AG161:AG170)</f>
        <v>18860</v>
      </c>
      <c r="AH171" s="69" t="n">
        <f aca="false">SUM(AH161:AH170)</f>
        <v>18860</v>
      </c>
      <c r="AI171" s="69" t="n">
        <f aca="false">SUM(AI161:AI170)</f>
        <v>22367.5</v>
      </c>
      <c r="AJ171" s="69" t="n">
        <f aca="false">SUM(AJ161:AJ170)</f>
        <v>26277.5</v>
      </c>
      <c r="AK171" s="69" t="n">
        <f aca="false">SUM(AK161:AK170)</f>
        <v>16542.5</v>
      </c>
      <c r="AL171" s="69" t="n">
        <f aca="false">SUM(AL161:AL170)</f>
        <v>0</v>
      </c>
      <c r="AM171" s="24" t="n">
        <f aca="false">SUM(AM161:AM170)</f>
        <v>0</v>
      </c>
      <c r="AO171" s="132" t="n">
        <f aca="false">SUM(AO161:AO170)</f>
        <v>497342.5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9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G85" activePane="bottomRight" state="frozen"/>
      <selection pane="topLeft" activeCell="A4" activeCellId="0" sqref="A4"/>
      <selection pane="topRight" activeCell="AG4" activeCellId="0" sqref="AG4"/>
      <selection pane="bottomLeft" activeCell="A85" activeCellId="0" sqref="A85"/>
      <selection pane="bottomRight" activeCell="AO122" activeCellId="0" sqref="AO12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7" min="34" style="1" width="7.7"/>
    <col collapsed="false" customWidth="true" hidden="false" outlineLevel="0" max="38" min="38" style="1" width="8.99"/>
    <col collapsed="false" customWidth="true" hidden="fals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206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37591</v>
      </c>
      <c r="J7" s="59" t="n">
        <f aca="false">I7+1</f>
        <v>37592</v>
      </c>
      <c r="K7" s="59" t="n">
        <f aca="false">J7+1</f>
        <v>37593</v>
      </c>
      <c r="L7" s="59" t="n">
        <f aca="false">K7+1</f>
        <v>37594</v>
      </c>
      <c r="M7" s="59" t="n">
        <f aca="false">L7+1</f>
        <v>37595</v>
      </c>
      <c r="N7" s="59" t="n">
        <f aca="false">M7+1</f>
        <v>37596</v>
      </c>
      <c r="O7" s="59" t="n">
        <f aca="false">N7+1</f>
        <v>37597</v>
      </c>
      <c r="P7" s="59" t="n">
        <f aca="false">O7+1</f>
        <v>37598</v>
      </c>
      <c r="Q7" s="59" t="n">
        <f aca="false">P7+1</f>
        <v>37599</v>
      </c>
      <c r="R7" s="59" t="n">
        <f aca="false">Q7+1</f>
        <v>37600</v>
      </c>
      <c r="S7" s="59" t="n">
        <f aca="false">R7+1</f>
        <v>37601</v>
      </c>
      <c r="T7" s="59" t="n">
        <f aca="false">S7+1</f>
        <v>37602</v>
      </c>
      <c r="U7" s="59" t="n">
        <f aca="false">T7+1</f>
        <v>37603</v>
      </c>
      <c r="V7" s="59" t="n">
        <f aca="false">U7+1</f>
        <v>37604</v>
      </c>
      <c r="W7" s="59" t="n">
        <f aca="false">V7+1</f>
        <v>37605</v>
      </c>
      <c r="X7" s="59" t="n">
        <f aca="false">W7+1</f>
        <v>37606</v>
      </c>
      <c r="Y7" s="59" t="n">
        <f aca="false">X7+1</f>
        <v>37607</v>
      </c>
      <c r="Z7" s="59" t="n">
        <f aca="false">Y7+1</f>
        <v>37608</v>
      </c>
      <c r="AA7" s="59" t="n">
        <f aca="false">Z7+1</f>
        <v>37609</v>
      </c>
      <c r="AB7" s="59" t="n">
        <f aca="false">AA7+1</f>
        <v>37610</v>
      </c>
      <c r="AC7" s="59" t="n">
        <f aca="false">AB7+1</f>
        <v>37611</v>
      </c>
      <c r="AD7" s="59" t="n">
        <f aca="false">AC7+1</f>
        <v>37612</v>
      </c>
      <c r="AE7" s="59" t="n">
        <f aca="false">AD7+1</f>
        <v>37613</v>
      </c>
      <c r="AF7" s="59" t="n">
        <f aca="false">AE7+1</f>
        <v>37614</v>
      </c>
      <c r="AG7" s="59" t="n">
        <f aca="false">AF7+1</f>
        <v>37615</v>
      </c>
      <c r="AH7" s="59" t="n">
        <f aca="false">AG7+1</f>
        <v>37616</v>
      </c>
      <c r="AI7" s="59" t="n">
        <f aca="false">AH7+1</f>
        <v>37617</v>
      </c>
      <c r="AJ7" s="59" t="n">
        <f aca="false">AI7+1</f>
        <v>37618</v>
      </c>
      <c r="AK7" s="59" t="n">
        <f aca="false">AJ7+1</f>
        <v>37619</v>
      </c>
      <c r="AL7" s="59" t="n">
        <f aca="false">AK7+1</f>
        <v>37620</v>
      </c>
      <c r="AM7" s="59" t="n">
        <f aca="false">AL7+1</f>
        <v>37621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0</v>
      </c>
      <c r="J12" s="24" t="n">
        <f aca="false">I12</f>
        <v>0</v>
      </c>
      <c r="K12" s="24" t="n">
        <f aca="false">J12</f>
        <v>0</v>
      </c>
      <c r="L12" s="24" t="n">
        <f aca="false">K12</f>
        <v>0</v>
      </c>
      <c r="M12" s="24" t="n">
        <f aca="false">L12</f>
        <v>0</v>
      </c>
      <c r="N12" s="24" t="n">
        <f aca="false">M12</f>
        <v>0</v>
      </c>
      <c r="O12" s="24" t="n">
        <f aca="false">N12</f>
        <v>0</v>
      </c>
      <c r="P12" s="24" t="n">
        <f aca="false">O12</f>
        <v>0</v>
      </c>
      <c r="Q12" s="24" t="n">
        <f aca="false">P12</f>
        <v>0</v>
      </c>
      <c r="R12" s="24" t="n">
        <f aca="false">Q12</f>
        <v>0</v>
      </c>
      <c r="S12" s="24" t="n">
        <f aca="false">R12</f>
        <v>0</v>
      </c>
      <c r="T12" s="24" t="n">
        <f aca="false">S12</f>
        <v>0</v>
      </c>
      <c r="U12" s="24" t="n">
        <f aca="false">T12</f>
        <v>0</v>
      </c>
      <c r="V12" s="24" t="n">
        <v>0</v>
      </c>
      <c r="W12" s="24" t="n">
        <v>0</v>
      </c>
      <c r="X12" s="24" t="n">
        <f aca="false">W12</f>
        <v>0</v>
      </c>
      <c r="Y12" s="24" t="n">
        <v>0</v>
      </c>
      <c r="Z12" s="24" t="n">
        <f aca="false">Y12</f>
        <v>0</v>
      </c>
      <c r="AA12" s="24" t="n">
        <f aca="false">Z12</f>
        <v>0</v>
      </c>
      <c r="AB12" s="24" t="n">
        <f aca="false">AA12</f>
        <v>0</v>
      </c>
      <c r="AC12" s="24" t="n">
        <v>0</v>
      </c>
      <c r="AD12" s="24" t="n">
        <f aca="false">AC12</f>
        <v>0</v>
      </c>
      <c r="AE12" s="24" t="n">
        <f aca="false">AD12</f>
        <v>0</v>
      </c>
      <c r="AF12" s="24" t="n">
        <f aca="false">AE12</f>
        <v>0</v>
      </c>
      <c r="AG12" s="24" t="n">
        <f aca="false">AF12</f>
        <v>0</v>
      </c>
      <c r="AH12" s="24" t="n">
        <f aca="false">AG12</f>
        <v>0</v>
      </c>
      <c r="AI12" s="24" t="n">
        <f aca="false">AH12</f>
        <v>0</v>
      </c>
      <c r="AJ12" s="24" t="n">
        <f aca="false">AI12</f>
        <v>0</v>
      </c>
      <c r="AK12" s="24" t="n">
        <f aca="false">AJ12</f>
        <v>0</v>
      </c>
      <c r="AL12" s="24" t="n">
        <f aca="false">AK12</f>
        <v>0</v>
      </c>
      <c r="AM12" s="24" t="n"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v>0</v>
      </c>
      <c r="W14" s="24" t="n"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20000</v>
      </c>
      <c r="J15" s="24" t="n">
        <v>20000</v>
      </c>
      <c r="K15" s="24" t="n">
        <f aca="false">J15</f>
        <v>20000</v>
      </c>
      <c r="L15" s="24" t="n">
        <f aca="false">K15</f>
        <v>20000</v>
      </c>
      <c r="M15" s="24" t="n">
        <f aca="false">L15</f>
        <v>20000</v>
      </c>
      <c r="N15" s="24" t="n">
        <f aca="false">M15</f>
        <v>20000</v>
      </c>
      <c r="O15" s="24" t="n">
        <v>10000</v>
      </c>
      <c r="P15" s="24" t="n">
        <f aca="false">O15</f>
        <v>10000</v>
      </c>
      <c r="Q15" s="24" t="n">
        <f aca="false">P15</f>
        <v>10000</v>
      </c>
      <c r="R15" s="24" t="n">
        <f aca="false">Q15</f>
        <v>10000</v>
      </c>
      <c r="S15" s="24" t="n">
        <f aca="false">R15</f>
        <v>10000</v>
      </c>
      <c r="T15" s="24" t="n">
        <f aca="false">S15</f>
        <v>10000</v>
      </c>
      <c r="U15" s="24" t="n">
        <f aca="false">T15</f>
        <v>10000</v>
      </c>
      <c r="V15" s="24" t="n">
        <f aca="false">U15</f>
        <v>10000</v>
      </c>
      <c r="W15" s="24" t="n">
        <f aca="false">V15</f>
        <v>10000</v>
      </c>
      <c r="X15" s="24" t="n">
        <f aca="false">W15</f>
        <v>10000</v>
      </c>
      <c r="Y15" s="24" t="n">
        <f aca="false">X15</f>
        <v>10000</v>
      </c>
      <c r="Z15" s="24" t="n">
        <f aca="false">Y15</f>
        <v>10000</v>
      </c>
      <c r="AA15" s="24" t="n">
        <f aca="false">Z15</f>
        <v>10000</v>
      </c>
      <c r="AB15" s="24" t="n">
        <f aca="false">AA15</f>
        <v>10000</v>
      </c>
      <c r="AC15" s="24" t="n">
        <f aca="false">AB15</f>
        <v>10000</v>
      </c>
      <c r="AD15" s="24" t="n">
        <f aca="false">AC15</f>
        <v>10000</v>
      </c>
      <c r="AE15" s="24" t="n">
        <f aca="false">AD15</f>
        <v>10000</v>
      </c>
      <c r="AF15" s="24" t="n">
        <f aca="false">AE15</f>
        <v>10000</v>
      </c>
      <c r="AG15" s="24" t="n">
        <f aca="false">AF15</f>
        <v>10000</v>
      </c>
      <c r="AH15" s="24" t="n">
        <f aca="false">AG15</f>
        <v>10000</v>
      </c>
      <c r="AI15" s="24" t="n">
        <f aca="false">AH15</f>
        <v>10000</v>
      </c>
      <c r="AJ15" s="24" t="n">
        <v>20000</v>
      </c>
      <c r="AK15" s="24" t="n">
        <v>20000</v>
      </c>
      <c r="AL15" s="24" t="n">
        <f aca="false">AK15</f>
        <v>20000</v>
      </c>
      <c r="AM15" s="24" t="n">
        <v>20000</v>
      </c>
      <c r="AO15" s="28" t="n">
        <f aca="false">SUM(I15:AN15)</f>
        <v>410000</v>
      </c>
      <c r="AP15" s="28" t="n">
        <f aca="false">SUM(I15:AM15)*E15+SUM(I15:AM15)*F15+SUM(I15:AM15)*G15</f>
        <v>984410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10000</v>
      </c>
      <c r="P17" s="69" t="n">
        <f aca="false">SUM(P10:P16)</f>
        <v>10000</v>
      </c>
      <c r="Q17" s="69" t="n">
        <f aca="false">SUM(Q10:Q16)</f>
        <v>10000</v>
      </c>
      <c r="R17" s="69" t="n">
        <f aca="false">SUM(R10:R16)</f>
        <v>10000</v>
      </c>
      <c r="S17" s="69" t="n">
        <f aca="false">SUM(S10:S16)</f>
        <v>10000</v>
      </c>
      <c r="T17" s="69" t="n">
        <f aca="false">SUM(T10:T16)</f>
        <v>10000</v>
      </c>
      <c r="U17" s="69" t="n">
        <f aca="false">SUM(U10:U16)</f>
        <v>10000</v>
      </c>
      <c r="V17" s="69" t="n">
        <f aca="false">SUM(V10:V16)</f>
        <v>10000</v>
      </c>
      <c r="W17" s="69" t="n">
        <f aca="false">SUM(W10:W16)</f>
        <v>10000</v>
      </c>
      <c r="X17" s="69" t="n">
        <f aca="false">SUM(X10:X16)</f>
        <v>10000</v>
      </c>
      <c r="Y17" s="69" t="n">
        <f aca="false">SUM(Y10:Y16)</f>
        <v>10000</v>
      </c>
      <c r="Z17" s="69" t="n">
        <f aca="false">SUM(Z10:Z16)</f>
        <v>10000</v>
      </c>
      <c r="AA17" s="69" t="n">
        <f aca="false">SUM(AA10:AA16)</f>
        <v>10000</v>
      </c>
      <c r="AB17" s="69" t="n">
        <f aca="false">SUM(AB10:AB16)</f>
        <v>10000</v>
      </c>
      <c r="AC17" s="69" t="n">
        <f aca="false">SUM(AC10:AC16)</f>
        <v>10000</v>
      </c>
      <c r="AD17" s="69" t="n">
        <f aca="false">SUM(AD10:AD16)</f>
        <v>10000</v>
      </c>
      <c r="AE17" s="69" t="n">
        <f aca="false">SUM(AE10:AE16)</f>
        <v>10000</v>
      </c>
      <c r="AF17" s="69" t="n">
        <f aca="false">SUM(AF10:AF16)</f>
        <v>10000</v>
      </c>
      <c r="AG17" s="69" t="n">
        <f aca="false">SUM(AG10:AG16)</f>
        <v>10000</v>
      </c>
      <c r="AH17" s="69" t="n">
        <f aca="false">SUM(AH10:AH16)</f>
        <v>10000</v>
      </c>
      <c r="AI17" s="69" t="n">
        <f aca="false">SUM(AI10:AI16)</f>
        <v>10000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410000</v>
      </c>
      <c r="AP17" s="34" t="n">
        <f aca="false">SUM(AP10:AP16)</f>
        <v>984410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197</v>
      </c>
      <c r="D20" s="1" t="s">
        <v>198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v>0</v>
      </c>
      <c r="W20" s="28" t="n">
        <v>0</v>
      </c>
      <c r="X20" s="28" t="n">
        <v>0</v>
      </c>
      <c r="Y20" s="28" t="n">
        <v>0</v>
      </c>
      <c r="Z20" s="28" t="n">
        <f aca="false">Y20</f>
        <v>0</v>
      </c>
      <c r="AA20" s="28" t="n">
        <v>0</v>
      </c>
      <c r="AB20" s="28" t="n">
        <f aca="false">AA20</f>
        <v>0</v>
      </c>
      <c r="AC20" s="28" t="n"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f aca="false">I27</f>
        <v>0</v>
      </c>
      <c r="K27" s="24" t="n">
        <f aca="false">J27</f>
        <v>0</v>
      </c>
      <c r="L27" s="24" t="n">
        <f aca="false">K27</f>
        <v>0</v>
      </c>
      <c r="M27" s="24" t="n">
        <f aca="false">L27</f>
        <v>0</v>
      </c>
      <c r="N27" s="24" t="n">
        <f aca="false">M27</f>
        <v>0</v>
      </c>
      <c r="O27" s="24" t="n">
        <f aca="false">N27</f>
        <v>0</v>
      </c>
      <c r="P27" s="24" t="n">
        <f aca="false">O27</f>
        <v>0</v>
      </c>
      <c r="Q27" s="24" t="n">
        <f aca="false">P27</f>
        <v>0</v>
      </c>
      <c r="R27" s="24" t="n">
        <f aca="false">Q27</f>
        <v>0</v>
      </c>
      <c r="S27" s="24" t="n">
        <f aca="false">R27</f>
        <v>0</v>
      </c>
      <c r="T27" s="24" t="n">
        <f aca="false">S27</f>
        <v>0</v>
      </c>
      <c r="U27" s="24" t="n">
        <f aca="false">T27</f>
        <v>0</v>
      </c>
      <c r="V27" s="24" t="n">
        <f aca="false">U27</f>
        <v>0</v>
      </c>
      <c r="W27" s="24" t="n">
        <f aca="false">V27</f>
        <v>0</v>
      </c>
      <c r="X27" s="24" t="n">
        <f aca="false">W27</f>
        <v>0</v>
      </c>
      <c r="Y27" s="24" t="n">
        <f aca="false">X27</f>
        <v>0</v>
      </c>
      <c r="Z27" s="24" t="n">
        <f aca="false">Y27</f>
        <v>0</v>
      </c>
      <c r="AA27" s="24" t="n">
        <f aca="false">Z27</f>
        <v>0</v>
      </c>
      <c r="AB27" s="24" t="n">
        <f aca="false">AA27</f>
        <v>0</v>
      </c>
      <c r="AC27" s="24" t="n">
        <f aca="false">AB27</f>
        <v>0</v>
      </c>
      <c r="AD27" s="24" t="n">
        <f aca="false">AC27</f>
        <v>0</v>
      </c>
      <c r="AE27" s="24" t="n">
        <f aca="false">AD27</f>
        <v>0</v>
      </c>
      <c r="AF27" s="24" t="n">
        <f aca="false">AE27</f>
        <v>0</v>
      </c>
      <c r="AG27" s="24" t="n">
        <f aca="false">AF27</f>
        <v>0</v>
      </c>
      <c r="AH27" s="24" t="n">
        <f aca="false">AG27</f>
        <v>0</v>
      </c>
      <c r="AI27" s="24" t="n">
        <f aca="false">AH27</f>
        <v>0</v>
      </c>
      <c r="AJ27" s="24" t="n">
        <f aca="false">AI27</f>
        <v>0</v>
      </c>
      <c r="AK27" s="24" t="n">
        <f aca="false">AJ27</f>
        <v>0</v>
      </c>
      <c r="AL27" s="24" t="n">
        <f aca="false">AK27</f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25000</v>
      </c>
      <c r="J28" s="24" t="n">
        <f aca="false">I28</f>
        <v>25000</v>
      </c>
      <c r="K28" s="24" t="n">
        <f aca="false">J28</f>
        <v>25000</v>
      </c>
      <c r="L28" s="24" t="n">
        <v>25000</v>
      </c>
      <c r="M28" s="24" t="n">
        <v>25000</v>
      </c>
      <c r="N28" s="24" t="n">
        <f aca="false">M28</f>
        <v>25000</v>
      </c>
      <c r="O28" s="24" t="n">
        <f aca="false">N28</f>
        <v>25000</v>
      </c>
      <c r="P28" s="24" t="n">
        <f aca="false">O28</f>
        <v>25000</v>
      </c>
      <c r="Q28" s="24" t="n">
        <f aca="false">P28</f>
        <v>25000</v>
      </c>
      <c r="R28" s="24" t="n">
        <f aca="false">Q28</f>
        <v>25000</v>
      </c>
      <c r="S28" s="24" t="n">
        <f aca="false">R28</f>
        <v>25000</v>
      </c>
      <c r="T28" s="24" t="n">
        <f aca="false">S28</f>
        <v>25000</v>
      </c>
      <c r="U28" s="24" t="n">
        <f aca="false">T28</f>
        <v>25000</v>
      </c>
      <c r="V28" s="24" t="n">
        <f aca="false">U28</f>
        <v>25000</v>
      </c>
      <c r="W28" s="24" t="n">
        <f aca="false">V28</f>
        <v>25000</v>
      </c>
      <c r="X28" s="24" t="n">
        <f aca="false">W28</f>
        <v>25000</v>
      </c>
      <c r="Y28" s="24" t="n">
        <f aca="false">X28</f>
        <v>25000</v>
      </c>
      <c r="Z28" s="24" t="n">
        <f aca="false">Y28</f>
        <v>25000</v>
      </c>
      <c r="AA28" s="24" t="n">
        <f aca="false">Z28</f>
        <v>25000</v>
      </c>
      <c r="AB28" s="24" t="n">
        <f aca="false">AA28</f>
        <v>25000</v>
      </c>
      <c r="AC28" s="24" t="n">
        <f aca="false">AB28</f>
        <v>25000</v>
      </c>
      <c r="AD28" s="24" t="n">
        <f aca="false">AC28</f>
        <v>25000</v>
      </c>
      <c r="AE28" s="24" t="n">
        <f aca="false">AD28</f>
        <v>25000</v>
      </c>
      <c r="AF28" s="24" t="n">
        <f aca="false">AE28</f>
        <v>25000</v>
      </c>
      <c r="AG28" s="24" t="n">
        <f aca="false">AF28</f>
        <v>25000</v>
      </c>
      <c r="AH28" s="24" t="n">
        <f aca="false">AG28</f>
        <v>25000</v>
      </c>
      <c r="AI28" s="24" t="n">
        <f aca="false">AH28</f>
        <v>25000</v>
      </c>
      <c r="AJ28" s="24" t="n">
        <f aca="false">AI28</f>
        <v>25000</v>
      </c>
      <c r="AK28" s="24" t="n">
        <f aca="false">AJ28</f>
        <v>25000</v>
      </c>
      <c r="AL28" s="24" t="n">
        <f aca="false">AK28</f>
        <v>25000</v>
      </c>
      <c r="AM28" s="24" t="n">
        <v>25000</v>
      </c>
      <c r="AO28" s="28" t="n">
        <f aca="false">SUM(I28:AN28)</f>
        <v>775000</v>
      </c>
      <c r="AP28" s="28" t="n">
        <f aca="false">SUM(I28:AM28)*E28+SUM(I28:AM28)*F28+SUM(I28:AM28)*G28</f>
        <v>2226962.5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v>0</v>
      </c>
      <c r="M32" s="28" t="n"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0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" t="s">
        <v>197</v>
      </c>
      <c r="D53" s="1" t="s">
        <v>198</v>
      </c>
      <c r="E53" s="108" t="n">
        <v>0.1</v>
      </c>
      <c r="F53" s="109" t="n">
        <v>0.01</v>
      </c>
      <c r="G53" s="106"/>
      <c r="H53" s="106"/>
      <c r="I53" s="107" t="n">
        <f aca="false">I20-I84</f>
        <v>0</v>
      </c>
      <c r="J53" s="107" t="n">
        <f aca="false">J20-J84</f>
        <v>0</v>
      </c>
      <c r="K53" s="107" t="n">
        <f aca="false">K20-K84</f>
        <v>0</v>
      </c>
      <c r="L53" s="107" t="n">
        <f aca="false">L20-L84</f>
        <v>0</v>
      </c>
      <c r="M53" s="107" t="n">
        <f aca="false">M20-M84</f>
        <v>0</v>
      </c>
      <c r="N53" s="107" t="n">
        <f aca="false">N20-N84</f>
        <v>0</v>
      </c>
      <c r="O53" s="107" t="n">
        <f aca="false">O20-O84</f>
        <v>0</v>
      </c>
      <c r="P53" s="107" t="n">
        <f aca="false">P20-P84</f>
        <v>0</v>
      </c>
      <c r="Q53" s="107" t="n">
        <f aca="false">Q20-Q84</f>
        <v>0</v>
      </c>
      <c r="R53" s="107" t="n">
        <f aca="false">R20-R84</f>
        <v>0</v>
      </c>
      <c r="S53" s="107" t="n">
        <f aca="false">S20-S84</f>
        <v>0</v>
      </c>
      <c r="T53" s="107" t="n">
        <f aca="false">T20-T84</f>
        <v>0</v>
      </c>
      <c r="U53" s="107" t="n">
        <f aca="false">U20-U84</f>
        <v>0</v>
      </c>
      <c r="V53" s="107" t="n">
        <f aca="false">V20-V84</f>
        <v>0</v>
      </c>
      <c r="W53" s="107" t="n">
        <f aca="false">W20-W84</f>
        <v>0</v>
      </c>
      <c r="X53" s="107" t="n">
        <f aca="false">X20-X84</f>
        <v>0</v>
      </c>
      <c r="Y53" s="107" t="n">
        <f aca="false">Y20-Y84</f>
        <v>0</v>
      </c>
      <c r="Z53" s="107" t="n">
        <f aca="false">Z20-Z84</f>
        <v>0</v>
      </c>
      <c r="AA53" s="107" t="n">
        <f aca="false">AA20-AA84</f>
        <v>0</v>
      </c>
      <c r="AB53" s="107" t="n">
        <f aca="false">AB20-AB84</f>
        <v>0</v>
      </c>
      <c r="AC53" s="107" t="n">
        <f aca="false">AC20-AC84</f>
        <v>0</v>
      </c>
      <c r="AD53" s="107" t="n">
        <f aca="false">AD20-AD84</f>
        <v>0</v>
      </c>
      <c r="AE53" s="107" t="n">
        <f aca="false">AE20-AE84</f>
        <v>0</v>
      </c>
      <c r="AF53" s="107" t="n">
        <f aca="false">AF20-AF84</f>
        <v>0</v>
      </c>
      <c r="AG53" s="107" t="n">
        <f aca="false">AG20-AG84</f>
        <v>0</v>
      </c>
      <c r="AH53" s="107" t="n">
        <f aca="false">AH20-AH84</f>
        <v>0</v>
      </c>
      <c r="AI53" s="107" t="n">
        <f aca="false">AI20-AI84</f>
        <v>0</v>
      </c>
      <c r="AJ53" s="107" t="n">
        <f aca="false">AJ20-AJ84</f>
        <v>0</v>
      </c>
      <c r="AK53" s="107" t="n">
        <f aca="false">AK20-AK84</f>
        <v>0</v>
      </c>
      <c r="AL53" s="107" t="n">
        <f aca="false">AL20-AL84</f>
        <v>0</v>
      </c>
      <c r="AM53" s="107" t="n">
        <f aca="false">AM20-AM84</f>
        <v>0</v>
      </c>
      <c r="AN53" s="106"/>
      <c r="AO53" s="110" t="n">
        <f aca="false">SUM(I53:AL53)-AQ53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25000</v>
      </c>
      <c r="J55" s="107" t="n">
        <f aca="false">J11+J28-J86</f>
        <v>25000</v>
      </c>
      <c r="K55" s="107" t="n">
        <f aca="false">K11+K28-K86</f>
        <v>25000</v>
      </c>
      <c r="L55" s="107" t="n">
        <f aca="false">L11+L28-L86-L107</f>
        <v>25000</v>
      </c>
      <c r="M55" s="107" t="n">
        <f aca="false">M11+M28-M86-M107</f>
        <v>25000</v>
      </c>
      <c r="N55" s="107" t="n">
        <f aca="false">N11+N28-N86-N107</f>
        <v>25000</v>
      </c>
      <c r="O55" s="107" t="n">
        <f aca="false">O11+O28-O86-O107</f>
        <v>25000</v>
      </c>
      <c r="P55" s="107" t="n">
        <f aca="false">P11+P28-P86-P107</f>
        <v>25000</v>
      </c>
      <c r="Q55" s="107" t="n">
        <f aca="false">Q11+Q28-Q86-Q107</f>
        <v>25000</v>
      </c>
      <c r="R55" s="107" t="n">
        <f aca="false">R11+R28-R86-R107</f>
        <v>25000</v>
      </c>
      <c r="S55" s="107" t="n">
        <f aca="false">S11+S28-S86-S107</f>
        <v>25000</v>
      </c>
      <c r="T55" s="107" t="n">
        <f aca="false">T11+T28-T86-T107</f>
        <v>25000</v>
      </c>
      <c r="U55" s="107" t="n">
        <f aca="false">U11+U28-U86-U107</f>
        <v>25000</v>
      </c>
      <c r="V55" s="107" t="n">
        <f aca="false">V11+V28-V86-V107</f>
        <v>25000</v>
      </c>
      <c r="W55" s="107" t="n">
        <f aca="false">W11+W28-W86-W107</f>
        <v>25000</v>
      </c>
      <c r="X55" s="107" t="n">
        <f aca="false">X11+X28-X86-X107</f>
        <v>25000</v>
      </c>
      <c r="Y55" s="107" t="n">
        <f aca="false">Y11+Y28-Y86-Y107</f>
        <v>25000</v>
      </c>
      <c r="Z55" s="107" t="n">
        <f aca="false">Z11+Z28-Z86-Z107</f>
        <v>25000</v>
      </c>
      <c r="AA55" s="107" t="n">
        <f aca="false">AA11+AA28-AA86-AA107</f>
        <v>25000</v>
      </c>
      <c r="AB55" s="107" t="n">
        <f aca="false">AB11+AB28-AB86</f>
        <v>25000</v>
      </c>
      <c r="AC55" s="107" t="n">
        <f aca="false">AC11+AC28-AC86</f>
        <v>25000</v>
      </c>
      <c r="AD55" s="107" t="n">
        <f aca="false">AD11+AD28-AD86</f>
        <v>25000</v>
      </c>
      <c r="AE55" s="107" t="n">
        <f aca="false">AE11+AE28-AE86</f>
        <v>25000</v>
      </c>
      <c r="AF55" s="107" t="n">
        <f aca="false">AF11+AF28-AF86</f>
        <v>25000</v>
      </c>
      <c r="AG55" s="107" t="n">
        <f aca="false">AG11+AG28-AG86</f>
        <v>25000</v>
      </c>
      <c r="AH55" s="107" t="n">
        <f aca="false">AH11+AH28-AH86</f>
        <v>25000</v>
      </c>
      <c r="AI55" s="107" t="n">
        <f aca="false">AI11+AI28-AI86</f>
        <v>25000</v>
      </c>
      <c r="AJ55" s="107" t="n">
        <f aca="false">AJ11+AJ28-AJ86</f>
        <v>25000</v>
      </c>
      <c r="AK55" s="107" t="n">
        <f aca="false">AK11+AK28-AK86</f>
        <v>25000</v>
      </c>
      <c r="AL55" s="107" t="n">
        <f aca="false">AL11+AL28-AL86</f>
        <v>25000</v>
      </c>
      <c r="AM55" s="107" t="n">
        <f aca="false">AM11+AM28-AM86</f>
        <v>25000</v>
      </c>
      <c r="AN55" s="106"/>
      <c r="AO55" s="110" t="n">
        <f aca="false">SUM(I55:AL55)-AQ55</f>
        <v>742250</v>
      </c>
      <c r="AP55" s="111" t="n">
        <f aca="false">AO55*E55</f>
        <v>74225</v>
      </c>
      <c r="AQ55" s="110" t="n">
        <f aca="false">SUM(I55:AM55)*F55</f>
        <v>7750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0</v>
      </c>
      <c r="J59" s="107" t="n">
        <f aca="false">J12+J24-J90</f>
        <v>0</v>
      </c>
      <c r="K59" s="107" t="n">
        <f aca="false">K12+K24-K90</f>
        <v>0</v>
      </c>
      <c r="L59" s="107" t="n">
        <f aca="false">L12+L24-L90-L117</f>
        <v>0</v>
      </c>
      <c r="M59" s="107" t="n">
        <f aca="false">M12+M24-M90-M117</f>
        <v>0</v>
      </c>
      <c r="N59" s="107" t="n">
        <f aca="false">N12+N24-N90-N117</f>
        <v>0</v>
      </c>
      <c r="O59" s="107" t="n">
        <f aca="false">O12+O24-O90-O117</f>
        <v>0</v>
      </c>
      <c r="P59" s="107" t="n">
        <f aca="false">P12+P24-P90-P117</f>
        <v>0</v>
      </c>
      <c r="Q59" s="107" t="n">
        <f aca="false">Q12+Q24-Q90-Q117</f>
        <v>0</v>
      </c>
      <c r="R59" s="107" t="n">
        <f aca="false">R12+R24-R90-R117</f>
        <v>0</v>
      </c>
      <c r="S59" s="107" t="n">
        <f aca="false">S12+S24-S90-S117</f>
        <v>0</v>
      </c>
      <c r="T59" s="107" t="n">
        <f aca="false">T12+T24-T90-T117</f>
        <v>0</v>
      </c>
      <c r="U59" s="107" t="n">
        <f aca="false">U12+U24-U90-U117</f>
        <v>0</v>
      </c>
      <c r="V59" s="107" t="n">
        <f aca="false">V12+V24-V90-V117</f>
        <v>0</v>
      </c>
      <c r="W59" s="107" t="n">
        <f aca="false">W12+W24-W90-W117</f>
        <v>0</v>
      </c>
      <c r="X59" s="107" t="n">
        <f aca="false">X12+X24-X90-X117</f>
        <v>0</v>
      </c>
      <c r="Y59" s="107" t="n">
        <f aca="false">Y12+Y24-Y90-Y117</f>
        <v>0</v>
      </c>
      <c r="Z59" s="107" t="n">
        <f aca="false">Z12+Z24-Z90-Z117</f>
        <v>0</v>
      </c>
      <c r="AA59" s="107" t="n">
        <f aca="false">AA12+AA24-AA90-AA117</f>
        <v>0</v>
      </c>
      <c r="AB59" s="107" t="n">
        <f aca="false">AB12+AB24-AB90-AB117</f>
        <v>0</v>
      </c>
      <c r="AC59" s="107" t="n">
        <f aca="false">AC12+AC24-AC90-AC117</f>
        <v>0</v>
      </c>
      <c r="AD59" s="107" t="n">
        <f aca="false">AD12+AD24-AD90-AD117</f>
        <v>0</v>
      </c>
      <c r="AE59" s="107" t="n">
        <f aca="false">AE12+AE24-AE90-AE117</f>
        <v>0</v>
      </c>
      <c r="AF59" s="107" t="n">
        <f aca="false">AF12+AF24-AF90-AF117</f>
        <v>0</v>
      </c>
      <c r="AG59" s="107" t="n">
        <f aca="false">AG12+AG24-AG90-AG117</f>
        <v>0</v>
      </c>
      <c r="AH59" s="107" t="n">
        <f aca="false">AH12+AH24-AH90-AH117</f>
        <v>0</v>
      </c>
      <c r="AI59" s="107" t="n">
        <f aca="false">AI12+AI24-AI90-AI117</f>
        <v>0</v>
      </c>
      <c r="AJ59" s="107" t="n">
        <f aca="false">AJ12+AJ24-AJ90-AJ117</f>
        <v>0</v>
      </c>
      <c r="AK59" s="107" t="n">
        <f aca="false">AK12+AK24-AK90-AK117</f>
        <v>0</v>
      </c>
      <c r="AL59" s="107" t="n">
        <f aca="false">AL12+AL24-AL90-AL117</f>
        <v>0</v>
      </c>
      <c r="AM59" s="107" t="n">
        <f aca="false">AM12+AM24-AM90-AM117</f>
        <v>0</v>
      </c>
      <c r="AN59" s="106"/>
      <c r="AO59" s="110" t="n">
        <f aca="false">SUM(I59:AL59)-AQ59</f>
        <v>0</v>
      </c>
      <c r="AP59" s="111" t="n">
        <f aca="false">AO59*E59</f>
        <v>0</v>
      </c>
      <c r="AQ59" s="110" t="n">
        <f aca="false">SUM(I59:AM59)*F59</f>
        <v>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" t="s">
        <v>19</v>
      </c>
      <c r="D62" s="1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K27-K93</f>
        <v>0</v>
      </c>
      <c r="L62" s="107" t="n">
        <f aca="false">L27-L93</f>
        <v>0</v>
      </c>
      <c r="M62" s="107" t="n">
        <f aca="false">M27-M93</f>
        <v>0</v>
      </c>
      <c r="N62" s="107" t="n">
        <f aca="false">N27-N93</f>
        <v>0</v>
      </c>
      <c r="O62" s="107" t="n">
        <f aca="false">O27-O93</f>
        <v>0</v>
      </c>
      <c r="P62" s="107" t="n">
        <f aca="false">P27-P93</f>
        <v>0</v>
      </c>
      <c r="Q62" s="107" t="n">
        <f aca="false">Q27-Q93</f>
        <v>0</v>
      </c>
      <c r="R62" s="107" t="n">
        <f aca="false">R27-R93</f>
        <v>0</v>
      </c>
      <c r="S62" s="107" t="n">
        <f aca="false">S27-S93</f>
        <v>0</v>
      </c>
      <c r="T62" s="107" t="n">
        <f aca="false">T27-T93</f>
        <v>0</v>
      </c>
      <c r="U62" s="107" t="n">
        <f aca="false">U27-U93</f>
        <v>0</v>
      </c>
      <c r="V62" s="107" t="n">
        <f aca="false">V27-V93</f>
        <v>0</v>
      </c>
      <c r="W62" s="107" t="n">
        <f aca="false">W27-W93</f>
        <v>0</v>
      </c>
      <c r="X62" s="107" t="n">
        <f aca="false">X27-X93</f>
        <v>0</v>
      </c>
      <c r="Y62" s="107" t="n">
        <f aca="false">Y27-Y93</f>
        <v>0</v>
      </c>
      <c r="Z62" s="107" t="n">
        <f aca="false">Z27-Z93</f>
        <v>0</v>
      </c>
      <c r="AA62" s="107" t="n">
        <f aca="false">AA27-AA93</f>
        <v>0</v>
      </c>
      <c r="AB62" s="107" t="n">
        <f aca="false">AB27-AB93</f>
        <v>0</v>
      </c>
      <c r="AC62" s="107" t="n">
        <f aca="false">AC27-AC93</f>
        <v>0</v>
      </c>
      <c r="AD62" s="107" t="n">
        <f aca="false">AD27-AD93</f>
        <v>0</v>
      </c>
      <c r="AE62" s="107" t="n">
        <f aca="false">AE27-AE93</f>
        <v>0</v>
      </c>
      <c r="AF62" s="107" t="n">
        <f aca="false">AF27-AF93</f>
        <v>0</v>
      </c>
      <c r="AG62" s="107" t="n">
        <f aca="false">AG27-AG93</f>
        <v>0</v>
      </c>
      <c r="AH62" s="107" t="n">
        <f aca="false">AH27-AH93</f>
        <v>0</v>
      </c>
      <c r="AI62" s="107" t="n">
        <f aca="false">AI27-AI93</f>
        <v>0</v>
      </c>
      <c r="AJ62" s="107" t="n">
        <f aca="false">AJ27-AJ93</f>
        <v>0</v>
      </c>
      <c r="AK62" s="107" t="n">
        <f aca="false">AK27-AK93</f>
        <v>0</v>
      </c>
      <c r="AL62" s="107" t="n">
        <f aca="false">AL27-AL93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0</v>
      </c>
      <c r="J64" s="107" t="n">
        <f aca="false">J30-J95</f>
        <v>0</v>
      </c>
      <c r="K64" s="107" t="n">
        <f aca="false">K30-K95</f>
        <v>0</v>
      </c>
      <c r="L64" s="107" t="n">
        <f aca="false">L30-L95</f>
        <v>0</v>
      </c>
      <c r="M64" s="107" t="n">
        <f aca="false">M30-M95</f>
        <v>0</v>
      </c>
      <c r="N64" s="107" t="n">
        <f aca="false">N30-N95</f>
        <v>0</v>
      </c>
      <c r="O64" s="107" t="n">
        <f aca="false">O30-O95</f>
        <v>0</v>
      </c>
      <c r="P64" s="107" t="n">
        <f aca="false">P30-P95</f>
        <v>0</v>
      </c>
      <c r="Q64" s="107" t="n">
        <f aca="false">Q30-Q95</f>
        <v>0</v>
      </c>
      <c r="R64" s="107" t="n">
        <f aca="false">R30-R95</f>
        <v>0</v>
      </c>
      <c r="S64" s="107" t="n">
        <f aca="false">S30-S95</f>
        <v>0</v>
      </c>
      <c r="T64" s="107" t="n">
        <f aca="false">T30-T95</f>
        <v>0</v>
      </c>
      <c r="U64" s="107" t="n">
        <f aca="false">U30-U95</f>
        <v>0</v>
      </c>
      <c r="V64" s="107" t="n">
        <f aca="false">V30-V95</f>
        <v>0</v>
      </c>
      <c r="W64" s="107" t="n">
        <f aca="false">W30-W95</f>
        <v>0</v>
      </c>
      <c r="X64" s="107" t="n">
        <f aca="false">X30-X95</f>
        <v>0</v>
      </c>
      <c r="Y64" s="107" t="n">
        <f aca="false">Y30-Y95</f>
        <v>0</v>
      </c>
      <c r="Z64" s="107" t="n">
        <f aca="false">Z30-Z95</f>
        <v>0</v>
      </c>
      <c r="AA64" s="107" t="n">
        <f aca="false">AA30-AA95</f>
        <v>0</v>
      </c>
      <c r="AB64" s="107" t="n">
        <f aca="false">AB30-AB95</f>
        <v>0</v>
      </c>
      <c r="AC64" s="107" t="n">
        <f aca="false">AC30-AC95</f>
        <v>0</v>
      </c>
      <c r="AD64" s="107" t="n">
        <f aca="false">AD30-AD95</f>
        <v>0</v>
      </c>
      <c r="AE64" s="107" t="n">
        <f aca="false">AE30-AE95</f>
        <v>0</v>
      </c>
      <c r="AF64" s="107" t="n">
        <f aca="false">AF30-AF95</f>
        <v>0</v>
      </c>
      <c r="AG64" s="107" t="n">
        <f aca="false">AG30-AG95</f>
        <v>0</v>
      </c>
      <c r="AH64" s="107" t="n">
        <v>0</v>
      </c>
      <c r="AI64" s="107" t="n">
        <v>0</v>
      </c>
      <c r="AJ64" s="107" t="n">
        <f aca="false">AJ30-AJ95</f>
        <v>0</v>
      </c>
      <c r="AK64" s="107" t="n">
        <f aca="false">AK30-AK95</f>
        <v>0</v>
      </c>
      <c r="AL64" s="107" t="n">
        <f aca="false">AL30-AL95</f>
        <v>0</v>
      </c>
      <c r="AM64" s="107" t="n">
        <f aca="false">AM30-AM95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20000</v>
      </c>
      <c r="J65" s="107" t="n">
        <f aca="false">J15+J31-J96</f>
        <v>20000</v>
      </c>
      <c r="K65" s="107" t="n">
        <f aca="false">K15+K31-K96</f>
        <v>20000</v>
      </c>
      <c r="L65" s="107" t="n">
        <f aca="false">L15+L31-L96</f>
        <v>20000</v>
      </c>
      <c r="M65" s="107" t="n">
        <f aca="false">M15+M31-M96</f>
        <v>20000</v>
      </c>
      <c r="N65" s="107" t="n">
        <f aca="false">N15+N31-N96</f>
        <v>20000</v>
      </c>
      <c r="O65" s="107" t="n">
        <f aca="false">O15+O31-O96</f>
        <v>10000</v>
      </c>
      <c r="P65" s="107" t="n">
        <f aca="false">P15+P31-P96</f>
        <v>10000</v>
      </c>
      <c r="Q65" s="107" t="n">
        <f aca="false">Q15+Q31-Q96</f>
        <v>10000</v>
      </c>
      <c r="R65" s="107" t="n">
        <f aca="false">R15+R31-R96</f>
        <v>10000</v>
      </c>
      <c r="S65" s="107" t="n">
        <f aca="false">S15+S31-S96</f>
        <v>10000</v>
      </c>
      <c r="T65" s="107" t="n">
        <f aca="false">T15+T31-T96</f>
        <v>10000</v>
      </c>
      <c r="U65" s="107" t="n">
        <f aca="false">U15+U31-U96</f>
        <v>10000</v>
      </c>
      <c r="V65" s="107" t="n">
        <f aca="false">V15+V31-V96</f>
        <v>10000</v>
      </c>
      <c r="W65" s="107" t="n">
        <f aca="false">W15+W31-W96</f>
        <v>10000</v>
      </c>
      <c r="X65" s="107" t="n">
        <f aca="false">X15+X31-X96</f>
        <v>10000</v>
      </c>
      <c r="Y65" s="107" t="n">
        <f aca="false">Y15+Y31-Y96</f>
        <v>10000</v>
      </c>
      <c r="Z65" s="107" t="n">
        <f aca="false">Z15+Z31-Z96</f>
        <v>10000</v>
      </c>
      <c r="AA65" s="107" t="n">
        <f aca="false">AA15+AA31-AA96</f>
        <v>10000</v>
      </c>
      <c r="AB65" s="107" t="n">
        <f aca="false">AB15+AB31-AB96</f>
        <v>10000</v>
      </c>
      <c r="AC65" s="107" t="n">
        <f aca="false">AC15+AC31-AC96</f>
        <v>10000</v>
      </c>
      <c r="AD65" s="107" t="n">
        <f aca="false">AD15+AD31-AD96</f>
        <v>10000</v>
      </c>
      <c r="AE65" s="107" t="n">
        <f aca="false">AE15+AE31-AE96</f>
        <v>10000</v>
      </c>
      <c r="AF65" s="107" t="n">
        <f aca="false">AF15+AF31-AF96</f>
        <v>10000</v>
      </c>
      <c r="AG65" s="107" t="n">
        <f aca="false">AG15+AG31-AG96</f>
        <v>10000</v>
      </c>
      <c r="AH65" s="107" t="n">
        <f aca="false">AH15+AH31-AH96</f>
        <v>10000</v>
      </c>
      <c r="AI65" s="107" t="n">
        <f aca="false">AI15+AI31-AI96</f>
        <v>10000</v>
      </c>
      <c r="AJ65" s="107" t="n">
        <f aca="false">AJ15+AJ31-AJ96</f>
        <v>20000</v>
      </c>
      <c r="AK65" s="107" t="n">
        <f aca="false">AK15+AK31-AK96</f>
        <v>20000</v>
      </c>
      <c r="AL65" s="107" t="n">
        <f aca="false">AL15+AL31-AL96</f>
        <v>20000</v>
      </c>
      <c r="AM65" s="107" t="n">
        <f aca="false">AM15+AM31-AM96</f>
        <v>20000</v>
      </c>
      <c r="AN65" s="106"/>
      <c r="AO65" s="110" t="n">
        <f aca="false">SUM(I65:AL65)-AQ65</f>
        <v>385900</v>
      </c>
      <c r="AP65" s="111" t="n">
        <f aca="false">AO65*E65</f>
        <v>38590</v>
      </c>
      <c r="AQ65" s="110" t="n">
        <f aca="false">SUM(I65:AM65)*F65</f>
        <v>4100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0</v>
      </c>
      <c r="J66" s="107" t="n">
        <f aca="false">J16+J32-J97</f>
        <v>0</v>
      </c>
      <c r="K66" s="107" t="n">
        <f aca="false">K32-K97</f>
        <v>0</v>
      </c>
      <c r="L66" s="107" t="n">
        <f aca="false">L32-L97</f>
        <v>0</v>
      </c>
      <c r="M66" s="107" t="n">
        <f aca="false">M32-M97</f>
        <v>0</v>
      </c>
      <c r="N66" s="107" t="n">
        <f aca="false">N32-N97</f>
        <v>0</v>
      </c>
      <c r="O66" s="107" t="n">
        <f aca="false">O32-O97</f>
        <v>0</v>
      </c>
      <c r="P66" s="107" t="n">
        <f aca="false">P32-P97</f>
        <v>0</v>
      </c>
      <c r="Q66" s="107" t="n">
        <f aca="false">Q32-Q97</f>
        <v>0</v>
      </c>
      <c r="R66" s="107" t="n">
        <f aca="false">R32-R97</f>
        <v>0</v>
      </c>
      <c r="S66" s="107" t="n">
        <f aca="false">S32-S97</f>
        <v>0</v>
      </c>
      <c r="T66" s="107" t="n">
        <f aca="false">T32-T97</f>
        <v>0</v>
      </c>
      <c r="U66" s="107" t="n">
        <f aca="false">U32-U97</f>
        <v>0</v>
      </c>
      <c r="V66" s="107" t="n">
        <f aca="false">V32-V97</f>
        <v>0</v>
      </c>
      <c r="W66" s="107" t="n">
        <f aca="false">W32-W97</f>
        <v>0</v>
      </c>
      <c r="X66" s="107" t="n">
        <f aca="false">X32-X97</f>
        <v>0</v>
      </c>
      <c r="Y66" s="107" t="n">
        <f aca="false">Y32-Y97</f>
        <v>0</v>
      </c>
      <c r="Z66" s="107" t="n">
        <f aca="false">Z32-Z97</f>
        <v>0</v>
      </c>
      <c r="AA66" s="107" t="n">
        <f aca="false">AA32-AA97</f>
        <v>0</v>
      </c>
      <c r="AB66" s="107" t="n">
        <f aca="false">AB32-AB97</f>
        <v>0</v>
      </c>
      <c r="AC66" s="107" t="n">
        <f aca="false">AC32-AC97</f>
        <v>0</v>
      </c>
      <c r="AD66" s="107" t="n">
        <f aca="false">AD32-AD97</f>
        <v>0</v>
      </c>
      <c r="AE66" s="107" t="n">
        <f aca="false">AE32-AE97</f>
        <v>0</v>
      </c>
      <c r="AF66" s="107" t="n">
        <f aca="false">AF32-AF97</f>
        <v>0</v>
      </c>
      <c r="AG66" s="107" t="n">
        <f aca="false">AG32-AG97</f>
        <v>0</v>
      </c>
      <c r="AH66" s="107" t="n">
        <f aca="false">AH32-AH97</f>
        <v>0</v>
      </c>
      <c r="AI66" s="107" t="n">
        <f aca="false">AI32-AI97</f>
        <v>0</v>
      </c>
      <c r="AJ66" s="107" t="n">
        <f aca="false">AJ32-AJ97</f>
        <v>0</v>
      </c>
      <c r="AK66" s="107" t="n">
        <f aca="false">AK32-AK97</f>
        <v>0</v>
      </c>
      <c r="AL66" s="107" t="n">
        <f aca="false">AL32-AL97</f>
        <v>0</v>
      </c>
      <c r="AM66" s="107" t="n">
        <f aca="false">AM32-AM97</f>
        <v>0</v>
      </c>
      <c r="AN66" s="106"/>
      <c r="AO66" s="110" t="n">
        <f aca="false">SUM(I66:AL66)-AQ66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35000</v>
      </c>
      <c r="P69" s="116" t="n">
        <f aca="false">SUM(P53:P67)</f>
        <v>35000</v>
      </c>
      <c r="Q69" s="116" t="n">
        <f aca="false">SUM(Q53:Q67)</f>
        <v>35000</v>
      </c>
      <c r="R69" s="116" t="n">
        <f aca="false">SUM(R53:R67)</f>
        <v>35000</v>
      </c>
      <c r="S69" s="116" t="n">
        <f aca="false">SUM(S53:S67)</f>
        <v>35000</v>
      </c>
      <c r="T69" s="116" t="n">
        <f aca="false">SUM(T53:T67)</f>
        <v>35000</v>
      </c>
      <c r="U69" s="116" t="n">
        <f aca="false">SUM(U53:U67)</f>
        <v>35000</v>
      </c>
      <c r="V69" s="116" t="n">
        <f aca="false">SUM(V53:V67)</f>
        <v>35000</v>
      </c>
      <c r="W69" s="116" t="n">
        <f aca="false">SUM(W53:W67)</f>
        <v>35000</v>
      </c>
      <c r="X69" s="116" t="n">
        <f aca="false">SUM(X53:X67)</f>
        <v>35000</v>
      </c>
      <c r="Y69" s="116" t="n">
        <f aca="false">SUM(Y53:Y67)</f>
        <v>35000</v>
      </c>
      <c r="Z69" s="116" t="n">
        <f aca="false">SUM(Z53:Z67)</f>
        <v>35000</v>
      </c>
      <c r="AA69" s="116" t="n">
        <f aca="false">SUM(AA53:AA67)</f>
        <v>35000</v>
      </c>
      <c r="AB69" s="116" t="n">
        <f aca="false">SUM(AB53:AB67)</f>
        <v>35000</v>
      </c>
      <c r="AC69" s="116" t="n">
        <f aca="false">SUM(AC53:AC67)</f>
        <v>35000</v>
      </c>
      <c r="AD69" s="116" t="n">
        <f aca="false">SUM(AD53:AD67)</f>
        <v>35000</v>
      </c>
      <c r="AE69" s="116" t="n">
        <f aca="false">SUM(AE53:AE67)</f>
        <v>35000</v>
      </c>
      <c r="AF69" s="116" t="n">
        <f aca="false">SUM(AF53:AF67)</f>
        <v>35000</v>
      </c>
      <c r="AG69" s="116" t="n">
        <f aca="false">SUM(AG53:AG67)</f>
        <v>35000</v>
      </c>
      <c r="AH69" s="116" t="n">
        <f aca="false">SUM(AH53:AH67)</f>
        <v>35000</v>
      </c>
      <c r="AI69" s="116" t="n">
        <f aca="false">SUM(AI53:AI67)</f>
        <v>35000</v>
      </c>
      <c r="AJ69" s="116" t="n">
        <f aca="false">SUM(AJ53:AJ67)</f>
        <v>45000</v>
      </c>
      <c r="AK69" s="116" t="n">
        <f aca="false">SUM(AK53:AK67)</f>
        <v>45000</v>
      </c>
      <c r="AL69" s="116" t="n">
        <f aca="false">SUM(AL53:AL67)</f>
        <v>45000</v>
      </c>
      <c r="AM69" s="116" t="n">
        <f aca="false">SUM(AM53:AM68)</f>
        <v>45000</v>
      </c>
      <c r="AN69" s="106"/>
      <c r="AO69" s="116" t="n">
        <f aca="false">SUM(AO53:AO68)</f>
        <v>1128150</v>
      </c>
      <c r="AP69" s="117" t="n">
        <f aca="false">SUM(AP53:AP68)</f>
        <v>112815</v>
      </c>
      <c r="AQ69" s="116" t="n">
        <f aca="false">SUM(AQ53:AQ68)</f>
        <v>11850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34650</v>
      </c>
      <c r="P81" s="110" t="n">
        <f aca="false">P69-(P53*$F53+P54*$F54+P55*$F55+P56*$F56+P57*$F57+P59*$F59+P60*$F60+P61*$F61+P62*$F62+P63*$F63+P64*$F64+P65*$F65+P66*$F66+P67*$F67+P58*$F58)-P68*$F68-P99-P102-P106-P112-P116+P99</f>
        <v>34650</v>
      </c>
      <c r="Q81" s="110" t="n">
        <f aca="false">Q69-(Q53*$F53+Q54*$F54+Q55*$F55+Q56*$F56+Q57*$F57+Q59*$F59+Q60*$F60+Q61*$F61+Q62*$F62+Q63*$F63+Q64*$F64+Q65*$F65+Q66*$F66+Q67*$F67+Q58*$F58)-Q68*$F68-Q99-Q102-Q106-Q112-Q116+Q99</f>
        <v>34650</v>
      </c>
      <c r="R81" s="110" t="n">
        <f aca="false">R69-(R53*$F53+R54*$F54+R55*$F55+R56*$F56+R57*$F57+R59*$F59+R60*$F60+R61*$F61+R62*$F62+R63*$F63+R64*$F64+R65*$F65+R66*$F66+R67*$F67+R58*$F58)-R68*$F68-R99-R102-R106-R112-R116+R99</f>
        <v>34650</v>
      </c>
      <c r="S81" s="110" t="n">
        <f aca="false">S69-(S53*$F53+S54*$F54+S55*$F55+S56*$F56+S57*$F57+S59*$F59+S60*$F60+S61*$F61+S62*$F62+S63*$F63+S64*$F64+S65*$F65+S66*$F66+S67*$F67+S58*$F58)-S68*$F68-S99-S102-S106-S112-S116+S99</f>
        <v>34650</v>
      </c>
      <c r="T81" s="110" t="n">
        <f aca="false">T69-(T53*$F53+T54*$F54+T55*$F55+T56*$F56+T57*$F57+T59*$F59+T60*$F60+T61*$F61+T62*$F62+T63*$F63+T64*$F64+T65*$F65+T66*$F66+T67*$F67+T58*$F58)-T68*$F68-T99-T102-T106-T112-T116+T99</f>
        <v>34650</v>
      </c>
      <c r="U81" s="110" t="n">
        <f aca="false">U69-(U53*$F53+U54*$F54+U55*$F55+U56*$F56+U57*$F57+U59*$F59+U60*$F60+U61*$F61+U62*$F62+U63*$F63+U64*$F64+U65*$F65+U66*$F66+U67*$F67+U58*$F58)-U68*$F68-U99-U102-U106-U112-U116+U99</f>
        <v>34650</v>
      </c>
      <c r="V81" s="110" t="n">
        <f aca="false">V69-(V53*$F53+V54*$F54+V55*$F55+V56*$F56+V57*$F57+V59*$F59+V60*$F60+V61*$F61+V62*$F62+V63*$F63+V64*$F64+V65*$F65+V66*$F66+V67*$F67+V58*$F58)-V68*$F68-V99-V102-V106-V112-V116+V99</f>
        <v>34650</v>
      </c>
      <c r="W81" s="110" t="n">
        <f aca="false">W69-(W53*$F53+W54*$F54+W55*$F55+W56*$F56+W57*$F57+W59*$F59+W60*$F60+W61*$F61+W62*$F62+W63*$F63+W64*$F64+W65*$F65+W66*$F66+W67*$F67+W58*$F58)-W68*$F68-W99-W102-W106-W112-W116+W99</f>
        <v>34650</v>
      </c>
      <c r="X81" s="110" t="n">
        <f aca="false">X69-(X53*$F53+X54*$F54+X55*$F55+X56*$F56+X57*$F57+X59*$F59+X60*$F60+X61*$F61+X62*$F62+X63*$F63+X64*$F64+X65*$F65+X66*$F66+X67*$F67+X58*$F58)-X68*$F68-X99-X102-X106-X112-X116+X99</f>
        <v>34650</v>
      </c>
      <c r="Y81" s="110" t="n">
        <f aca="false">Y69-(Y53*$F53+Y54*$F54+Y55*$F55+Y56*$F56+Y57*$F57+Y59*$F59+Y60*$F60+Y61*$F61+Y62*$F62+Y63*$F63+Y64*$F64+Y65*$F65+Y66*$F66+Y67*$F67+Y58*$F58)-Y68*$F68-Y99-Y102-Y106-Y112-Y116+Y99</f>
        <v>34650</v>
      </c>
      <c r="Z81" s="110" t="n">
        <f aca="false">Z69-(Z53*$F53+Z54*$F54+Z55*$F55+Z56*$F56+Z57*$F57+Z59*$F59+Z60*$F60+Z61*$F61+Z62*$F62+Z63*$F63+Z64*$F64+Z65*$F65+Z66*$F66+Z67*$F67+Z58*$F58)-Z68*$F68-Z99-Z102-Z106-Z112-Z116+Z99</f>
        <v>34650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34650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34650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34650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34650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34650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34650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34650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34650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34650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44550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44550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44550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44550</v>
      </c>
      <c r="AN81" s="106"/>
      <c r="AO81" s="110" t="n">
        <f aca="false">SUM(I81:AN81)</f>
        <v>1173150</v>
      </c>
      <c r="AP81" s="111" t="n">
        <f aca="false">AP17+AP34+AP37+AP40+AP69+AP72+AP75-AP99-AP102-AP106-AP112-AP116</f>
        <v>3324187.5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tru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>
      <c r="C107" s="1" t="s">
        <v>201</v>
      </c>
      <c r="D107" s="1" t="s">
        <v>190</v>
      </c>
      <c r="L107" s="1" t="n">
        <v>0</v>
      </c>
      <c r="M107" s="1" t="n">
        <v>0</v>
      </c>
      <c r="N107" s="1" t="n">
        <v>0</v>
      </c>
      <c r="O107" s="1" t="n">
        <v>0</v>
      </c>
      <c r="P107" s="1" t="n">
        <v>0</v>
      </c>
      <c r="Q107" s="1" t="n">
        <v>0</v>
      </c>
      <c r="R107" s="1" t="n">
        <v>0</v>
      </c>
      <c r="S107" s="1" t="n">
        <v>0</v>
      </c>
      <c r="T107" s="1" t="n">
        <v>0</v>
      </c>
      <c r="U107" s="1" t="n">
        <v>0</v>
      </c>
      <c r="V107" s="1" t="n">
        <v>0</v>
      </c>
      <c r="W107" s="1" t="n">
        <v>0</v>
      </c>
      <c r="X107" s="1" t="n">
        <v>0</v>
      </c>
      <c r="AO107" s="28" t="n">
        <f aca="false">SUM(I107:AN107)</f>
        <v>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tru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tru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true" customHeight="false" outlineLevel="0" collapsed="false">
      <c r="C117" s="1" t="s">
        <v>202</v>
      </c>
      <c r="D117" s="1" t="s">
        <v>203</v>
      </c>
      <c r="L117" s="1" t="n">
        <v>0</v>
      </c>
      <c r="M117" s="1" t="n">
        <v>0</v>
      </c>
      <c r="N117" s="1" t="n">
        <v>0</v>
      </c>
      <c r="O117" s="1" t="n">
        <v>0</v>
      </c>
      <c r="P117" s="1" t="n">
        <v>0</v>
      </c>
      <c r="Q117" s="1" t="n">
        <v>0</v>
      </c>
      <c r="R117" s="1" t="n">
        <v>0</v>
      </c>
      <c r="S117" s="1" t="n">
        <v>0</v>
      </c>
      <c r="T117" s="1" t="n">
        <v>0</v>
      </c>
      <c r="U117" s="1" t="n">
        <v>0</v>
      </c>
      <c r="V117" s="1" t="n">
        <v>0</v>
      </c>
      <c r="W117" s="1" t="n">
        <v>0</v>
      </c>
      <c r="X117" s="1" t="n">
        <v>0</v>
      </c>
      <c r="Y117" s="1" t="n">
        <v>0</v>
      </c>
      <c r="Z117" s="1" t="n">
        <v>0</v>
      </c>
      <c r="AA117" s="1" t="n">
        <v>0</v>
      </c>
      <c r="AB117" s="1" t="n">
        <v>0</v>
      </c>
      <c r="AC117" s="1" t="n">
        <v>0</v>
      </c>
      <c r="AD117" s="1" t="n">
        <v>0</v>
      </c>
      <c r="AE117" s="1" t="n">
        <v>0</v>
      </c>
      <c r="AF117" s="1" t="n">
        <v>0</v>
      </c>
      <c r="AG117" s="1" t="n">
        <v>0</v>
      </c>
      <c r="AH117" s="1" t="n">
        <v>0</v>
      </c>
      <c r="AI117" s="1" t="n">
        <v>0</v>
      </c>
      <c r="AJ117" s="1" t="n">
        <v>0</v>
      </c>
      <c r="AK117" s="1" t="n">
        <v>0</v>
      </c>
      <c r="AL117" s="1" t="n">
        <v>0</v>
      </c>
      <c r="AM117" s="1" t="n">
        <v>0</v>
      </c>
      <c r="AO117" s="28" t="n">
        <f aca="false">SUM(I117:AN117)</f>
        <v>0</v>
      </c>
    </row>
    <row r="118" customFormat="false" ht="11.25" hidden="false" customHeight="false" outlineLevel="0" collapsed="false">
      <c r="L118" s="1" t="n">
        <v>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f aca="false">AO17</f>
        <v>410000</v>
      </c>
      <c r="AP120" s="84" t="n">
        <f aca="false">AP17</f>
        <v>984410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775000</v>
      </c>
      <c r="AP121" s="84" t="n">
        <f aca="false">AP34</f>
        <v>2226962.5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0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1128150</v>
      </c>
      <c r="AP124" s="84" t="n">
        <f aca="false">AP69</f>
        <v>112815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AO147</f>
        <v>0</v>
      </c>
      <c r="AP127" s="88" t="n">
        <f aca="false">AO171</f>
        <v>0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1173150</v>
      </c>
      <c r="AP128" s="84" t="n">
        <f aca="false">AP81+AP49</f>
        <v>3324187.5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1185000</v>
      </c>
      <c r="AP129" s="84" t="n">
        <f aca="false">AO129*G81</f>
        <v>47400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3371587.5</v>
      </c>
      <c r="AR130" s="28"/>
    </row>
    <row r="131" customFormat="false" ht="10.5" hidden="false" customHeight="tru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11850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1.25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true" customHeight="false" outlineLevel="0" collapsed="false">
      <c r="C137" s="122" t="s">
        <v>193</v>
      </c>
      <c r="D137" s="123"/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true" customHeight="false" outlineLevel="0" collapsed="false">
      <c r="C138" s="138"/>
      <c r="D138" s="37" t="s">
        <v>204</v>
      </c>
      <c r="E138" s="123" t="s">
        <v>207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0</v>
      </c>
      <c r="M138" s="24" t="n">
        <f aca="false">M117</f>
        <v>0</v>
      </c>
      <c r="N138" s="24" t="n">
        <f aca="false">N117</f>
        <v>0</v>
      </c>
      <c r="O138" s="24" t="n">
        <f aca="false">O117</f>
        <v>0</v>
      </c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 t="n">
        <f aca="false">AF117</f>
        <v>0</v>
      </c>
      <c r="AM138" s="24" t="n">
        <f aca="false">AG117</f>
        <v>0</v>
      </c>
      <c r="AO138" s="28"/>
    </row>
    <row r="139" customFormat="false" ht="11.25" hidden="true" customHeight="false" outlineLevel="0" collapsed="false">
      <c r="C139" s="126"/>
      <c r="D139" s="37" t="s">
        <v>208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0</v>
      </c>
      <c r="M139" s="24" t="n">
        <f aca="false">M107</f>
        <v>0</v>
      </c>
      <c r="N139" s="24" t="n">
        <f aca="false">N107</f>
        <v>0</v>
      </c>
      <c r="O139" s="24" t="n">
        <f aca="false">O107</f>
        <v>0</v>
      </c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 t="n">
        <v>0</v>
      </c>
      <c r="AM144" s="69"/>
      <c r="AO144" s="120" t="n">
        <f aca="false">SUM(I144:AM144)</f>
        <v>0</v>
      </c>
    </row>
    <row r="145" customFormat="false" ht="12" hidden="true" customHeight="false" outlineLevel="0" collapsed="false">
      <c r="C145" s="128"/>
      <c r="D145" s="129" t="s">
        <v>209</v>
      </c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tru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 t="n">
        <f aca="false">SUM(AL137:AL146)</f>
        <v>0</v>
      </c>
      <c r="AM147" s="69" t="n">
        <f aca="false">SUM(AM137:AM146)</f>
        <v>0</v>
      </c>
      <c r="AO147" s="132" t="n">
        <f aca="false">SUM(I147:AN147)</f>
        <v>0</v>
      </c>
    </row>
    <row r="148" customFormat="false" ht="12" hidden="true" customHeight="false" outlineLevel="0" collapsed="false">
      <c r="AM148" s="1" t="n">
        <v>0</v>
      </c>
    </row>
    <row r="149" customFormat="false" ht="12" hidden="true" customHeight="false" outlineLevel="0" collapsed="false">
      <c r="C149" s="122" t="s">
        <v>148</v>
      </c>
      <c r="D149" s="123"/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40" t="n">
        <v>0</v>
      </c>
      <c r="AM149" s="136" t="n">
        <v>0</v>
      </c>
      <c r="AO149" s="28"/>
    </row>
    <row r="150" customFormat="false" ht="11.25" hidden="true" customHeight="false" outlineLevel="0" collapsed="false">
      <c r="A150" s="25"/>
      <c r="B150" s="25"/>
      <c r="C150" s="144"/>
      <c r="D150" s="37" t="s">
        <v>204</v>
      </c>
      <c r="E150" s="123" t="s">
        <v>207</v>
      </c>
      <c r="F150" s="25"/>
      <c r="G150" s="25" t="s">
        <v>196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41"/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true" customHeight="false" outlineLevel="0" collapsed="false">
      <c r="C151" s="126"/>
      <c r="D151" s="37" t="s">
        <v>208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41"/>
      <c r="AM151" s="25" t="n">
        <v>2.92</v>
      </c>
      <c r="AO151" s="28"/>
    </row>
    <row r="152" customFormat="false" ht="12.75" hidden="true" customHeight="tru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27"/>
      <c r="AM152" s="136"/>
      <c r="AO152" s="28"/>
    </row>
    <row r="153" customFormat="false" ht="11.25" hidden="true" customHeight="false" outlineLevel="0" collapsed="false">
      <c r="C153" s="126"/>
      <c r="D153" s="37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27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/>
      <c r="Q154" s="25"/>
      <c r="R154" s="25"/>
      <c r="S154" s="24"/>
      <c r="T154" s="25"/>
      <c r="U154" s="24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41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/>
      <c r="Q155" s="25"/>
      <c r="R155" s="25"/>
      <c r="S155" s="25"/>
      <c r="T155" s="2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27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27"/>
      <c r="AM156" s="69"/>
      <c r="AO156" s="120"/>
    </row>
    <row r="157" customFormat="false" ht="12.75" hidden="true" customHeight="true" outlineLevel="0" collapsed="false">
      <c r="C157" s="128"/>
      <c r="D157" s="129" t="s">
        <v>209</v>
      </c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1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/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tru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true" customHeight="false" outlineLevel="0" collapsed="false">
      <c r="AA160" s="29"/>
    </row>
    <row r="161" customFormat="false" ht="12" hidden="true" customHeight="false" outlineLevel="0" collapsed="false">
      <c r="C161" s="122" t="s">
        <v>151</v>
      </c>
      <c r="D161" s="123"/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true" customHeight="false" outlineLevel="0" collapsed="false">
      <c r="C162" s="138"/>
      <c r="D162" s="37" t="s">
        <v>204</v>
      </c>
      <c r="E162" s="123" t="s">
        <v>207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0</v>
      </c>
      <c r="M162" s="24" t="n">
        <f aca="false">M150*M138</f>
        <v>0</v>
      </c>
      <c r="N162" s="24" t="n">
        <f aca="false">N150*N138</f>
        <v>0</v>
      </c>
      <c r="O162" s="24" t="n">
        <f aca="false">O150*O138</f>
        <v>0</v>
      </c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 t="n">
        <f aca="false">AL150*AL138</f>
        <v>0</v>
      </c>
      <c r="AM162" s="24" t="n">
        <f aca="false">AM150*AM138</f>
        <v>0</v>
      </c>
      <c r="AO162" s="28"/>
    </row>
    <row r="163" customFormat="false" ht="11.25" hidden="true" customHeight="false" outlineLevel="0" collapsed="false">
      <c r="C163" s="126"/>
      <c r="D163" s="37" t="s">
        <v>208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0</v>
      </c>
      <c r="M163" s="24" t="n">
        <f aca="false">M151*M139</f>
        <v>0</v>
      </c>
      <c r="N163" s="24" t="n">
        <f aca="false">N151*N139</f>
        <v>0</v>
      </c>
      <c r="O163" s="24" t="n">
        <f aca="false">O151*O139</f>
        <v>0</v>
      </c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0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true" customHeight="false" outlineLevel="0" collapsed="false">
      <c r="C169" s="128"/>
      <c r="D169" s="129" t="s">
        <v>209</v>
      </c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24"/>
      <c r="AK169" s="130"/>
      <c r="AL169" s="131"/>
      <c r="AM169" s="24" t="n">
        <f aca="false">AM145*AM157</f>
        <v>0</v>
      </c>
      <c r="AO169" s="120" t="n">
        <f aca="false">SUM(I169:AM169)</f>
        <v>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tru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0</v>
      </c>
      <c r="Q171" s="69" t="n">
        <f aca="false">SUM(Q161:Q170)</f>
        <v>0</v>
      </c>
      <c r="R171" s="69" t="n">
        <f aca="false">SUM(R161:R170)</f>
        <v>0</v>
      </c>
      <c r="S171" s="69" t="n">
        <f aca="false">SUM(S161:S170)</f>
        <v>0</v>
      </c>
      <c r="T171" s="69" t="n">
        <f aca="false">SUM(T161:T170)</f>
        <v>0</v>
      </c>
      <c r="U171" s="69" t="n">
        <f aca="false">SUM(U161:U170)</f>
        <v>0</v>
      </c>
      <c r="V171" s="69" t="n">
        <f aca="false">SUM(V161:V170)</f>
        <v>0</v>
      </c>
      <c r="W171" s="69" t="n">
        <f aca="false">SUM(W161:W170)</f>
        <v>0</v>
      </c>
      <c r="X171" s="69" t="n">
        <f aca="false">SUM(X161:X170)</f>
        <v>0</v>
      </c>
      <c r="Y171" s="69" t="n">
        <f aca="false">SUM(Y161:Y170)</f>
        <v>0</v>
      </c>
      <c r="Z171" s="69" t="n">
        <f aca="false">SUM(Z161:Z170)</f>
        <v>0</v>
      </c>
      <c r="AA171" s="69" t="n">
        <f aca="false">SUM(AA161:AA170)</f>
        <v>0</v>
      </c>
      <c r="AB171" s="69" t="n">
        <f aca="false">SUM(AB161:AB170)</f>
        <v>0</v>
      </c>
      <c r="AC171" s="69" t="n">
        <f aca="false">SUM(AC161:AC170)</f>
        <v>0</v>
      </c>
      <c r="AD171" s="69" t="n">
        <f aca="false">SUM(AD161:AD170)</f>
        <v>0</v>
      </c>
      <c r="AE171" s="69" t="n">
        <f aca="false">SUM(AE161:AE170)</f>
        <v>0</v>
      </c>
      <c r="AF171" s="69" t="n">
        <f aca="false">SUM(AF161:AF170)</f>
        <v>0</v>
      </c>
      <c r="AG171" s="69" t="n">
        <f aca="false">SUM(AG161:AG170)</f>
        <v>0</v>
      </c>
      <c r="AH171" s="69" t="n">
        <f aca="false">SUM(AH161:AH170)</f>
        <v>0</v>
      </c>
      <c r="AI171" s="69" t="n">
        <f aca="false">SUM(AI161:AI170)</f>
        <v>0</v>
      </c>
      <c r="AJ171" s="69" t="n">
        <f aca="false">SUM(AJ161:AJ170)</f>
        <v>0</v>
      </c>
      <c r="AK171" s="69" t="n">
        <f aca="false">SUM(AK161:AK170)</f>
        <v>0</v>
      </c>
      <c r="AL171" s="69" t="n">
        <f aca="false">SUM(AL161:AL170)</f>
        <v>0</v>
      </c>
      <c r="AM171" s="24" t="n">
        <f aca="false">SUM(AM161:AM170)</f>
        <v>0</v>
      </c>
      <c r="AO171" s="132" t="n">
        <f aca="false">SUM(AO161:AO170)</f>
        <v>0</v>
      </c>
    </row>
    <row r="172" customFormat="false" ht="11.25" hidden="true" customHeight="false" outlineLevel="0" collapsed="false"/>
    <row r="173" customFormat="false" ht="11.25" hidden="true" customHeight="false" outlineLevel="0" collapsed="false"/>
    <row r="174" customFormat="false" ht="11.25" hidden="true" customHeight="false" outlineLevel="0" collapsed="false"/>
    <row r="175" customFormat="false" ht="11.25" hidden="true" customHeight="false" outlineLevel="0" collapsed="false"/>
    <row r="176" customFormat="false" ht="11.25" hidden="true" customHeight="false" outlineLevel="0" collapsed="false"/>
    <row r="177" customFormat="false" ht="11.25" hidden="true" customHeight="false" outlineLevel="0" collapsed="false"/>
    <row r="178" customFormat="false" ht="11.25" hidden="true" customHeight="false" outlineLevel="0" collapsed="false"/>
    <row r="179" customFormat="false" ht="11.25" hidden="true" customHeight="false" outlineLevel="0" collapsed="false"/>
    <row r="180" customFormat="false" ht="11.25" hidden="true" customHeight="false" outlineLevel="0" collapsed="false"/>
    <row r="181" customFormat="false" ht="11.25" hidden="true" customHeight="false" outlineLevel="0" collapsed="false"/>
    <row r="182" customFormat="false" ht="11.25" hidden="true" customHeight="false" outlineLevel="0" collapsed="false"/>
    <row r="183" customFormat="false" ht="11.25" hidden="true" customHeight="false" outlineLevel="0" collapsed="false"/>
    <row r="184" customFormat="false" ht="11.25" hidden="true" customHeight="false" outlineLevel="0" collapsed="false"/>
    <row r="185" customFormat="false" ht="11.25" hidden="true" customHeight="false" outlineLevel="0" collapsed="false"/>
    <row r="186" customFormat="false" ht="11.25" hidden="true" customHeight="false" outlineLevel="0" collapsed="false"/>
    <row r="187" customFormat="false" ht="11.25" hidden="true" customHeight="false" outlineLevel="0" collapsed="false"/>
    <row r="188" customFormat="false" ht="11.25" hidden="true" customHeight="false" outlineLevel="0" collapsed="false"/>
    <row r="189" customFormat="false" ht="11.25" hidden="true" customHeight="false" outlineLevel="0" collapsed="false"/>
    <row r="190" customFormat="false" ht="11.25" hidden="true" customHeight="false" outlineLevel="0" collapsed="false"/>
    <row r="191" customFormat="false" ht="11.25" hidden="true" customHeight="false" outlineLevel="0" collapsed="false"/>
    <row r="192" customFormat="false" ht="11.25" hidden="true" customHeight="false" outlineLevel="0" collapsed="false"/>
    <row r="193" customFormat="false" ht="11.25" hidden="true" customHeight="false" outlineLevel="0" collapsed="false"/>
    <row r="194" customFormat="false" ht="11.25" hidden="true" customHeight="false" outlineLevel="0" collapsed="false"/>
    <row r="195" customFormat="false" ht="11.25" hidden="true" customHeight="false" outlineLevel="0" collapsed="false"/>
    <row r="196" customFormat="false" ht="11.25" hidden="true" customHeight="false" outlineLevel="0" collapsed="false"/>
    <row r="197" customFormat="false" ht="11.25" hidden="true" customHeight="false" outlineLevel="0" collapsed="false"/>
    <row r="198" customFormat="false" ht="11.25" hidden="true" customHeight="false" outlineLevel="0" collapsed="false"/>
    <row r="199" customFormat="false" ht="11.25" hidden="true" customHeight="false" outlineLevel="0" collapsed="false"/>
    <row r="200" customFormat="false" ht="11.25" hidden="true" customHeight="false" outlineLevel="0" collapsed="false"/>
    <row r="201" customFormat="false" ht="11.25" hidden="true" customHeight="false" outlineLevel="0" collapsed="false"/>
    <row r="202" customFormat="false" ht="11.25" hidden="true" customHeight="false" outlineLevel="0" collapsed="false"/>
    <row r="203" customFormat="false" ht="11.25" hidden="true" customHeight="false" outlineLevel="0" collapsed="false"/>
    <row r="204" customFormat="false" ht="11.25" hidden="true" customHeight="false" outlineLevel="0" collapsed="false"/>
    <row r="205" customFormat="false" ht="11.25" hidden="true" customHeight="false" outlineLevel="0" collapsed="false"/>
    <row r="206" customFormat="false" ht="11.25" hidden="true" customHeight="false" outlineLevel="0" collapsed="false"/>
    <row r="207" customFormat="false" ht="11.25" hidden="true" customHeight="false" outlineLevel="0" collapsed="false"/>
    <row r="208" customFormat="false" ht="11.25" hidden="true" customHeight="false" outlineLevel="0" collapsed="false"/>
    <row r="209" customFormat="false" ht="11.25" hidden="true" customHeight="false" outlineLevel="0" collapsed="false"/>
    <row r="210" customFormat="false" ht="11.25" hidden="true" customHeight="false" outlineLevel="0" collapsed="false"/>
    <row r="211" customFormat="false" ht="11.25" hidden="true" customHeight="false" outlineLevel="0" collapsed="false"/>
    <row r="212" customFormat="false" ht="11.25" hidden="true" customHeight="false" outlineLevel="0" collapsed="false"/>
    <row r="213" customFormat="false" ht="11.25" hidden="true" customHeight="false" outlineLevel="0" collapsed="false"/>
    <row r="214" customFormat="false" ht="11.25" hidden="true" customHeight="false" outlineLevel="0" collapsed="false"/>
    <row r="215" customFormat="false" ht="11.25" hidden="true" customHeight="false" outlineLevel="0" collapsed="false"/>
    <row r="216" customFormat="false" ht="11.25" hidden="true" customHeight="false" outlineLevel="0" collapsed="false"/>
    <row r="217" customFormat="false" ht="11.25" hidden="true" customHeight="false" outlineLevel="0" collapsed="false"/>
    <row r="218" customFormat="false" ht="11.25" hidden="true" customHeight="false" outlineLevel="0" collapsed="false"/>
    <row r="219" customFormat="false" ht="11.25" hidden="true" customHeight="false" outlineLevel="0" collapsed="false"/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9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I8" activePane="bottomRight" state="frozen"/>
      <selection pane="topLeft" activeCell="A4" activeCellId="0" sqref="A4"/>
      <selection pane="topRight" activeCell="I4" activeCellId="0" sqref="I4"/>
      <selection pane="bottomLeft" activeCell="A8" activeCellId="0" sqref="A8"/>
      <selection pane="bottomRight" activeCell="E13" activeCellId="0" sqref="E1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7" min="34" style="1" width="7.7"/>
    <col collapsed="false" customWidth="true" hidden="false" outlineLevel="0" max="38" min="38" style="1" width="8.99"/>
    <col collapsed="false" customWidth="true" hidden="fals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210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1.1</v>
      </c>
      <c r="J7" s="59" t="n">
        <f aca="false">I7+1</f>
        <v>2.1</v>
      </c>
      <c r="K7" s="59" t="n">
        <f aca="false">J7+1</f>
        <v>3.1</v>
      </c>
      <c r="L7" s="59" t="n">
        <f aca="false">K7+1</f>
        <v>4.1</v>
      </c>
      <c r="M7" s="59" t="n">
        <f aca="false">L7+1</f>
        <v>5.1</v>
      </c>
      <c r="N7" s="59" t="n">
        <f aca="false">M7+1</f>
        <v>6.1</v>
      </c>
      <c r="O7" s="59" t="n">
        <f aca="false">N7+1</f>
        <v>7.1</v>
      </c>
      <c r="P7" s="59" t="n">
        <f aca="false">O7+1</f>
        <v>8.1</v>
      </c>
      <c r="Q7" s="59" t="n">
        <f aca="false">P7+1</f>
        <v>9.1</v>
      </c>
      <c r="R7" s="59" t="n">
        <f aca="false">Q7+1</f>
        <v>10.1</v>
      </c>
      <c r="S7" s="59" t="n">
        <f aca="false">R7+1</f>
        <v>11.1</v>
      </c>
      <c r="T7" s="59" t="n">
        <f aca="false">S7+1</f>
        <v>12.1</v>
      </c>
      <c r="U7" s="59" t="n">
        <f aca="false">T7+1</f>
        <v>13.1</v>
      </c>
      <c r="V7" s="59" t="n">
        <f aca="false">U7+1</f>
        <v>14.1</v>
      </c>
      <c r="W7" s="59" t="n">
        <f aca="false">V7+1</f>
        <v>15.1</v>
      </c>
      <c r="X7" s="59" t="n">
        <f aca="false">W7+1</f>
        <v>16.1</v>
      </c>
      <c r="Y7" s="59" t="n">
        <f aca="false">X7+1</f>
        <v>17.1</v>
      </c>
      <c r="Z7" s="59" t="n">
        <f aca="false">Y7+1</f>
        <v>18.1</v>
      </c>
      <c r="AA7" s="59" t="n">
        <f aca="false">Z7+1</f>
        <v>19.1</v>
      </c>
      <c r="AB7" s="59" t="n">
        <f aca="false">AA7+1</f>
        <v>20.1</v>
      </c>
      <c r="AC7" s="59" t="n">
        <f aca="false">AB7+1</f>
        <v>21.1</v>
      </c>
      <c r="AD7" s="59" t="n">
        <f aca="false">AC7+1</f>
        <v>22.1</v>
      </c>
      <c r="AE7" s="59" t="n">
        <f aca="false">AD7+1</f>
        <v>23.1</v>
      </c>
      <c r="AF7" s="59" t="n">
        <f aca="false">AE7+1</f>
        <v>24.1</v>
      </c>
      <c r="AG7" s="59" t="n">
        <f aca="false">AF7+1</f>
        <v>25.1</v>
      </c>
      <c r="AH7" s="59" t="n">
        <f aca="false">AG7+1</f>
        <v>26.1</v>
      </c>
      <c r="AI7" s="59" t="n">
        <f aca="false">AH7+1</f>
        <v>27.1</v>
      </c>
      <c r="AJ7" s="59" t="n">
        <f aca="false">AI7+1</f>
        <v>28.1</v>
      </c>
      <c r="AK7" s="59" t="n">
        <f aca="false">AJ7+1</f>
        <v>29.1</v>
      </c>
      <c r="AL7" s="59" t="n">
        <f aca="false">AK7+1</f>
        <v>30.1</v>
      </c>
      <c r="AM7" s="59" t="n">
        <f aca="false">AL7+1</f>
        <v>31.1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14000</v>
      </c>
      <c r="J11" s="24" t="n">
        <f aca="false">I11</f>
        <v>14000</v>
      </c>
      <c r="K11" s="24" t="n">
        <f aca="false">J11</f>
        <v>14000</v>
      </c>
      <c r="L11" s="24" t="n">
        <f aca="false">K11</f>
        <v>14000</v>
      </c>
      <c r="M11" s="24" t="n">
        <f aca="false">L11</f>
        <v>14000</v>
      </c>
      <c r="N11" s="24" t="n">
        <f aca="false">M11</f>
        <v>14000</v>
      </c>
      <c r="O11" s="24" t="n">
        <f aca="false">N11</f>
        <v>14000</v>
      </c>
      <c r="P11" s="24" t="n">
        <f aca="false">O11</f>
        <v>14000</v>
      </c>
      <c r="Q11" s="24" t="n">
        <f aca="false">P11</f>
        <v>14000</v>
      </c>
      <c r="R11" s="24" t="n">
        <f aca="false">Q11</f>
        <v>14000</v>
      </c>
      <c r="S11" s="24" t="n">
        <f aca="false">R11</f>
        <v>14000</v>
      </c>
      <c r="T11" s="24" t="n">
        <f aca="false">S11</f>
        <v>14000</v>
      </c>
      <c r="U11" s="24" t="n">
        <f aca="false">T11</f>
        <v>14000</v>
      </c>
      <c r="V11" s="24" t="n">
        <f aca="false">U11</f>
        <v>14000</v>
      </c>
      <c r="W11" s="24" t="n">
        <f aca="false">V11</f>
        <v>14000</v>
      </c>
      <c r="X11" s="24" t="n">
        <f aca="false">W11</f>
        <v>14000</v>
      </c>
      <c r="Y11" s="24" t="n">
        <f aca="false">X11</f>
        <v>14000</v>
      </c>
      <c r="Z11" s="24" t="n">
        <f aca="false">Y11</f>
        <v>14000</v>
      </c>
      <c r="AA11" s="24" t="n"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14000</v>
      </c>
      <c r="AO11" s="28" t="n">
        <f aca="false">SUM(I11:AN11)</f>
        <v>266000</v>
      </c>
      <c r="AP11" s="28" t="n">
        <f aca="false">SUM(I11:AM11)*E11+SUM(I11:AM11)*F11+SUM(I11:AM11)*G11</f>
        <v>638666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0</v>
      </c>
      <c r="J12" s="24" t="n">
        <f aca="false">I12</f>
        <v>0</v>
      </c>
      <c r="K12" s="24" t="n">
        <f aca="false">J12</f>
        <v>0</v>
      </c>
      <c r="L12" s="24" t="n">
        <f aca="false">K12</f>
        <v>0</v>
      </c>
      <c r="M12" s="24" t="n">
        <f aca="false">L12</f>
        <v>0</v>
      </c>
      <c r="N12" s="24" t="n">
        <f aca="false">M12</f>
        <v>0</v>
      </c>
      <c r="O12" s="24" t="n">
        <f aca="false">N12</f>
        <v>0</v>
      </c>
      <c r="P12" s="24" t="n">
        <f aca="false">O12</f>
        <v>0</v>
      </c>
      <c r="Q12" s="24" t="n">
        <f aca="false">P12</f>
        <v>0</v>
      </c>
      <c r="R12" s="24" t="n">
        <f aca="false">Q12</f>
        <v>0</v>
      </c>
      <c r="S12" s="24" t="n">
        <f aca="false">R12</f>
        <v>0</v>
      </c>
      <c r="T12" s="24" t="n">
        <f aca="false">S12</f>
        <v>0</v>
      </c>
      <c r="U12" s="24" t="n">
        <f aca="false">T12</f>
        <v>0</v>
      </c>
      <c r="V12" s="24" t="n">
        <v>0</v>
      </c>
      <c r="W12" s="24" t="n">
        <v>0</v>
      </c>
      <c r="X12" s="24" t="n">
        <f aca="false">W12</f>
        <v>0</v>
      </c>
      <c r="Y12" s="24" t="n">
        <v>0</v>
      </c>
      <c r="Z12" s="24" t="n">
        <f aca="false">Y12</f>
        <v>0</v>
      </c>
      <c r="AA12" s="24" t="n">
        <f aca="false">Z12</f>
        <v>0</v>
      </c>
      <c r="AB12" s="24" t="n">
        <f aca="false">AA12</f>
        <v>0</v>
      </c>
      <c r="AC12" s="24" t="n">
        <v>0</v>
      </c>
      <c r="AD12" s="24" t="n">
        <f aca="false">AC12</f>
        <v>0</v>
      </c>
      <c r="AE12" s="24" t="n">
        <f aca="false">AD12</f>
        <v>0</v>
      </c>
      <c r="AF12" s="24" t="n">
        <f aca="false">AE12</f>
        <v>0</v>
      </c>
      <c r="AG12" s="24" t="n">
        <f aca="false">AF12</f>
        <v>0</v>
      </c>
      <c r="AH12" s="24" t="n">
        <f aca="false">AG12</f>
        <v>0</v>
      </c>
      <c r="AI12" s="24" t="n">
        <f aca="false">AH12</f>
        <v>0</v>
      </c>
      <c r="AJ12" s="24" t="n">
        <f aca="false">AI12</f>
        <v>0</v>
      </c>
      <c r="AK12" s="24" t="n">
        <f aca="false">AJ12</f>
        <v>0</v>
      </c>
      <c r="AL12" s="24" t="n">
        <f aca="false">AK12</f>
        <v>0</v>
      </c>
      <c r="AM12" s="24" t="n"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6000</v>
      </c>
      <c r="J13" s="24" t="n">
        <f aca="false">I13</f>
        <v>6000</v>
      </c>
      <c r="K13" s="24" t="n">
        <f aca="false">J13</f>
        <v>6000</v>
      </c>
      <c r="L13" s="24" t="n">
        <f aca="false">K13</f>
        <v>6000</v>
      </c>
      <c r="M13" s="24" t="n">
        <f aca="false">L13</f>
        <v>6000</v>
      </c>
      <c r="N13" s="24" t="n">
        <f aca="false">M13</f>
        <v>6000</v>
      </c>
      <c r="O13" s="24" t="n">
        <f aca="false">N13</f>
        <v>6000</v>
      </c>
      <c r="P13" s="24" t="n">
        <f aca="false">O13</f>
        <v>6000</v>
      </c>
      <c r="Q13" s="24" t="n">
        <f aca="false">P13</f>
        <v>6000</v>
      </c>
      <c r="R13" s="24" t="n">
        <f aca="false">Q13</f>
        <v>6000</v>
      </c>
      <c r="S13" s="24" t="n">
        <f aca="false">R13</f>
        <v>6000</v>
      </c>
      <c r="T13" s="24" t="n">
        <f aca="false">S13</f>
        <v>6000</v>
      </c>
      <c r="U13" s="24" t="n">
        <f aca="false">T13</f>
        <v>6000</v>
      </c>
      <c r="V13" s="24" t="n">
        <f aca="false">U13</f>
        <v>6000</v>
      </c>
      <c r="W13" s="24" t="n">
        <f aca="false">V13</f>
        <v>6000</v>
      </c>
      <c r="X13" s="24" t="n">
        <f aca="false">W13</f>
        <v>6000</v>
      </c>
      <c r="Y13" s="24" t="n">
        <f aca="false">X13</f>
        <v>6000</v>
      </c>
      <c r="Z13" s="24" t="n">
        <f aca="false">Y13</f>
        <v>6000</v>
      </c>
      <c r="AA13" s="24" t="n">
        <f aca="false">Z13</f>
        <v>6000</v>
      </c>
      <c r="AB13" s="24" t="n">
        <f aca="false">AA13</f>
        <v>6000</v>
      </c>
      <c r="AC13" s="24" t="n">
        <f aca="false">AB13</f>
        <v>6000</v>
      </c>
      <c r="AD13" s="24" t="n">
        <f aca="false">AC13</f>
        <v>6000</v>
      </c>
      <c r="AE13" s="24" t="n">
        <f aca="false">AD13</f>
        <v>6000</v>
      </c>
      <c r="AF13" s="24" t="n">
        <f aca="false">AE13</f>
        <v>6000</v>
      </c>
      <c r="AG13" s="24" t="n">
        <f aca="false">AF13</f>
        <v>6000</v>
      </c>
      <c r="AH13" s="24" t="n">
        <f aca="false">AG13</f>
        <v>6000</v>
      </c>
      <c r="AI13" s="24" t="n">
        <f aca="false">AH13</f>
        <v>6000</v>
      </c>
      <c r="AJ13" s="24" t="n">
        <f aca="false">AI13</f>
        <v>6000</v>
      </c>
      <c r="AK13" s="24" t="n">
        <f aca="false">AJ13</f>
        <v>6000</v>
      </c>
      <c r="AL13" s="24" t="n">
        <f aca="false">AK13</f>
        <v>6000</v>
      </c>
      <c r="AM13" s="24" t="n">
        <v>6000</v>
      </c>
      <c r="AO13" s="28" t="n">
        <f aca="false">SUM(I13:AN13)</f>
        <v>186000</v>
      </c>
      <c r="AP13" s="28" t="n">
        <f aca="false">SUM(I13:AM13)*E13+SUM(I13:AM13)*F13+SUM(I13:AM13)*G13</f>
        <v>446586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v>0</v>
      </c>
      <c r="W14" s="24" t="n"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v>0</v>
      </c>
      <c r="AK15" s="24" t="n">
        <v>0</v>
      </c>
      <c r="AL15" s="24" t="n"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6000</v>
      </c>
      <c r="AB17" s="69" t="n">
        <f aca="false">SUM(AB10:AB16)</f>
        <v>6000</v>
      </c>
      <c r="AC17" s="69" t="n">
        <f aca="false">SUM(AC10:AC16)</f>
        <v>6000</v>
      </c>
      <c r="AD17" s="69" t="n">
        <f aca="false">SUM(AD10:AD16)</f>
        <v>6000</v>
      </c>
      <c r="AE17" s="69" t="n">
        <f aca="false">SUM(AE10:AE16)</f>
        <v>6000</v>
      </c>
      <c r="AF17" s="69" t="n">
        <f aca="false">SUM(AF10:AF16)</f>
        <v>6000</v>
      </c>
      <c r="AG17" s="69" t="n">
        <f aca="false">SUM(AG10:AG16)</f>
        <v>6000</v>
      </c>
      <c r="AH17" s="69" t="n">
        <f aca="false">SUM(AH10:AH16)</f>
        <v>6000</v>
      </c>
      <c r="AI17" s="69" t="n">
        <f aca="false">SUM(AI10:AI16)</f>
        <v>6000</v>
      </c>
      <c r="AJ17" s="69" t="n">
        <f aca="false">SUM(AJ10:AJ16)</f>
        <v>6000</v>
      </c>
      <c r="AK17" s="69" t="n">
        <f aca="false">SUM(AK10:AK16)</f>
        <v>6000</v>
      </c>
      <c r="AL17" s="69" t="n">
        <f aca="false">SUM(AL10:AL16)</f>
        <v>6000</v>
      </c>
      <c r="AM17" s="69" t="n">
        <f aca="false">SUM(AM10:AM16)</f>
        <v>20000</v>
      </c>
      <c r="AO17" s="34" t="n">
        <f aca="false">SUM(AO10:AO16)</f>
        <v>452000</v>
      </c>
      <c r="AP17" s="34" t="n">
        <f aca="false">SUM(AP10:AP16)</f>
        <v>1085252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197</v>
      </c>
      <c r="D20" s="1" t="s">
        <v>198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v>0</v>
      </c>
      <c r="W20" s="28" t="n">
        <v>0</v>
      </c>
      <c r="X20" s="28" t="n">
        <v>0</v>
      </c>
      <c r="Y20" s="28" t="n">
        <v>0</v>
      </c>
      <c r="Z20" s="28" t="n">
        <f aca="false">Y20</f>
        <v>0</v>
      </c>
      <c r="AA20" s="28" t="n">
        <v>0</v>
      </c>
      <c r="AB20" s="28" t="n">
        <f aca="false">AA20</f>
        <v>0</v>
      </c>
      <c r="AC20" s="28" t="n"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f aca="false">I27</f>
        <v>0</v>
      </c>
      <c r="K27" s="24" t="n">
        <f aca="false">J27</f>
        <v>0</v>
      </c>
      <c r="L27" s="24" t="n">
        <f aca="false">K27</f>
        <v>0</v>
      </c>
      <c r="M27" s="24" t="n">
        <f aca="false">L27</f>
        <v>0</v>
      </c>
      <c r="N27" s="24" t="n">
        <f aca="false">M27</f>
        <v>0</v>
      </c>
      <c r="O27" s="24" t="n">
        <f aca="false">N27</f>
        <v>0</v>
      </c>
      <c r="P27" s="24" t="n">
        <f aca="false">O27</f>
        <v>0</v>
      </c>
      <c r="Q27" s="24" t="n">
        <f aca="false">P27</f>
        <v>0</v>
      </c>
      <c r="R27" s="24" t="n">
        <f aca="false">Q27</f>
        <v>0</v>
      </c>
      <c r="S27" s="24" t="n">
        <f aca="false">R27</f>
        <v>0</v>
      </c>
      <c r="T27" s="24" t="n">
        <f aca="false">S27</f>
        <v>0</v>
      </c>
      <c r="U27" s="24" t="n">
        <f aca="false">T27</f>
        <v>0</v>
      </c>
      <c r="V27" s="24" t="n">
        <f aca="false">U27</f>
        <v>0</v>
      </c>
      <c r="W27" s="24" t="n">
        <f aca="false">V27</f>
        <v>0</v>
      </c>
      <c r="X27" s="24" t="n">
        <f aca="false">W27</f>
        <v>0</v>
      </c>
      <c r="Y27" s="24" t="n">
        <f aca="false">X27</f>
        <v>0</v>
      </c>
      <c r="Z27" s="24" t="n">
        <f aca="false">Y27</f>
        <v>0</v>
      </c>
      <c r="AA27" s="24" t="n">
        <f aca="false">Z27</f>
        <v>0</v>
      </c>
      <c r="AB27" s="24" t="n">
        <f aca="false">AA27</f>
        <v>0</v>
      </c>
      <c r="AC27" s="24" t="n">
        <f aca="false">AB27</f>
        <v>0</v>
      </c>
      <c r="AD27" s="24" t="n">
        <f aca="false">AC27</f>
        <v>0</v>
      </c>
      <c r="AE27" s="24" t="n">
        <f aca="false">AD27</f>
        <v>0</v>
      </c>
      <c r="AF27" s="24" t="n">
        <f aca="false">AE27</f>
        <v>0</v>
      </c>
      <c r="AG27" s="24" t="n">
        <f aca="false">AF27</f>
        <v>0</v>
      </c>
      <c r="AH27" s="24" t="n">
        <f aca="false">AG27</f>
        <v>0</v>
      </c>
      <c r="AI27" s="24" t="n">
        <f aca="false">AH27</f>
        <v>0</v>
      </c>
      <c r="AJ27" s="24" t="n">
        <f aca="false">AI27</f>
        <v>0</v>
      </c>
      <c r="AK27" s="24" t="n">
        <f aca="false">AJ27</f>
        <v>0</v>
      </c>
      <c r="AL27" s="24" t="n">
        <f aca="false">AK27</f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8520</v>
      </c>
      <c r="J28" s="24" t="n">
        <f aca="false">I28</f>
        <v>8520</v>
      </c>
      <c r="K28" s="24" t="n">
        <f aca="false">J28</f>
        <v>8520</v>
      </c>
      <c r="L28" s="24" t="n">
        <f aca="false">K28</f>
        <v>8520</v>
      </c>
      <c r="M28" s="24" t="n">
        <f aca="false">L28</f>
        <v>8520</v>
      </c>
      <c r="N28" s="24" t="n">
        <f aca="false">M28</f>
        <v>8520</v>
      </c>
      <c r="O28" s="24" t="n">
        <f aca="false">N28</f>
        <v>8520</v>
      </c>
      <c r="P28" s="24" t="n">
        <f aca="false">O28</f>
        <v>8520</v>
      </c>
      <c r="Q28" s="24" t="n">
        <f aca="false">P28</f>
        <v>8520</v>
      </c>
      <c r="R28" s="24" t="n">
        <f aca="false">Q28</f>
        <v>8520</v>
      </c>
      <c r="S28" s="24" t="n">
        <f aca="false">R28</f>
        <v>8520</v>
      </c>
      <c r="T28" s="24" t="n">
        <f aca="false">S28</f>
        <v>8520</v>
      </c>
      <c r="U28" s="24" t="n">
        <f aca="false">T28</f>
        <v>8520</v>
      </c>
      <c r="V28" s="24" t="n">
        <f aca="false">U28</f>
        <v>8520</v>
      </c>
      <c r="W28" s="24" t="n">
        <f aca="false">V28</f>
        <v>8520</v>
      </c>
      <c r="X28" s="24" t="n">
        <f aca="false">W28</f>
        <v>8520</v>
      </c>
      <c r="Y28" s="24" t="n">
        <f aca="false">X28</f>
        <v>8520</v>
      </c>
      <c r="Z28" s="24" t="n">
        <f aca="false">Y28</f>
        <v>8520</v>
      </c>
      <c r="AA28" s="24" t="n">
        <f aca="false">Z28</f>
        <v>8520</v>
      </c>
      <c r="AB28" s="24" t="n">
        <f aca="false">AA28</f>
        <v>8520</v>
      </c>
      <c r="AC28" s="24" t="n">
        <f aca="false">AB28</f>
        <v>8520</v>
      </c>
      <c r="AD28" s="24" t="n">
        <f aca="false">AC28</f>
        <v>8520</v>
      </c>
      <c r="AE28" s="24" t="n">
        <f aca="false">AD28</f>
        <v>8520</v>
      </c>
      <c r="AF28" s="24" t="n">
        <f aca="false">AE28</f>
        <v>8520</v>
      </c>
      <c r="AG28" s="24" t="n">
        <f aca="false">AF28</f>
        <v>8520</v>
      </c>
      <c r="AH28" s="24" t="n">
        <f aca="false">AG28</f>
        <v>8520</v>
      </c>
      <c r="AI28" s="24" t="n">
        <f aca="false">AH28</f>
        <v>8520</v>
      </c>
      <c r="AJ28" s="24" t="n">
        <f aca="false">AI28</f>
        <v>8520</v>
      </c>
      <c r="AK28" s="24" t="n">
        <f aca="false">AJ28</f>
        <v>8520</v>
      </c>
      <c r="AL28" s="24" t="n">
        <f aca="false">AK28</f>
        <v>8520</v>
      </c>
      <c r="AM28" s="24" t="n">
        <f aca="false">AL28</f>
        <v>8520</v>
      </c>
      <c r="AO28" s="28" t="n">
        <f aca="false">SUM(I28:AN28)</f>
        <v>264120</v>
      </c>
      <c r="AP28" s="28" t="n">
        <f aca="false">SUM(I28:AM28)*E28+SUM(I28:AM28)*F28+SUM(I28:AM28)*G28</f>
        <v>758948.82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1900</v>
      </c>
      <c r="J30" s="24" t="n">
        <f aca="false">I30</f>
        <v>1900</v>
      </c>
      <c r="K30" s="24" t="n">
        <f aca="false">J30</f>
        <v>1900</v>
      </c>
      <c r="L30" s="24" t="n">
        <f aca="false">K30</f>
        <v>1900</v>
      </c>
      <c r="M30" s="24" t="n">
        <f aca="false">L30</f>
        <v>1900</v>
      </c>
      <c r="N30" s="24" t="n">
        <f aca="false">M30</f>
        <v>1900</v>
      </c>
      <c r="O30" s="24" t="n">
        <f aca="false">N30</f>
        <v>1900</v>
      </c>
      <c r="P30" s="24" t="n">
        <f aca="false">O30</f>
        <v>1900</v>
      </c>
      <c r="Q30" s="24" t="n">
        <f aca="false">P30</f>
        <v>1900</v>
      </c>
      <c r="R30" s="24" t="n">
        <f aca="false">Q30</f>
        <v>1900</v>
      </c>
      <c r="S30" s="24" t="n">
        <f aca="false">R30</f>
        <v>1900</v>
      </c>
      <c r="T30" s="24" t="n">
        <f aca="false">S30</f>
        <v>1900</v>
      </c>
      <c r="U30" s="24" t="n">
        <f aca="false">T30</f>
        <v>1900</v>
      </c>
      <c r="V30" s="24" t="n">
        <f aca="false">U30</f>
        <v>1900</v>
      </c>
      <c r="W30" s="24" t="n">
        <f aca="false">V30</f>
        <v>1900</v>
      </c>
      <c r="X30" s="24" t="n">
        <f aca="false">W30</f>
        <v>1900</v>
      </c>
      <c r="Y30" s="24" t="n">
        <f aca="false">X30</f>
        <v>1900</v>
      </c>
      <c r="Z30" s="24" t="n">
        <f aca="false">Y30</f>
        <v>1900</v>
      </c>
      <c r="AA30" s="24" t="n">
        <f aca="false">Z30</f>
        <v>1900</v>
      </c>
      <c r="AB30" s="24" t="n">
        <f aca="false">AA30</f>
        <v>1900</v>
      </c>
      <c r="AC30" s="24" t="n">
        <f aca="false">AB30</f>
        <v>1900</v>
      </c>
      <c r="AD30" s="24" t="n">
        <f aca="false">AC30</f>
        <v>1900</v>
      </c>
      <c r="AE30" s="24" t="n">
        <f aca="false">AD30</f>
        <v>1900</v>
      </c>
      <c r="AF30" s="24" t="n">
        <f aca="false">AE30</f>
        <v>1900</v>
      </c>
      <c r="AG30" s="24" t="n">
        <f aca="false">AF30</f>
        <v>1900</v>
      </c>
      <c r="AH30" s="24" t="n">
        <f aca="false">AG30</f>
        <v>1900</v>
      </c>
      <c r="AI30" s="24" t="n">
        <f aca="false">AH30</f>
        <v>1900</v>
      </c>
      <c r="AJ30" s="24" t="n">
        <f aca="false">AI30</f>
        <v>1900</v>
      </c>
      <c r="AK30" s="24" t="n">
        <f aca="false">AJ30</f>
        <v>1900</v>
      </c>
      <c r="AL30" s="24" t="n">
        <f aca="false">AK30</f>
        <v>1900</v>
      </c>
      <c r="AM30" s="24" t="n">
        <f aca="false">AL30</f>
        <v>1900</v>
      </c>
      <c r="AO30" s="28" t="n">
        <f aca="false">SUM(I30:AN30)</f>
        <v>58900</v>
      </c>
      <c r="AP30" s="28" t="n">
        <f aca="false">SUM(I30:AM30)*E30+SUM(I30:AM30)*F30+SUM(I30:AM30)*G30</f>
        <v>169249.15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14580</v>
      </c>
      <c r="J32" s="28" t="n">
        <f aca="false">I32</f>
        <v>14580</v>
      </c>
      <c r="K32" s="28" t="n">
        <f aca="false">J32</f>
        <v>14580</v>
      </c>
      <c r="L32" s="28" t="n">
        <f aca="false">K32</f>
        <v>14580</v>
      </c>
      <c r="M32" s="28" t="n">
        <f aca="false">L32</f>
        <v>14580</v>
      </c>
      <c r="N32" s="28" t="n">
        <f aca="false">M32</f>
        <v>14580</v>
      </c>
      <c r="O32" s="28" t="n">
        <f aca="false">N32</f>
        <v>14580</v>
      </c>
      <c r="P32" s="28" t="n">
        <f aca="false">O32</f>
        <v>14580</v>
      </c>
      <c r="Q32" s="28" t="n">
        <f aca="false">P32</f>
        <v>14580</v>
      </c>
      <c r="R32" s="28" t="n">
        <f aca="false">Q32</f>
        <v>14580</v>
      </c>
      <c r="S32" s="28" t="n">
        <f aca="false">R32</f>
        <v>14580</v>
      </c>
      <c r="T32" s="28" t="n">
        <f aca="false">S32</f>
        <v>14580</v>
      </c>
      <c r="U32" s="28" t="n">
        <f aca="false">T32</f>
        <v>14580</v>
      </c>
      <c r="V32" s="28" t="n">
        <f aca="false">U32</f>
        <v>14580</v>
      </c>
      <c r="W32" s="28" t="n">
        <f aca="false">V32</f>
        <v>14580</v>
      </c>
      <c r="X32" s="28" t="n">
        <f aca="false">W32</f>
        <v>14580</v>
      </c>
      <c r="Y32" s="28" t="n">
        <f aca="false">X32</f>
        <v>14580</v>
      </c>
      <c r="Z32" s="28" t="n">
        <f aca="false">Y32</f>
        <v>14580</v>
      </c>
      <c r="AA32" s="28" t="n">
        <f aca="false">Z32</f>
        <v>14580</v>
      </c>
      <c r="AB32" s="28" t="n">
        <f aca="false">AA32</f>
        <v>14580</v>
      </c>
      <c r="AC32" s="28" t="n">
        <f aca="false">AB32</f>
        <v>14580</v>
      </c>
      <c r="AD32" s="28" t="n">
        <f aca="false">AC32</f>
        <v>14580</v>
      </c>
      <c r="AE32" s="28" t="n">
        <f aca="false">AD32</f>
        <v>14580</v>
      </c>
      <c r="AF32" s="28" t="n">
        <f aca="false">AE32</f>
        <v>14580</v>
      </c>
      <c r="AG32" s="28" t="n">
        <f aca="false">AF32</f>
        <v>14580</v>
      </c>
      <c r="AH32" s="28" t="n">
        <f aca="false">AG32</f>
        <v>14580</v>
      </c>
      <c r="AI32" s="28" t="n">
        <f aca="false">AH32</f>
        <v>14580</v>
      </c>
      <c r="AJ32" s="28" t="n">
        <f aca="false">AI32</f>
        <v>14580</v>
      </c>
      <c r="AK32" s="28" t="n">
        <f aca="false">AJ32</f>
        <v>14580</v>
      </c>
      <c r="AL32" s="28" t="n">
        <f aca="false">AK32</f>
        <v>14580</v>
      </c>
      <c r="AM32" s="28" t="n">
        <f aca="false">AL32</f>
        <v>14580</v>
      </c>
      <c r="AO32" s="28" t="n">
        <f aca="false">SUM(I32:AN32)</f>
        <v>451980</v>
      </c>
      <c r="AP32" s="28" t="n">
        <f aca="false">SUM(I32:AM32)*E32+SUM(I32:AM32)*F32+SUM(I32:AM32)*G32</f>
        <v>1298764.53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tru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tru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tru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0</v>
      </c>
    </row>
    <row r="44" customFormat="false" ht="11.25" hidden="tru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tru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tru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tru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tru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tru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0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" t="s">
        <v>197</v>
      </c>
      <c r="D53" s="1" t="s">
        <v>198</v>
      </c>
      <c r="E53" s="108" t="n">
        <v>0.1</v>
      </c>
      <c r="F53" s="109" t="n">
        <v>0.01</v>
      </c>
      <c r="G53" s="106"/>
      <c r="H53" s="106"/>
      <c r="I53" s="107" t="n">
        <f aca="false">I20-I84</f>
        <v>0</v>
      </c>
      <c r="J53" s="107" t="n">
        <f aca="false">J20-J84</f>
        <v>0</v>
      </c>
      <c r="K53" s="107" t="n">
        <f aca="false">K20-K84</f>
        <v>0</v>
      </c>
      <c r="L53" s="107" t="n">
        <f aca="false">L20-L84</f>
        <v>0</v>
      </c>
      <c r="M53" s="107" t="n">
        <f aca="false">M20-M84</f>
        <v>0</v>
      </c>
      <c r="N53" s="107" t="n">
        <f aca="false">N20-N84</f>
        <v>0</v>
      </c>
      <c r="O53" s="107" t="n">
        <f aca="false">O20-O84</f>
        <v>0</v>
      </c>
      <c r="P53" s="107" t="n">
        <f aca="false">P20-P84</f>
        <v>0</v>
      </c>
      <c r="Q53" s="107" t="n">
        <f aca="false">Q20-Q84</f>
        <v>0</v>
      </c>
      <c r="R53" s="107" t="n">
        <f aca="false">R20-R84</f>
        <v>0</v>
      </c>
      <c r="S53" s="107" t="n">
        <f aca="false">S20-S84</f>
        <v>0</v>
      </c>
      <c r="T53" s="107" t="n">
        <f aca="false">T20-T84</f>
        <v>0</v>
      </c>
      <c r="U53" s="107" t="n">
        <f aca="false">U20-U84</f>
        <v>0</v>
      </c>
      <c r="V53" s="107" t="n">
        <f aca="false">V20-V84</f>
        <v>0</v>
      </c>
      <c r="W53" s="107" t="n">
        <f aca="false">W20-W84</f>
        <v>0</v>
      </c>
      <c r="X53" s="107" t="n">
        <f aca="false">X20-X84</f>
        <v>0</v>
      </c>
      <c r="Y53" s="107" t="n">
        <f aca="false">Y20-Y84</f>
        <v>0</v>
      </c>
      <c r="Z53" s="107" t="n">
        <f aca="false">Z20-Z84</f>
        <v>0</v>
      </c>
      <c r="AA53" s="107" t="n">
        <f aca="false">AA20-AA84</f>
        <v>0</v>
      </c>
      <c r="AB53" s="107" t="n">
        <f aca="false">AB20-AB84</f>
        <v>0</v>
      </c>
      <c r="AC53" s="107" t="n">
        <f aca="false">AC20-AC84</f>
        <v>0</v>
      </c>
      <c r="AD53" s="107" t="n">
        <f aca="false">AD20-AD84</f>
        <v>0</v>
      </c>
      <c r="AE53" s="107" t="n">
        <f aca="false">AE20-AE84</f>
        <v>0</v>
      </c>
      <c r="AF53" s="107" t="n">
        <f aca="false">AF20-AF84</f>
        <v>0</v>
      </c>
      <c r="AG53" s="107" t="n">
        <f aca="false">AG20-AG84</f>
        <v>0</v>
      </c>
      <c r="AH53" s="107" t="n">
        <f aca="false">AH20-AH84</f>
        <v>0</v>
      </c>
      <c r="AI53" s="107" t="n">
        <f aca="false">AI20-AI84</f>
        <v>0</v>
      </c>
      <c r="AJ53" s="107" t="n">
        <f aca="false">AJ20-AJ84</f>
        <v>0</v>
      </c>
      <c r="AK53" s="107" t="n">
        <f aca="false">AK20-AK84</f>
        <v>0</v>
      </c>
      <c r="AL53" s="107" t="n">
        <f aca="false">AL20-AL84</f>
        <v>0</v>
      </c>
      <c r="AM53" s="107" t="n">
        <f aca="false">AM20-AM84</f>
        <v>0</v>
      </c>
      <c r="AN53" s="106"/>
      <c r="AO53" s="110" t="n">
        <f aca="false">SUM(I53:AL53)-AQ53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22520</v>
      </c>
      <c r="J55" s="107" t="n">
        <f aca="false">J11+J28-J86</f>
        <v>22520</v>
      </c>
      <c r="K55" s="107" t="n">
        <f aca="false">K11+K28-K86</f>
        <v>22520</v>
      </c>
      <c r="L55" s="107" t="n">
        <f aca="false">L11+L28-L86-L107</f>
        <v>22520</v>
      </c>
      <c r="M55" s="107" t="n">
        <f aca="false">M11+M28-M86-M107</f>
        <v>22520</v>
      </c>
      <c r="N55" s="107" t="n">
        <f aca="false">N11+N28-N86-N107</f>
        <v>22520</v>
      </c>
      <c r="O55" s="107" t="n">
        <f aca="false">O11+O28-O86-O107</f>
        <v>22520</v>
      </c>
      <c r="P55" s="107" t="n">
        <f aca="false">P11+P28-P86-P107</f>
        <v>22520</v>
      </c>
      <c r="Q55" s="107" t="n">
        <f aca="false">Q11+Q28-Q86-Q107</f>
        <v>22520</v>
      </c>
      <c r="R55" s="107" t="n">
        <f aca="false">R11+R28-R86-R107</f>
        <v>22520</v>
      </c>
      <c r="S55" s="107" t="n">
        <f aca="false">S11+S28-S86-S107</f>
        <v>22520</v>
      </c>
      <c r="T55" s="107" t="n">
        <f aca="false">T11+T28-T86-T107</f>
        <v>22520</v>
      </c>
      <c r="U55" s="107" t="n">
        <f aca="false">U11+U28-U86-U107</f>
        <v>22520</v>
      </c>
      <c r="V55" s="107" t="n">
        <f aca="false">V11+V28-V86-V107</f>
        <v>22520</v>
      </c>
      <c r="W55" s="107" t="n">
        <f aca="false">W11+W28-W86-W107</f>
        <v>22520</v>
      </c>
      <c r="X55" s="107" t="n">
        <f aca="false">X11+X28-X86-X107</f>
        <v>22520</v>
      </c>
      <c r="Y55" s="107" t="n">
        <f aca="false">Y11+Y28-Y86-Y107</f>
        <v>22520</v>
      </c>
      <c r="Z55" s="107" t="n">
        <f aca="false">Z11+Z28-Z86-Z107</f>
        <v>22520</v>
      </c>
      <c r="AA55" s="107" t="n">
        <f aca="false">AA11+AA28-AA86-AA107</f>
        <v>8520</v>
      </c>
      <c r="AB55" s="107" t="n">
        <f aca="false">AB11+AB28-AB86</f>
        <v>8520</v>
      </c>
      <c r="AC55" s="107" t="n">
        <f aca="false">AC11+AC28-AC86</f>
        <v>8520</v>
      </c>
      <c r="AD55" s="107" t="n">
        <f aca="false">AD11+AD28-AD86</f>
        <v>8520</v>
      </c>
      <c r="AE55" s="107" t="n">
        <f aca="false">AE11+AE28-AE86</f>
        <v>8520</v>
      </c>
      <c r="AF55" s="107" t="n">
        <f aca="false">AF11+AF28-AF86</f>
        <v>8520</v>
      </c>
      <c r="AG55" s="107" t="n">
        <f aca="false">AG11+AG28-AG86</f>
        <v>8520</v>
      </c>
      <c r="AH55" s="107" t="n">
        <f aca="false">AH11+AH28-AH86</f>
        <v>8520</v>
      </c>
      <c r="AI55" s="107" t="n">
        <f aca="false">AI11+AI28-AI86</f>
        <v>8520</v>
      </c>
      <c r="AJ55" s="107" t="n">
        <f aca="false">AJ11+AJ28-AJ86</f>
        <v>8520</v>
      </c>
      <c r="AK55" s="107" t="n">
        <f aca="false">AK11+AK28-AK86</f>
        <v>8520</v>
      </c>
      <c r="AL55" s="107" t="n">
        <f aca="false">AL11+AL28-AL86</f>
        <v>8520</v>
      </c>
      <c r="AM55" s="107" t="n">
        <f aca="false">AM11+AM28-AM86</f>
        <v>22520</v>
      </c>
      <c r="AN55" s="106"/>
      <c r="AO55" s="110" t="n">
        <f aca="false">SUM(I55:AL55)-AQ55</f>
        <v>502298.8</v>
      </c>
      <c r="AP55" s="111" t="n">
        <f aca="false">AO55*E55</f>
        <v>50229.88</v>
      </c>
      <c r="AQ55" s="110" t="n">
        <f aca="false">SUM(I55:AM55)*F55</f>
        <v>5301.2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0</v>
      </c>
      <c r="J59" s="107" t="n">
        <f aca="false">J12+J24-J90</f>
        <v>0</v>
      </c>
      <c r="K59" s="107" t="n">
        <f aca="false">K12+K24-K90</f>
        <v>0</v>
      </c>
      <c r="L59" s="107" t="n">
        <f aca="false">L12+L24-L90-L117</f>
        <v>0</v>
      </c>
      <c r="M59" s="107" t="n">
        <f aca="false">M12+M24-M90-M117</f>
        <v>0</v>
      </c>
      <c r="N59" s="107" t="n">
        <f aca="false">N12+N24-N90-N117</f>
        <v>0</v>
      </c>
      <c r="O59" s="107" t="n">
        <f aca="false">O12+O24-O90-O117</f>
        <v>0</v>
      </c>
      <c r="P59" s="107" t="n">
        <f aca="false">P12+P24-P90-P117</f>
        <v>0</v>
      </c>
      <c r="Q59" s="107" t="n">
        <f aca="false">Q12+Q24-Q90-Q117</f>
        <v>0</v>
      </c>
      <c r="R59" s="107" t="n">
        <f aca="false">R12+R24-R90-R117</f>
        <v>0</v>
      </c>
      <c r="S59" s="107" t="n">
        <f aca="false">S12+S24-S90-S117</f>
        <v>0</v>
      </c>
      <c r="T59" s="107" t="n">
        <f aca="false">T12+T24-T90-T117</f>
        <v>0</v>
      </c>
      <c r="U59" s="107" t="n">
        <f aca="false">U12+U24-U90-U117</f>
        <v>0</v>
      </c>
      <c r="V59" s="107" t="n">
        <f aca="false">V12+V24-V90-V117</f>
        <v>0</v>
      </c>
      <c r="W59" s="107" t="n">
        <f aca="false">W12+W24-W90-W117</f>
        <v>0</v>
      </c>
      <c r="X59" s="107" t="n">
        <f aca="false">X12+X24-X90-X117</f>
        <v>0</v>
      </c>
      <c r="Y59" s="107" t="n">
        <f aca="false">Y12+Y24-Y90-Y117</f>
        <v>0</v>
      </c>
      <c r="Z59" s="107" t="n">
        <f aca="false">Z12+Z24-Z90-Z117</f>
        <v>0</v>
      </c>
      <c r="AA59" s="107" t="n">
        <f aca="false">AA12+AA24-AA90-AA117</f>
        <v>0</v>
      </c>
      <c r="AB59" s="107" t="n">
        <f aca="false">AB12+AB24-AB90-AB117</f>
        <v>0</v>
      </c>
      <c r="AC59" s="107" t="n">
        <f aca="false">AC12+AC24-AC90-AC117</f>
        <v>0</v>
      </c>
      <c r="AD59" s="107" t="n">
        <f aca="false">AD12+AD24-AD90-AD117</f>
        <v>0</v>
      </c>
      <c r="AE59" s="107" t="n">
        <f aca="false">AE12+AE24-AE90-AE117</f>
        <v>0</v>
      </c>
      <c r="AF59" s="107" t="n">
        <f aca="false">AF12+AF24-AF90-AF117</f>
        <v>0</v>
      </c>
      <c r="AG59" s="107" t="n">
        <f aca="false">AG12+AG24-AG90-AG117</f>
        <v>0</v>
      </c>
      <c r="AH59" s="107" t="n">
        <f aca="false">AH12+AH24-AH90-AH117</f>
        <v>0</v>
      </c>
      <c r="AI59" s="107" t="n">
        <f aca="false">AI12+AI24-AI90-AI117</f>
        <v>0</v>
      </c>
      <c r="AJ59" s="107" t="n">
        <f aca="false">AJ12+AJ24-AJ90-AJ117</f>
        <v>0</v>
      </c>
      <c r="AK59" s="107" t="n">
        <f aca="false">AK12+AK24-AK90-AK117</f>
        <v>0</v>
      </c>
      <c r="AL59" s="107" t="n">
        <f aca="false">AL12+AL24-AL90-AL117</f>
        <v>0</v>
      </c>
      <c r="AM59" s="107" t="n">
        <f aca="false">AM12+AM24-AM90-AM117</f>
        <v>0</v>
      </c>
      <c r="AN59" s="106"/>
      <c r="AO59" s="110" t="n">
        <f aca="false">SUM(I59:AL59)-AQ59</f>
        <v>0</v>
      </c>
      <c r="AP59" s="111" t="n">
        <f aca="false">AO59*E59</f>
        <v>0</v>
      </c>
      <c r="AQ59" s="110" t="n">
        <f aca="false">SUM(I59:AM59)*F59</f>
        <v>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I13+I25-I91</f>
        <v>6000</v>
      </c>
      <c r="J60" s="107" t="n">
        <f aca="false">J13+J25-J91</f>
        <v>6000</v>
      </c>
      <c r="K60" s="107" t="n">
        <f aca="false">K13+K25-K91</f>
        <v>6000</v>
      </c>
      <c r="L60" s="107" t="n">
        <f aca="false">L13+L25-L91</f>
        <v>6000</v>
      </c>
      <c r="M60" s="107" t="n">
        <f aca="false">M13+M25-M91</f>
        <v>6000</v>
      </c>
      <c r="N60" s="107" t="n">
        <f aca="false">N13+N25-N91</f>
        <v>6000</v>
      </c>
      <c r="O60" s="107" t="n">
        <f aca="false">O13+O25-O91</f>
        <v>6000</v>
      </c>
      <c r="P60" s="107" t="n">
        <f aca="false">P13+P25-P91</f>
        <v>6000</v>
      </c>
      <c r="Q60" s="107" t="n">
        <f aca="false">Q13+Q25-Q91</f>
        <v>6000</v>
      </c>
      <c r="R60" s="107" t="n">
        <f aca="false">R13+R25-R91</f>
        <v>6000</v>
      </c>
      <c r="S60" s="107" t="n">
        <f aca="false">S13+S25-S91</f>
        <v>6000</v>
      </c>
      <c r="T60" s="107" t="n">
        <f aca="false">T13+T25-T91</f>
        <v>6000</v>
      </c>
      <c r="U60" s="107" t="n">
        <f aca="false">U13+U25-U91</f>
        <v>6000</v>
      </c>
      <c r="V60" s="107" t="n">
        <f aca="false">V13+V25-V91</f>
        <v>6000</v>
      </c>
      <c r="W60" s="107" t="n">
        <f aca="false">W13+W25-W91</f>
        <v>6000</v>
      </c>
      <c r="X60" s="107" t="n">
        <f aca="false">X13+X25-X91</f>
        <v>6000</v>
      </c>
      <c r="Y60" s="107" t="n">
        <f aca="false">Y13+Y25-Y91</f>
        <v>6000</v>
      </c>
      <c r="Z60" s="107" t="n">
        <f aca="false">Z13+Z25-Z91</f>
        <v>6000</v>
      </c>
      <c r="AA60" s="107" t="n">
        <f aca="false">AA13+AA25-AA91</f>
        <v>6000</v>
      </c>
      <c r="AB60" s="107" t="n">
        <f aca="false">AB13+AB25-AB91</f>
        <v>6000</v>
      </c>
      <c r="AC60" s="107" t="n">
        <f aca="false">AC13+AC25-AC91</f>
        <v>6000</v>
      </c>
      <c r="AD60" s="107" t="n">
        <f aca="false">AD13+AD25-AD91</f>
        <v>6000</v>
      </c>
      <c r="AE60" s="107" t="n">
        <f aca="false">AE13+AE25-AE91</f>
        <v>6000</v>
      </c>
      <c r="AF60" s="107" t="n">
        <f aca="false">AF13+AF25-AF91</f>
        <v>6000</v>
      </c>
      <c r="AG60" s="107" t="n">
        <f aca="false">AG13+AG25-AG91</f>
        <v>6000</v>
      </c>
      <c r="AH60" s="107" t="n">
        <f aca="false">AH13+AH25-AH91</f>
        <v>6000</v>
      </c>
      <c r="AI60" s="107" t="n">
        <f aca="false">AI13+AI25-AI91</f>
        <v>6000</v>
      </c>
      <c r="AJ60" s="107" t="n">
        <f aca="false">AJ13+AJ25-AJ91</f>
        <v>6000</v>
      </c>
      <c r="AK60" s="107" t="n">
        <f aca="false">AK13+AK25-AK91</f>
        <v>6000</v>
      </c>
      <c r="AL60" s="107" t="n">
        <f aca="false">AL13+AL25-AL91</f>
        <v>6000</v>
      </c>
      <c r="AM60" s="107" t="n">
        <f aca="false">AM13+AM25-AM91</f>
        <v>6000</v>
      </c>
      <c r="AN60" s="106"/>
      <c r="AO60" s="110" t="n">
        <f aca="false">SUM(I60:AL60)-AQ60</f>
        <v>178140</v>
      </c>
      <c r="AP60" s="111" t="n">
        <f aca="false">AO60*E60</f>
        <v>17814</v>
      </c>
      <c r="AQ60" s="110" t="n">
        <f aca="false">SUM(I60:AM60)*F60</f>
        <v>1860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" t="s">
        <v>19</v>
      </c>
      <c r="D62" s="1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K27-K93</f>
        <v>0</v>
      </c>
      <c r="L62" s="107" t="n">
        <f aca="false">L27-L93</f>
        <v>0</v>
      </c>
      <c r="M62" s="107" t="n">
        <f aca="false">M27-M93</f>
        <v>0</v>
      </c>
      <c r="N62" s="107" t="n">
        <f aca="false">N27-N93</f>
        <v>0</v>
      </c>
      <c r="O62" s="107" t="n">
        <f aca="false">O27-O93</f>
        <v>0</v>
      </c>
      <c r="P62" s="107" t="n">
        <f aca="false">P27-P93</f>
        <v>0</v>
      </c>
      <c r="Q62" s="107" t="n">
        <f aca="false">Q27-Q93</f>
        <v>0</v>
      </c>
      <c r="R62" s="107" t="n">
        <f aca="false">R27-R93</f>
        <v>0</v>
      </c>
      <c r="S62" s="107" t="n">
        <f aca="false">S27-S93</f>
        <v>0</v>
      </c>
      <c r="T62" s="107" t="n">
        <f aca="false">T27-T93</f>
        <v>0</v>
      </c>
      <c r="U62" s="107" t="n">
        <f aca="false">U27-U93</f>
        <v>0</v>
      </c>
      <c r="V62" s="107" t="n">
        <f aca="false">V27-V93</f>
        <v>0</v>
      </c>
      <c r="W62" s="107" t="n">
        <f aca="false">W27-W93</f>
        <v>0</v>
      </c>
      <c r="X62" s="107" t="n">
        <f aca="false">X27-X93</f>
        <v>0</v>
      </c>
      <c r="Y62" s="107" t="n">
        <f aca="false">Y27-Y93</f>
        <v>0</v>
      </c>
      <c r="Z62" s="107" t="n">
        <f aca="false">Z27-Z93</f>
        <v>0</v>
      </c>
      <c r="AA62" s="107" t="n">
        <f aca="false">AA27-AA93</f>
        <v>0</v>
      </c>
      <c r="AB62" s="107" t="n">
        <f aca="false">AB27-AB93</f>
        <v>0</v>
      </c>
      <c r="AC62" s="107" t="n">
        <f aca="false">AC27-AC93</f>
        <v>0</v>
      </c>
      <c r="AD62" s="107" t="n">
        <f aca="false">AD27-AD93</f>
        <v>0</v>
      </c>
      <c r="AE62" s="107" t="n">
        <f aca="false">AE27-AE93</f>
        <v>0</v>
      </c>
      <c r="AF62" s="107" t="n">
        <f aca="false">AF27-AF93</f>
        <v>0</v>
      </c>
      <c r="AG62" s="107" t="n">
        <f aca="false">AG27-AG93</f>
        <v>0</v>
      </c>
      <c r="AH62" s="107" t="n">
        <f aca="false">AH27-AH93</f>
        <v>0</v>
      </c>
      <c r="AI62" s="107" t="n">
        <f aca="false">AI27-AI93</f>
        <v>0</v>
      </c>
      <c r="AJ62" s="107" t="n">
        <f aca="false">AJ27-AJ93</f>
        <v>0</v>
      </c>
      <c r="AK62" s="107" t="n">
        <f aca="false">AK27-AK93</f>
        <v>0</v>
      </c>
      <c r="AL62" s="107" t="n">
        <f aca="false">AL27-AL93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1900</v>
      </c>
      <c r="J64" s="107" t="n">
        <f aca="false">J30-J95</f>
        <v>1900</v>
      </c>
      <c r="K64" s="107" t="n">
        <f aca="false">K30-K95</f>
        <v>1900</v>
      </c>
      <c r="L64" s="107" t="n">
        <f aca="false">L30-L95</f>
        <v>1900</v>
      </c>
      <c r="M64" s="107" t="n">
        <f aca="false">M30-M95</f>
        <v>1900</v>
      </c>
      <c r="N64" s="107" t="n">
        <f aca="false">N30-N95</f>
        <v>1900</v>
      </c>
      <c r="O64" s="107" t="n">
        <f aca="false">O30-O95</f>
        <v>1900</v>
      </c>
      <c r="P64" s="107" t="n">
        <f aca="false">P30-P95</f>
        <v>1900</v>
      </c>
      <c r="Q64" s="107" t="n">
        <f aca="false">Q30-Q95</f>
        <v>1900</v>
      </c>
      <c r="R64" s="107" t="n">
        <f aca="false">R30-R95</f>
        <v>1900</v>
      </c>
      <c r="S64" s="107" t="n">
        <f aca="false">S30-S95</f>
        <v>1900</v>
      </c>
      <c r="T64" s="107" t="n">
        <f aca="false">T30-T95</f>
        <v>1900</v>
      </c>
      <c r="U64" s="107" t="n">
        <f aca="false">U30-U95</f>
        <v>1900</v>
      </c>
      <c r="V64" s="107" t="n">
        <f aca="false">V30-V95</f>
        <v>1900</v>
      </c>
      <c r="W64" s="107" t="n">
        <f aca="false">W30-W95</f>
        <v>1900</v>
      </c>
      <c r="X64" s="107" t="n">
        <f aca="false">X30-X95</f>
        <v>1900</v>
      </c>
      <c r="Y64" s="107" t="n">
        <f aca="false">Y30-Y95</f>
        <v>1900</v>
      </c>
      <c r="Z64" s="107" t="n">
        <f aca="false">Z30-Z95</f>
        <v>1900</v>
      </c>
      <c r="AA64" s="107" t="n">
        <f aca="false">AA30-AA95</f>
        <v>1900</v>
      </c>
      <c r="AB64" s="107" t="n">
        <f aca="false">AB30-AB95</f>
        <v>1900</v>
      </c>
      <c r="AC64" s="107" t="n">
        <f aca="false">AC30-AC95</f>
        <v>1900</v>
      </c>
      <c r="AD64" s="107" t="n">
        <f aca="false">AD30-AD95</f>
        <v>1900</v>
      </c>
      <c r="AE64" s="107" t="n">
        <f aca="false">AE30-AE95</f>
        <v>1900</v>
      </c>
      <c r="AF64" s="107" t="n">
        <f aca="false">AF30-AF95</f>
        <v>1900</v>
      </c>
      <c r="AG64" s="107" t="n">
        <f aca="false">AG30-AG95</f>
        <v>1900</v>
      </c>
      <c r="AH64" s="107" t="n">
        <f aca="false">AH30-AH95</f>
        <v>1900</v>
      </c>
      <c r="AI64" s="107" t="n">
        <f aca="false">AI30-AI95</f>
        <v>1900</v>
      </c>
      <c r="AJ64" s="107" t="n">
        <f aca="false">AJ30-AJ95</f>
        <v>1900</v>
      </c>
      <c r="AK64" s="107" t="n">
        <f aca="false">AK30-AK95</f>
        <v>1900</v>
      </c>
      <c r="AL64" s="107" t="n">
        <f aca="false">AL30-AL95</f>
        <v>1900</v>
      </c>
      <c r="AM64" s="107" t="n">
        <f aca="false">AM30-AM95</f>
        <v>1900</v>
      </c>
      <c r="AN64" s="106"/>
      <c r="AO64" s="110" t="n">
        <f aca="false">SUM(I64:AL64)-AQ64</f>
        <v>56411</v>
      </c>
      <c r="AP64" s="111" t="n">
        <f aca="false">AO64*E64</f>
        <v>5641.1</v>
      </c>
      <c r="AQ64" s="110" t="n">
        <f aca="false">SUM(I64:AM64)*F64</f>
        <v>589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14580</v>
      </c>
      <c r="J66" s="107" t="n">
        <f aca="false">J16+J32-J97</f>
        <v>14580</v>
      </c>
      <c r="K66" s="107" t="n">
        <f aca="false">K32-K97</f>
        <v>14580</v>
      </c>
      <c r="L66" s="107" t="n">
        <f aca="false">L32-L97</f>
        <v>14580</v>
      </c>
      <c r="M66" s="107" t="n">
        <f aca="false">M32-M97</f>
        <v>14580</v>
      </c>
      <c r="N66" s="107" t="n">
        <f aca="false">N32-N97</f>
        <v>14580</v>
      </c>
      <c r="O66" s="107" t="n">
        <f aca="false">O32-O97</f>
        <v>14580</v>
      </c>
      <c r="P66" s="107" t="n">
        <f aca="false">P32-P97</f>
        <v>14580</v>
      </c>
      <c r="Q66" s="107" t="n">
        <f aca="false">Q32-Q97</f>
        <v>14580</v>
      </c>
      <c r="R66" s="107" t="n">
        <f aca="false">R32-R97</f>
        <v>14580</v>
      </c>
      <c r="S66" s="107" t="n">
        <f aca="false">S32-S97</f>
        <v>14580</v>
      </c>
      <c r="T66" s="107" t="n">
        <f aca="false">T32-T97</f>
        <v>14580</v>
      </c>
      <c r="U66" s="107" t="n">
        <f aca="false">U32-U97</f>
        <v>14580</v>
      </c>
      <c r="V66" s="107" t="n">
        <f aca="false">V32-V97</f>
        <v>14580</v>
      </c>
      <c r="W66" s="107" t="n">
        <f aca="false">W32-W97</f>
        <v>14580</v>
      </c>
      <c r="X66" s="107" t="n">
        <f aca="false">X32-X97</f>
        <v>14580</v>
      </c>
      <c r="Y66" s="107" t="n">
        <f aca="false">Y32-Y97</f>
        <v>14580</v>
      </c>
      <c r="Z66" s="107" t="n">
        <f aca="false">Z32-Z97</f>
        <v>14580</v>
      </c>
      <c r="AA66" s="107" t="n">
        <f aca="false">AA32-AA97</f>
        <v>14580</v>
      </c>
      <c r="AB66" s="107" t="n">
        <f aca="false">AB32-AB97</f>
        <v>14580</v>
      </c>
      <c r="AC66" s="107" t="n">
        <f aca="false">AC32-AC97</f>
        <v>14580</v>
      </c>
      <c r="AD66" s="107" t="n">
        <f aca="false">AD32-AD97</f>
        <v>14580</v>
      </c>
      <c r="AE66" s="107" t="n">
        <f aca="false">AE32-AE97</f>
        <v>14580</v>
      </c>
      <c r="AF66" s="107" t="n">
        <f aca="false">AF32-AF97</f>
        <v>14580</v>
      </c>
      <c r="AG66" s="107" t="n">
        <f aca="false">AG32-AG97</f>
        <v>14580</v>
      </c>
      <c r="AH66" s="107" t="n">
        <f aca="false">AH32-AH97</f>
        <v>14580</v>
      </c>
      <c r="AI66" s="107" t="n">
        <f aca="false">AI32-AI97</f>
        <v>14580</v>
      </c>
      <c r="AJ66" s="107" t="n">
        <f aca="false">AJ32-AJ97</f>
        <v>14580</v>
      </c>
      <c r="AK66" s="107" t="n">
        <f aca="false">AK32-AK97</f>
        <v>14580</v>
      </c>
      <c r="AL66" s="107" t="n">
        <f aca="false">AL32-AL97</f>
        <v>14580</v>
      </c>
      <c r="AM66" s="107" t="n">
        <f aca="false">AM32-AM97</f>
        <v>14580</v>
      </c>
      <c r="AN66" s="106"/>
      <c r="AO66" s="110" t="n">
        <f aca="false">SUM(I66:AL66)-AQ66</f>
        <v>432880.2</v>
      </c>
      <c r="AP66" s="111" t="n">
        <f aca="false">AO66*E66</f>
        <v>43288.02</v>
      </c>
      <c r="AQ66" s="110" t="n">
        <f aca="false">SUM(I66:AM66)*F66</f>
        <v>4519.8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31000</v>
      </c>
      <c r="AB69" s="116" t="n">
        <f aca="false">SUM(AB53:AB67)</f>
        <v>31000</v>
      </c>
      <c r="AC69" s="116" t="n">
        <f aca="false">SUM(AC53:AC67)</f>
        <v>31000</v>
      </c>
      <c r="AD69" s="116" t="n">
        <f aca="false">SUM(AD53:AD67)</f>
        <v>31000</v>
      </c>
      <c r="AE69" s="116" t="n">
        <f aca="false">SUM(AE53:AE67)</f>
        <v>31000</v>
      </c>
      <c r="AF69" s="116" t="n">
        <f aca="false">SUM(AF53:AF67)</f>
        <v>31000</v>
      </c>
      <c r="AG69" s="116" t="n">
        <f aca="false">SUM(AG53:AG67)</f>
        <v>31000</v>
      </c>
      <c r="AH69" s="116" t="n">
        <f aca="false">SUM(AH53:AH67)</f>
        <v>31000</v>
      </c>
      <c r="AI69" s="116" t="n">
        <f aca="false">SUM(AI53:AI67)</f>
        <v>31000</v>
      </c>
      <c r="AJ69" s="116" t="n">
        <f aca="false">SUM(AJ53:AJ67)</f>
        <v>31000</v>
      </c>
      <c r="AK69" s="116" t="n">
        <f aca="false">SUM(AK53:AK67)</f>
        <v>31000</v>
      </c>
      <c r="AL69" s="116" t="n">
        <f aca="false">SUM(AL53:AL67)</f>
        <v>31000</v>
      </c>
      <c r="AM69" s="116" t="n">
        <f aca="false">SUM(AM53:AM68)</f>
        <v>45000</v>
      </c>
      <c r="AN69" s="106"/>
      <c r="AO69" s="116" t="n">
        <f aca="false">SUM(AO53:AO68)</f>
        <v>1169730</v>
      </c>
      <c r="AP69" s="117" t="n">
        <f aca="false">SUM(AP53:AP68)</f>
        <v>116973</v>
      </c>
      <c r="AQ69" s="116" t="n">
        <f aca="false">SUM(AQ53:AQ68)</f>
        <v>12270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44550</v>
      </c>
      <c r="P81" s="110" t="n">
        <f aca="false">P69-(P53*$F53+P54*$F54+P55*$F55+P56*$F56+P57*$F57+P59*$F59+P60*$F60+P61*$F61+P62*$F62+P63*$F63+P64*$F64+P65*$F65+P66*$F66+P67*$F67+P58*$F58)-P68*$F68-P99-P102-P106-P112-P116+P99</f>
        <v>44550</v>
      </c>
      <c r="Q81" s="110" t="n">
        <f aca="false">Q69-(Q53*$F53+Q54*$F54+Q55*$F55+Q56*$F56+Q57*$F57+Q59*$F59+Q60*$F60+Q61*$F61+Q62*$F62+Q63*$F63+Q64*$F64+Q65*$F65+Q66*$F66+Q67*$F67+Q58*$F58)-Q68*$F68-Q99-Q102-Q106-Q112-Q116+Q99</f>
        <v>44550</v>
      </c>
      <c r="R81" s="110" t="n">
        <f aca="false">R69-(R53*$F53+R54*$F54+R55*$F55+R56*$F56+R57*$F57+R59*$F59+R60*$F60+R61*$F61+R62*$F62+R63*$F63+R64*$F64+R65*$F65+R66*$F66+R67*$F67+R58*$F58)-R68*$F68-R99-R102-R106-R112-R116+R99</f>
        <v>44550</v>
      </c>
      <c r="S81" s="110" t="n">
        <f aca="false">S69-(S53*$F53+S54*$F54+S55*$F55+S56*$F56+S57*$F57+S59*$F59+S60*$F60+S61*$F61+S62*$F62+S63*$F63+S64*$F64+S65*$F65+S66*$F66+S67*$F67+S58*$F58)-S68*$F68-S99-S102-S106-S112-S116+S99</f>
        <v>44550</v>
      </c>
      <c r="T81" s="110" t="n">
        <f aca="false">T69-(T53*$F53+T54*$F54+T55*$F55+T56*$F56+T57*$F57+T59*$F59+T60*$F60+T61*$F61+T62*$F62+T63*$F63+T64*$F64+T65*$F65+T66*$F66+T67*$F67+T58*$F58)-T68*$F68-T99-T102-T106-T112-T116+T99</f>
        <v>44550</v>
      </c>
      <c r="U81" s="110" t="n">
        <f aca="false">U69-(U53*$F53+U54*$F54+U55*$F55+U56*$F56+U57*$F57+U59*$F59+U60*$F60+U61*$F61+U62*$F62+U63*$F63+U64*$F64+U65*$F65+U66*$F66+U67*$F67+U58*$F58)-U68*$F68-U99-U102-U106-U112-U116+U99</f>
        <v>44550</v>
      </c>
      <c r="V81" s="110" t="n">
        <f aca="false">V69-(V53*$F53+V54*$F54+V55*$F55+V56*$F56+V57*$F57+V59*$F59+V60*$F60+V61*$F61+V62*$F62+V63*$F63+V64*$F64+V65*$F65+V66*$F66+V67*$F67+V58*$F58)-V68*$F68-V99-V102-V106-V112-V116+V99</f>
        <v>44550</v>
      </c>
      <c r="W81" s="110" t="n">
        <f aca="false">W69-(W53*$F53+W54*$F54+W55*$F55+W56*$F56+W57*$F57+W59*$F59+W60*$F60+W61*$F61+W62*$F62+W63*$F63+W64*$F64+W65*$F65+W66*$F66+W67*$F67+W58*$F58)-W68*$F68-W99-W102-W106-W112-W116+W99</f>
        <v>44550</v>
      </c>
      <c r="X81" s="110" t="n">
        <f aca="false">X69-(X53*$F53+X54*$F54+X55*$F55+X56*$F56+X57*$F57+X59*$F59+X60*$F60+X61*$F61+X62*$F62+X63*$F63+X64*$F64+X65*$F65+X66*$F66+X67*$F67+X58*$F58)-X68*$F68-X99-X102-X106-X112-X116+X99</f>
        <v>44550</v>
      </c>
      <c r="Y81" s="110" t="n">
        <f aca="false">Y69-(Y53*$F53+Y54*$F54+Y55*$F55+Y56*$F56+Y57*$F57+Y59*$F59+Y60*$F60+Y61*$F61+Y62*$F62+Y63*$F63+Y64*$F64+Y65*$F65+Y66*$F66+Y67*$F67+Y58*$F58)-Y68*$F68-Y99-Y102-Y106-Y112-Y116+Y99</f>
        <v>44550</v>
      </c>
      <c r="Z81" s="110" t="n">
        <f aca="false">Z69-(Z53*$F53+Z54*$F54+Z55*$F55+Z56*$F56+Z57*$F57+Z59*$F59+Z60*$F60+Z61*$F61+Z62*$F62+Z63*$F63+Z64*$F64+Z65*$F65+Z66*$F66+Z67*$F67+Z58*$F58)-Z68*$F68-Z99-Z102-Z106-Z112-Z116+Z99</f>
        <v>44550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30690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30690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30690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30690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30690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30690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30690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30690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30690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30690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30690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30690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44550</v>
      </c>
      <c r="AN81" s="106"/>
      <c r="AO81" s="110" t="n">
        <f aca="false">SUM(I81:AN81)</f>
        <v>1214730</v>
      </c>
      <c r="AP81" s="111" t="n">
        <f aca="false">AP17+AP34+AP37+AP40+AP69+AP72+AP75-AP99-AP102-AP106-AP112-AP116</f>
        <v>3429187.5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tru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>
      <c r="C107" s="1" t="s">
        <v>201</v>
      </c>
      <c r="D107" s="1" t="s">
        <v>190</v>
      </c>
      <c r="L107" s="1" t="n">
        <v>0</v>
      </c>
      <c r="M107" s="1" t="n">
        <v>0</v>
      </c>
      <c r="N107" s="1" t="n">
        <v>0</v>
      </c>
      <c r="O107" s="1" t="n">
        <v>0</v>
      </c>
      <c r="P107" s="1" t="n">
        <v>0</v>
      </c>
      <c r="Q107" s="1" t="n">
        <v>0</v>
      </c>
      <c r="R107" s="1" t="n">
        <v>0</v>
      </c>
      <c r="S107" s="1" t="n">
        <v>0</v>
      </c>
      <c r="T107" s="1" t="n">
        <v>0</v>
      </c>
      <c r="U107" s="1" t="n">
        <v>0</v>
      </c>
      <c r="V107" s="1" t="n">
        <v>0</v>
      </c>
      <c r="W107" s="1" t="n">
        <v>0</v>
      </c>
      <c r="X107" s="1" t="n">
        <v>0</v>
      </c>
      <c r="AO107" s="28" t="n">
        <f aca="false">SUM(I107:AN107)</f>
        <v>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tru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tru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true" customHeight="false" outlineLevel="0" collapsed="false">
      <c r="C117" s="1" t="s">
        <v>202</v>
      </c>
      <c r="D117" s="1" t="s">
        <v>203</v>
      </c>
      <c r="L117" s="1" t="n">
        <v>0</v>
      </c>
      <c r="M117" s="1" t="n">
        <v>0</v>
      </c>
      <c r="N117" s="1" t="n">
        <v>0</v>
      </c>
      <c r="O117" s="1" t="n">
        <v>0</v>
      </c>
      <c r="P117" s="1" t="n">
        <v>0</v>
      </c>
      <c r="Q117" s="1" t="n">
        <v>0</v>
      </c>
      <c r="R117" s="1" t="n">
        <v>0</v>
      </c>
      <c r="S117" s="1" t="n">
        <v>0</v>
      </c>
      <c r="T117" s="1" t="n">
        <v>0</v>
      </c>
      <c r="U117" s="1" t="n">
        <v>0</v>
      </c>
      <c r="V117" s="1" t="n">
        <v>0</v>
      </c>
      <c r="W117" s="1" t="n">
        <v>0</v>
      </c>
      <c r="X117" s="1" t="n">
        <v>0</v>
      </c>
      <c r="Y117" s="1" t="n">
        <v>0</v>
      </c>
      <c r="Z117" s="1" t="n">
        <v>0</v>
      </c>
      <c r="AA117" s="1" t="n">
        <v>0</v>
      </c>
      <c r="AB117" s="1" t="n">
        <v>0</v>
      </c>
      <c r="AC117" s="1" t="n">
        <v>0</v>
      </c>
      <c r="AD117" s="1" t="n">
        <v>0</v>
      </c>
      <c r="AE117" s="1" t="n">
        <v>0</v>
      </c>
      <c r="AF117" s="1" t="n">
        <v>0</v>
      </c>
      <c r="AG117" s="1" t="n">
        <v>0</v>
      </c>
      <c r="AH117" s="1" t="n">
        <v>0</v>
      </c>
      <c r="AI117" s="1" t="n">
        <v>0</v>
      </c>
      <c r="AJ117" s="1" t="n">
        <v>0</v>
      </c>
      <c r="AK117" s="1" t="n">
        <v>0</v>
      </c>
      <c r="AL117" s="1" t="n">
        <v>0</v>
      </c>
      <c r="AM117" s="1" t="n">
        <v>0</v>
      </c>
      <c r="AO117" s="28" t="n">
        <f aca="false">SUM(I117:AN117)</f>
        <v>0</v>
      </c>
    </row>
    <row r="118" customFormat="false" ht="11.25" hidden="false" customHeight="false" outlineLevel="0" collapsed="false">
      <c r="L118" s="1" t="n">
        <v>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f aca="false">AO17</f>
        <v>452000</v>
      </c>
      <c r="AP120" s="84" t="n">
        <f aca="false">AP17</f>
        <v>1085252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775000</v>
      </c>
      <c r="AP121" s="84" t="n">
        <f aca="false">AP34</f>
        <v>2226962.5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0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1169730</v>
      </c>
      <c r="AP124" s="84" t="n">
        <f aca="false">AP69</f>
        <v>116973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AO147</f>
        <v>0</v>
      </c>
      <c r="AP127" s="88" t="n">
        <f aca="false">AO171</f>
        <v>0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1214730</v>
      </c>
      <c r="AP128" s="84" t="n">
        <f aca="false">AP81+AP49</f>
        <v>3429187.5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1227000</v>
      </c>
      <c r="AP129" s="84" t="n">
        <f aca="false">AO129*G81</f>
        <v>49080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3478267.5</v>
      </c>
      <c r="AR130" s="28"/>
    </row>
    <row r="131" customFormat="false" ht="10.5" hidden="false" customHeight="tru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12270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1.25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true" customHeight="false" outlineLevel="0" collapsed="false">
      <c r="C137" s="122" t="s">
        <v>193</v>
      </c>
      <c r="D137" s="123"/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true" customHeight="false" outlineLevel="0" collapsed="false">
      <c r="C138" s="138"/>
      <c r="D138" s="37" t="s">
        <v>204</v>
      </c>
      <c r="E138" s="123" t="s">
        <v>207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0</v>
      </c>
      <c r="M138" s="24" t="n">
        <f aca="false">M117</f>
        <v>0</v>
      </c>
      <c r="N138" s="24" t="n">
        <f aca="false">N117</f>
        <v>0</v>
      </c>
      <c r="O138" s="24" t="n">
        <f aca="false">O117</f>
        <v>0</v>
      </c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 t="n">
        <f aca="false">AF117</f>
        <v>0</v>
      </c>
      <c r="AM138" s="24" t="n">
        <f aca="false">AG117</f>
        <v>0</v>
      </c>
      <c r="AO138" s="28"/>
    </row>
    <row r="139" customFormat="false" ht="11.25" hidden="true" customHeight="false" outlineLevel="0" collapsed="false">
      <c r="C139" s="126"/>
      <c r="D139" s="37" t="s">
        <v>208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0</v>
      </c>
      <c r="M139" s="24" t="n">
        <f aca="false">M107</f>
        <v>0</v>
      </c>
      <c r="N139" s="24" t="n">
        <f aca="false">N107</f>
        <v>0</v>
      </c>
      <c r="O139" s="24" t="n">
        <f aca="false">O107</f>
        <v>0</v>
      </c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 t="n">
        <v>0</v>
      </c>
      <c r="AM144" s="69"/>
      <c r="AO144" s="120" t="n">
        <f aca="false">SUM(I144:AM144)</f>
        <v>0</v>
      </c>
    </row>
    <row r="145" customFormat="false" ht="12" hidden="true" customHeight="false" outlineLevel="0" collapsed="false">
      <c r="C145" s="128"/>
      <c r="D145" s="129" t="s">
        <v>209</v>
      </c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tru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 t="n">
        <f aca="false">SUM(AL137:AL146)</f>
        <v>0</v>
      </c>
      <c r="AM147" s="69" t="n">
        <f aca="false">SUM(AM137:AM146)</f>
        <v>0</v>
      </c>
      <c r="AO147" s="132" t="n">
        <f aca="false">SUM(I147:AN147)</f>
        <v>0</v>
      </c>
    </row>
    <row r="148" customFormat="false" ht="12" hidden="true" customHeight="false" outlineLevel="0" collapsed="false">
      <c r="AM148" s="1" t="n">
        <v>0</v>
      </c>
    </row>
    <row r="149" customFormat="false" ht="12" hidden="true" customHeight="false" outlineLevel="0" collapsed="false">
      <c r="C149" s="122" t="s">
        <v>148</v>
      </c>
      <c r="D149" s="123"/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40" t="n">
        <v>0</v>
      </c>
      <c r="AM149" s="136" t="n">
        <v>0</v>
      </c>
      <c r="AO149" s="28"/>
    </row>
    <row r="150" customFormat="false" ht="11.25" hidden="true" customHeight="false" outlineLevel="0" collapsed="false">
      <c r="A150" s="25"/>
      <c r="B150" s="25"/>
      <c r="C150" s="144"/>
      <c r="D150" s="37" t="s">
        <v>204</v>
      </c>
      <c r="E150" s="123" t="s">
        <v>207</v>
      </c>
      <c r="F150" s="25"/>
      <c r="G150" s="25" t="s">
        <v>196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41"/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true" customHeight="false" outlineLevel="0" collapsed="false">
      <c r="C151" s="126"/>
      <c r="D151" s="37" t="s">
        <v>208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41"/>
      <c r="AM151" s="25" t="n">
        <v>2.92</v>
      </c>
      <c r="AO151" s="28"/>
    </row>
    <row r="152" customFormat="false" ht="12.75" hidden="true" customHeight="tru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27"/>
      <c r="AM152" s="136"/>
      <c r="AO152" s="28"/>
    </row>
    <row r="153" customFormat="false" ht="11.25" hidden="true" customHeight="false" outlineLevel="0" collapsed="false">
      <c r="C153" s="126"/>
      <c r="D153" s="37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27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/>
      <c r="Q154" s="25"/>
      <c r="R154" s="25"/>
      <c r="S154" s="24"/>
      <c r="T154" s="25"/>
      <c r="U154" s="24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41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/>
      <c r="Q155" s="25"/>
      <c r="R155" s="25"/>
      <c r="S155" s="25"/>
      <c r="T155" s="2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27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27"/>
      <c r="AM156" s="69"/>
      <c r="AO156" s="120"/>
    </row>
    <row r="157" customFormat="false" ht="12.75" hidden="true" customHeight="true" outlineLevel="0" collapsed="false">
      <c r="C157" s="128"/>
      <c r="D157" s="129" t="s">
        <v>209</v>
      </c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1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/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tru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true" customHeight="false" outlineLevel="0" collapsed="false">
      <c r="AA160" s="29"/>
    </row>
    <row r="161" customFormat="false" ht="12" hidden="true" customHeight="false" outlineLevel="0" collapsed="false">
      <c r="C161" s="122" t="s">
        <v>151</v>
      </c>
      <c r="D161" s="123"/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true" customHeight="false" outlineLevel="0" collapsed="false">
      <c r="C162" s="138"/>
      <c r="D162" s="37" t="s">
        <v>204</v>
      </c>
      <c r="E162" s="123" t="s">
        <v>207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0</v>
      </c>
      <c r="M162" s="24" t="n">
        <f aca="false">M150*M138</f>
        <v>0</v>
      </c>
      <c r="N162" s="24" t="n">
        <f aca="false">N150*N138</f>
        <v>0</v>
      </c>
      <c r="O162" s="24" t="n">
        <f aca="false">O150*O138</f>
        <v>0</v>
      </c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 t="n">
        <f aca="false">AL150*AL138</f>
        <v>0</v>
      </c>
      <c r="AM162" s="24" t="n">
        <f aca="false">AM150*AM138</f>
        <v>0</v>
      </c>
      <c r="AO162" s="28"/>
    </row>
    <row r="163" customFormat="false" ht="11.25" hidden="true" customHeight="false" outlineLevel="0" collapsed="false">
      <c r="C163" s="126"/>
      <c r="D163" s="37" t="s">
        <v>208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0</v>
      </c>
      <c r="M163" s="24" t="n">
        <f aca="false">M151*M139</f>
        <v>0</v>
      </c>
      <c r="N163" s="24" t="n">
        <f aca="false">N151*N139</f>
        <v>0</v>
      </c>
      <c r="O163" s="24" t="n">
        <f aca="false">O151*O139</f>
        <v>0</v>
      </c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0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true" customHeight="false" outlineLevel="0" collapsed="false">
      <c r="C169" s="128"/>
      <c r="D169" s="129" t="s">
        <v>209</v>
      </c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24"/>
      <c r="AK169" s="130"/>
      <c r="AL169" s="131"/>
      <c r="AM169" s="24" t="n">
        <f aca="false">AM145*AM157</f>
        <v>0</v>
      </c>
      <c r="AO169" s="120" t="n">
        <f aca="false">SUM(I169:AM169)</f>
        <v>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tru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0</v>
      </c>
      <c r="Q171" s="69" t="n">
        <f aca="false">SUM(Q161:Q170)</f>
        <v>0</v>
      </c>
      <c r="R171" s="69" t="n">
        <f aca="false">SUM(R161:R170)</f>
        <v>0</v>
      </c>
      <c r="S171" s="69" t="n">
        <f aca="false">SUM(S161:S170)</f>
        <v>0</v>
      </c>
      <c r="T171" s="69" t="n">
        <f aca="false">SUM(T161:T170)</f>
        <v>0</v>
      </c>
      <c r="U171" s="69" t="n">
        <f aca="false">SUM(U161:U170)</f>
        <v>0</v>
      </c>
      <c r="V171" s="69" t="n">
        <f aca="false">SUM(V161:V170)</f>
        <v>0</v>
      </c>
      <c r="W171" s="69" t="n">
        <f aca="false">SUM(W161:W170)</f>
        <v>0</v>
      </c>
      <c r="X171" s="69" t="n">
        <f aca="false">SUM(X161:X170)</f>
        <v>0</v>
      </c>
      <c r="Y171" s="69" t="n">
        <f aca="false">SUM(Y161:Y170)</f>
        <v>0</v>
      </c>
      <c r="Z171" s="69" t="n">
        <f aca="false">SUM(Z161:Z170)</f>
        <v>0</v>
      </c>
      <c r="AA171" s="69" t="n">
        <f aca="false">SUM(AA161:AA170)</f>
        <v>0</v>
      </c>
      <c r="AB171" s="69" t="n">
        <f aca="false">SUM(AB161:AB170)</f>
        <v>0</v>
      </c>
      <c r="AC171" s="69" t="n">
        <f aca="false">SUM(AC161:AC170)</f>
        <v>0</v>
      </c>
      <c r="AD171" s="69" t="n">
        <f aca="false">SUM(AD161:AD170)</f>
        <v>0</v>
      </c>
      <c r="AE171" s="69" t="n">
        <f aca="false">SUM(AE161:AE170)</f>
        <v>0</v>
      </c>
      <c r="AF171" s="69" t="n">
        <f aca="false">SUM(AF161:AF170)</f>
        <v>0</v>
      </c>
      <c r="AG171" s="69" t="n">
        <f aca="false">SUM(AG161:AG170)</f>
        <v>0</v>
      </c>
      <c r="AH171" s="69" t="n">
        <f aca="false">SUM(AH161:AH170)</f>
        <v>0</v>
      </c>
      <c r="AI171" s="69" t="n">
        <f aca="false">SUM(AI161:AI170)</f>
        <v>0</v>
      </c>
      <c r="AJ171" s="69" t="n">
        <f aca="false">SUM(AJ161:AJ170)</f>
        <v>0</v>
      </c>
      <c r="AK171" s="69" t="n">
        <f aca="false">SUM(AK161:AK170)</f>
        <v>0</v>
      </c>
      <c r="AL171" s="69" t="n">
        <f aca="false">SUM(AL161:AL170)</f>
        <v>0</v>
      </c>
      <c r="AM171" s="24" t="n">
        <f aca="false">SUM(AM161:AM170)</f>
        <v>0</v>
      </c>
      <c r="AO171" s="132" t="n">
        <f aca="false">SUM(AO161:AO170)</f>
        <v>0</v>
      </c>
    </row>
    <row r="172" customFormat="false" ht="11.25" hidden="true" customHeight="false" outlineLevel="0" collapsed="false"/>
    <row r="173" customFormat="false" ht="11.25" hidden="true" customHeight="false" outlineLevel="0" collapsed="false"/>
    <row r="174" customFormat="false" ht="11.25" hidden="true" customHeight="false" outlineLevel="0" collapsed="false"/>
    <row r="175" customFormat="false" ht="11.25" hidden="true" customHeight="false" outlineLevel="0" collapsed="false"/>
    <row r="176" customFormat="false" ht="11.25" hidden="true" customHeight="false" outlineLevel="0" collapsed="false"/>
    <row r="177" customFormat="false" ht="11.25" hidden="true" customHeight="false" outlineLevel="0" collapsed="false"/>
    <row r="178" customFormat="false" ht="11.25" hidden="true" customHeight="false" outlineLevel="0" collapsed="false"/>
    <row r="179" customFormat="false" ht="11.25" hidden="true" customHeight="false" outlineLevel="0" collapsed="false"/>
    <row r="180" customFormat="false" ht="11.25" hidden="true" customHeight="false" outlineLevel="0" collapsed="false"/>
    <row r="181" customFormat="false" ht="11.25" hidden="true" customHeight="false" outlineLevel="0" collapsed="false"/>
    <row r="182" customFormat="false" ht="11.25" hidden="true" customHeight="false" outlineLevel="0" collapsed="false"/>
    <row r="183" customFormat="false" ht="11.25" hidden="true" customHeight="false" outlineLevel="0" collapsed="false"/>
    <row r="184" customFormat="false" ht="11.25" hidden="true" customHeight="false" outlineLevel="0" collapsed="false"/>
    <row r="185" customFormat="false" ht="11.25" hidden="true" customHeight="false" outlineLevel="0" collapsed="false"/>
    <row r="186" customFormat="false" ht="11.25" hidden="true" customHeight="false" outlineLevel="0" collapsed="false"/>
    <row r="187" customFormat="false" ht="11.25" hidden="true" customHeight="false" outlineLevel="0" collapsed="false"/>
    <row r="188" customFormat="false" ht="11.25" hidden="true" customHeight="false" outlineLevel="0" collapsed="false"/>
    <row r="189" customFormat="false" ht="11.25" hidden="true" customHeight="false" outlineLevel="0" collapsed="false"/>
    <row r="190" customFormat="false" ht="11.25" hidden="true" customHeight="false" outlineLevel="0" collapsed="false"/>
    <row r="191" customFormat="false" ht="11.25" hidden="true" customHeight="false" outlineLevel="0" collapsed="false"/>
    <row r="192" customFormat="false" ht="11.25" hidden="true" customHeight="false" outlineLevel="0" collapsed="false"/>
    <row r="193" customFormat="false" ht="11.25" hidden="true" customHeight="false" outlineLevel="0" collapsed="false"/>
    <row r="194" customFormat="false" ht="11.25" hidden="true" customHeight="false" outlineLevel="0" collapsed="false"/>
    <row r="195" customFormat="false" ht="11.25" hidden="true" customHeight="false" outlineLevel="0" collapsed="false"/>
    <row r="196" customFormat="false" ht="11.25" hidden="true" customHeight="false" outlineLevel="0" collapsed="false"/>
    <row r="197" customFormat="false" ht="11.25" hidden="true" customHeight="false" outlineLevel="0" collapsed="false"/>
    <row r="198" customFormat="false" ht="11.25" hidden="true" customHeight="false" outlineLevel="0" collapsed="false"/>
    <row r="199" customFormat="false" ht="11.25" hidden="true" customHeight="false" outlineLevel="0" collapsed="false"/>
    <row r="200" customFormat="false" ht="11.25" hidden="true" customHeight="false" outlineLevel="0" collapsed="false"/>
    <row r="201" customFormat="false" ht="11.25" hidden="true" customHeight="false" outlineLevel="0" collapsed="false"/>
    <row r="202" customFormat="false" ht="11.25" hidden="true" customHeight="false" outlineLevel="0" collapsed="false"/>
    <row r="203" customFormat="false" ht="11.25" hidden="true" customHeight="false" outlineLevel="0" collapsed="false"/>
    <row r="204" customFormat="false" ht="11.25" hidden="true" customHeight="false" outlineLevel="0" collapsed="false"/>
    <row r="205" customFormat="false" ht="11.25" hidden="true" customHeight="false" outlineLevel="0" collapsed="false"/>
    <row r="206" customFormat="false" ht="11.25" hidden="true" customHeight="false" outlineLevel="0" collapsed="false"/>
    <row r="207" customFormat="false" ht="11.25" hidden="true" customHeight="false" outlineLevel="0" collapsed="false"/>
    <row r="208" customFormat="false" ht="11.25" hidden="true" customHeight="false" outlineLevel="0" collapsed="false"/>
    <row r="209" customFormat="false" ht="11.25" hidden="true" customHeight="false" outlineLevel="0" collapsed="false"/>
    <row r="210" customFormat="false" ht="11.25" hidden="true" customHeight="false" outlineLevel="0" collapsed="false"/>
    <row r="211" customFormat="false" ht="11.25" hidden="true" customHeight="false" outlineLevel="0" collapsed="false"/>
    <row r="212" customFormat="false" ht="11.25" hidden="true" customHeight="false" outlineLevel="0" collapsed="false"/>
    <row r="213" customFormat="false" ht="11.25" hidden="true" customHeight="false" outlineLevel="0" collapsed="false"/>
    <row r="214" customFormat="false" ht="11.25" hidden="true" customHeight="false" outlineLevel="0" collapsed="false"/>
    <row r="215" customFormat="false" ht="11.25" hidden="true" customHeight="false" outlineLevel="0" collapsed="false"/>
    <row r="216" customFormat="false" ht="11.25" hidden="true" customHeight="false" outlineLevel="0" collapsed="false"/>
    <row r="217" customFormat="false" ht="11.25" hidden="true" customHeight="false" outlineLevel="0" collapsed="false"/>
    <row r="218" customFormat="false" ht="11.25" hidden="true" customHeight="false" outlineLevel="0" collapsed="false"/>
    <row r="219" customFormat="false" ht="11.25" hidden="true" customHeight="false" outlineLevel="0" collapsed="false"/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true" customHeight="false" outlineLevel="0" collapsed="false">
      <c r="B72" s="71" t="s">
        <v>104</v>
      </c>
      <c r="K72" s="28"/>
      <c r="AR72" s="29"/>
    </row>
    <row r="73" customFormat="false" ht="12" hidden="true" customHeight="tru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J40" activePane="bottomRight" state="frozen"/>
      <selection pane="topLeft" activeCell="A4" activeCellId="0" sqref="A4"/>
      <selection pane="topRight" activeCell="J4" activeCellId="0" sqref="J4"/>
      <selection pane="bottomLeft" activeCell="A40" activeCellId="0" sqref="A40"/>
      <selection pane="bottomRight" activeCell="C106" activeCellId="0" sqref="C10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O21" activePane="bottomRight" state="frozen"/>
      <selection pane="topLeft" activeCell="A4" activeCellId="0" sqref="A4"/>
      <selection pane="topRight" activeCell="AO4" activeCellId="0" sqref="AO4"/>
      <selection pane="bottomLeft" activeCell="A21" activeCellId="0" sqref="A21"/>
      <selection pane="bottomRight" activeCell="A24" activeCellId="0" sqref="A24:IV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72" t="n">
        <f aca="false">Y12+Y24-Y82</f>
        <v>13570</v>
      </c>
      <c r="Z51" s="72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72" t="n">
        <f aca="false">X82</f>
        <v>0</v>
      </c>
      <c r="Z82" s="72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59" activePane="bottomRight" state="frozen"/>
      <selection pane="topLeft" activeCell="A4" activeCellId="0" sqref="A4"/>
      <selection pane="topRight" activeCell="I4" activeCellId="0" sqref="I4"/>
      <selection pane="bottomLeft" activeCell="A59" activeCellId="0" sqref="A59"/>
      <selection pane="bottomRight" activeCell="AO73" activeCellId="0" sqref="AO7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8" activePane="bottomRight" state="frozen"/>
      <selection pane="topLeft" activeCell="A4" activeCellId="0" sqref="A4"/>
      <selection pane="topRight" activeCell="AI4" activeCellId="0" sqref="AI4"/>
      <selection pane="bottomLeft" activeCell="A8" activeCellId="0" sqref="A8"/>
      <selection pane="bottomRight" activeCell="D23" activeCellId="0" sqref="D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99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I20-I82</f>
        <v>0</v>
      </c>
      <c r="J46" s="107" t="n">
        <f aca="false">J20-J82</f>
        <v>0</v>
      </c>
      <c r="K46" s="107" t="n">
        <f aca="false">K20-K82</f>
        <v>0</v>
      </c>
      <c r="L46" s="107" t="n">
        <f aca="false">L20-L82</f>
        <v>0</v>
      </c>
      <c r="M46" s="107" t="n">
        <f aca="false">M20-M82</f>
        <v>0</v>
      </c>
      <c r="N46" s="107" t="n">
        <f aca="false">N20-N82</f>
        <v>0</v>
      </c>
      <c r="O46" s="107" t="n">
        <f aca="false">O20-O82</f>
        <v>0</v>
      </c>
      <c r="P46" s="107" t="n">
        <f aca="false">P20-P82</f>
        <v>0</v>
      </c>
      <c r="Q46" s="107" t="n">
        <f aca="false">Q20-Q82</f>
        <v>0</v>
      </c>
      <c r="R46" s="107" t="n">
        <f aca="false">R20-R82</f>
        <v>0</v>
      </c>
      <c r="S46" s="107" t="n">
        <f aca="false">S20-S82</f>
        <v>0</v>
      </c>
      <c r="T46" s="107" t="n">
        <f aca="false">T20-T82</f>
        <v>0</v>
      </c>
      <c r="U46" s="107" t="n">
        <f aca="false">U20-U82</f>
        <v>0</v>
      </c>
      <c r="V46" s="107" t="n">
        <f aca="false">V20-V82</f>
        <v>0</v>
      </c>
      <c r="W46" s="107" t="n">
        <f aca="false">W20-W82</f>
        <v>0</v>
      </c>
      <c r="X46" s="107" t="n">
        <f aca="false">X20-X82</f>
        <v>0</v>
      </c>
      <c r="Y46" s="107" t="n">
        <f aca="false">Y20-Y82</f>
        <v>0</v>
      </c>
      <c r="Z46" s="107" t="n">
        <f aca="false">Z20-Z82</f>
        <v>0</v>
      </c>
      <c r="AA46" s="107" t="n">
        <f aca="false">AA20-AA82</f>
        <v>0</v>
      </c>
      <c r="AB46" s="107" t="n">
        <f aca="false">AB20-AB82</f>
        <v>0</v>
      </c>
      <c r="AC46" s="107" t="n">
        <f aca="false">AC20-AC82</f>
        <v>0</v>
      </c>
      <c r="AD46" s="107" t="n">
        <f aca="false">AD20-AD82</f>
        <v>0</v>
      </c>
      <c r="AE46" s="107" t="n">
        <f aca="false">AE20-AE82</f>
        <v>0</v>
      </c>
      <c r="AF46" s="107" t="n">
        <f aca="false">AF20-AF82</f>
        <v>0</v>
      </c>
      <c r="AG46" s="107" t="n">
        <f aca="false">AG20-AG82</f>
        <v>0</v>
      </c>
      <c r="AH46" s="107" t="n">
        <f aca="false">AH20-AH82</f>
        <v>0</v>
      </c>
      <c r="AI46" s="107" t="n">
        <f aca="false">AI20-AI82</f>
        <v>0</v>
      </c>
      <c r="AJ46" s="107" t="n">
        <f aca="false">AJ20-AJ82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I21-I83</f>
        <v>0</v>
      </c>
      <c r="J47" s="107" t="n">
        <f aca="false">J21-J83</f>
        <v>0</v>
      </c>
      <c r="K47" s="107" t="n">
        <f aca="false">K21-K83</f>
        <v>0</v>
      </c>
      <c r="L47" s="107" t="n">
        <f aca="false">L21-L83</f>
        <v>0</v>
      </c>
      <c r="M47" s="107" t="n">
        <f aca="false">M21-M83</f>
        <v>0</v>
      </c>
      <c r="N47" s="107" t="n">
        <f aca="false">N21-N83</f>
        <v>0</v>
      </c>
      <c r="O47" s="107" t="n">
        <f aca="false">O21-O83</f>
        <v>0</v>
      </c>
      <c r="P47" s="107" t="n">
        <f aca="false">P21-P83</f>
        <v>0</v>
      </c>
      <c r="Q47" s="107" t="n">
        <f aca="false">Q21-Q83</f>
        <v>0</v>
      </c>
      <c r="R47" s="107" t="n">
        <f aca="false">R21-R83</f>
        <v>0</v>
      </c>
      <c r="S47" s="107" t="n">
        <f aca="false">S21-S83</f>
        <v>0</v>
      </c>
      <c r="T47" s="107" t="n">
        <f aca="false">T21-T83</f>
        <v>0</v>
      </c>
      <c r="U47" s="107" t="n">
        <f aca="false">U21-U83</f>
        <v>0</v>
      </c>
      <c r="V47" s="107" t="n">
        <f aca="false">V21-V83</f>
        <v>0</v>
      </c>
      <c r="W47" s="107" t="n">
        <f aca="false">W21-W83</f>
        <v>0</v>
      </c>
      <c r="X47" s="107" t="n">
        <f aca="false">X21-X83</f>
        <v>0</v>
      </c>
      <c r="Y47" s="107" t="n">
        <f aca="false">Y21-Y83</f>
        <v>0</v>
      </c>
      <c r="Z47" s="107" t="n">
        <f aca="false">Z21-Z83</f>
        <v>0</v>
      </c>
      <c r="AA47" s="107" t="n">
        <f aca="false">AA21-AA83</f>
        <v>0</v>
      </c>
      <c r="AB47" s="107" t="n">
        <f aca="false">AB21-AB83</f>
        <v>0</v>
      </c>
      <c r="AC47" s="107" t="n">
        <f aca="false">AC21-AC83</f>
        <v>0</v>
      </c>
      <c r="AD47" s="107" t="n">
        <f aca="false">AD21-AD83</f>
        <v>0</v>
      </c>
      <c r="AE47" s="107" t="n">
        <f aca="false">AE21-AE83</f>
        <v>0</v>
      </c>
      <c r="AF47" s="107" t="n">
        <f aca="false">AF21-AF83</f>
        <v>0</v>
      </c>
      <c r="AG47" s="107" t="n">
        <f aca="false">AG21-AG83</f>
        <v>0</v>
      </c>
      <c r="AH47" s="107" t="n">
        <f aca="false">AH21-AH83</f>
        <v>0</v>
      </c>
      <c r="AI47" s="107" t="n">
        <f aca="false">AI21-AI83</f>
        <v>0</v>
      </c>
      <c r="AJ47" s="107" t="n">
        <f aca="false">AJ21-AJ83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I11+I28-I84</f>
        <v>5000</v>
      </c>
      <c r="J48" s="107" t="n">
        <f aca="false">J11+J28-J84</f>
        <v>10703</v>
      </c>
      <c r="K48" s="107" t="n">
        <f aca="false">K11+K28-K84</f>
        <v>10934</v>
      </c>
      <c r="L48" s="107" t="n">
        <f aca="false">L11+L28-L84</f>
        <v>9933</v>
      </c>
      <c r="M48" s="107" t="n">
        <f aca="false">M11+M28-M84</f>
        <v>10349</v>
      </c>
      <c r="N48" s="107" t="n">
        <f aca="false">N11+N28-N84</f>
        <v>0</v>
      </c>
      <c r="O48" s="107" t="n">
        <f aca="false">O11+O28-O84</f>
        <v>0</v>
      </c>
      <c r="P48" s="107" t="n">
        <f aca="false">P11+P28-P84</f>
        <v>0</v>
      </c>
      <c r="Q48" s="107" t="n">
        <f aca="false">Q11+Q28-Q84</f>
        <v>0</v>
      </c>
      <c r="R48" s="107" t="n">
        <f aca="false">R11+R28-R84</f>
        <v>0</v>
      </c>
      <c r="S48" s="107" t="n">
        <f aca="false">S11+S28-S84</f>
        <v>0</v>
      </c>
      <c r="T48" s="107" t="n">
        <f aca="false">T11+T28-T84</f>
        <v>0</v>
      </c>
      <c r="U48" s="107" t="n">
        <f aca="false">U11+U28-U84</f>
        <v>0</v>
      </c>
      <c r="V48" s="107" t="n">
        <f aca="false">V11+V28-V84</f>
        <v>3985</v>
      </c>
      <c r="W48" s="107" t="n">
        <f aca="false">W11+W28-W84</f>
        <v>5082</v>
      </c>
      <c r="X48" s="107" t="n">
        <f aca="false">X11+X28-X84</f>
        <v>5000</v>
      </c>
      <c r="Y48" s="107" t="n">
        <f aca="false">Y11+Y28-Y84</f>
        <v>7193</v>
      </c>
      <c r="Z48" s="107" t="n">
        <f aca="false">Z11+Z28-Z84</f>
        <v>6461</v>
      </c>
      <c r="AA48" s="107" t="n">
        <f aca="false">AA11+AA28-AA84</f>
        <v>5000</v>
      </c>
      <c r="AB48" s="107" t="n">
        <f aca="false">AB11+AB28-AB84</f>
        <v>5000</v>
      </c>
      <c r="AC48" s="107" t="n">
        <f aca="false">AC11+AC28-AC84</f>
        <v>5000</v>
      </c>
      <c r="AD48" s="107" t="n">
        <f aca="false">AD11+AD28-AD84</f>
        <v>5000</v>
      </c>
      <c r="AE48" s="107" t="n">
        <f aca="false">AE11+AE28-AE84</f>
        <v>5000</v>
      </c>
      <c r="AF48" s="107" t="n">
        <f aca="false">AF11+AF28-AF84</f>
        <v>10018</v>
      </c>
      <c r="AG48" s="107" t="n">
        <f aca="false">AG11+AG28-AG84</f>
        <v>7600</v>
      </c>
      <c r="AH48" s="107" t="n">
        <f aca="false">AH11+AH28-AH84</f>
        <v>8024</v>
      </c>
      <c r="AI48" s="107" t="n">
        <f aca="false">AI11+AI28-AI84</f>
        <v>10511</v>
      </c>
      <c r="AJ48" s="107" t="n">
        <f aca="false">AJ11+AJ28-AJ84</f>
        <v>10157</v>
      </c>
      <c r="AK48" s="107" t="n">
        <f aca="false">AK11+AK28-AK84</f>
        <v>10919</v>
      </c>
      <c r="AL48" s="107" t="n">
        <f aca="false">AL11+AL28-AL84</f>
        <v>15000</v>
      </c>
      <c r="AM48" s="107" t="n">
        <f aca="false">AM11+AM28-AM84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I23-I85</f>
        <v>15000</v>
      </c>
      <c r="J49" s="107" t="n">
        <f aca="false">J23-J85</f>
        <v>15000</v>
      </c>
      <c r="K49" s="107" t="n">
        <f aca="false">K23-K85</f>
        <v>15000</v>
      </c>
      <c r="L49" s="107" t="n">
        <f aca="false">L23-L85</f>
        <v>15000</v>
      </c>
      <c r="M49" s="107" t="n">
        <f aca="false">M23-M85</f>
        <v>15000</v>
      </c>
      <c r="N49" s="107" t="n">
        <f aca="false">N23-N85</f>
        <v>5974</v>
      </c>
      <c r="O49" s="107" t="n">
        <f aca="false">O23-O85</f>
        <v>0</v>
      </c>
      <c r="P49" s="107" t="n">
        <f aca="false">P23-P85</f>
        <v>0</v>
      </c>
      <c r="Q49" s="107" t="n">
        <f aca="false">Q23-Q85</f>
        <v>0</v>
      </c>
      <c r="R49" s="107" t="n">
        <f aca="false">R23-R85</f>
        <v>0</v>
      </c>
      <c r="S49" s="107" t="n">
        <f aca="false">S23-S85</f>
        <v>0</v>
      </c>
      <c r="T49" s="107" t="n">
        <f aca="false">T23-T85</f>
        <v>0</v>
      </c>
      <c r="U49" s="107" t="n">
        <f aca="false">U23-U85</f>
        <v>0</v>
      </c>
      <c r="V49" s="107" t="n">
        <f aca="false">V23-V85</f>
        <v>15000</v>
      </c>
      <c r="W49" s="107" t="n">
        <f aca="false">W23-W85</f>
        <v>15000</v>
      </c>
      <c r="X49" s="107" t="n">
        <f aca="false">X23-X85</f>
        <v>15000</v>
      </c>
      <c r="Y49" s="107" t="n">
        <f aca="false">Y23-Y85</f>
        <v>15000</v>
      </c>
      <c r="Z49" s="107" t="n">
        <f aca="false">Z23-Z85</f>
        <v>15000</v>
      </c>
      <c r="AA49" s="107" t="n">
        <f aca="false">AA23-AA85</f>
        <v>15000</v>
      </c>
      <c r="AB49" s="107" t="n">
        <f aca="false">AB23-AB85</f>
        <v>15000</v>
      </c>
      <c r="AC49" s="107" t="n">
        <f aca="false">AC23-AC85</f>
        <v>15000</v>
      </c>
      <c r="AD49" s="107" t="n">
        <f aca="false">AD23-AD85</f>
        <v>15000</v>
      </c>
      <c r="AE49" s="107" t="n">
        <f aca="false">AE23-AE85</f>
        <v>15000</v>
      </c>
      <c r="AF49" s="107" t="n">
        <f aca="false">AF23-AF85</f>
        <v>15000</v>
      </c>
      <c r="AG49" s="107" t="n">
        <f aca="false">AG23-AG85</f>
        <v>15000</v>
      </c>
      <c r="AH49" s="107" t="n">
        <f aca="false">AH23-AH85</f>
        <v>15000</v>
      </c>
      <c r="AI49" s="107" t="n">
        <f aca="false">AI23-AI85</f>
        <v>15000</v>
      </c>
      <c r="AJ49" s="107" t="n">
        <f aca="false">AJ23-AJ85</f>
        <v>15000</v>
      </c>
      <c r="AK49" s="107" t="n">
        <f aca="false">AK23-AK85</f>
        <v>15000</v>
      </c>
      <c r="AL49" s="107" t="n">
        <f aca="false">AL23-AL85</f>
        <v>0</v>
      </c>
      <c r="AM49" s="107" t="n">
        <f aca="false">AM23-AM85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I10-I86</f>
        <v>0</v>
      </c>
      <c r="J50" s="107" t="n">
        <f aca="false">J10-J86</f>
        <v>0</v>
      </c>
      <c r="K50" s="107" t="n">
        <f aca="false">K10-K86</f>
        <v>0</v>
      </c>
      <c r="L50" s="107" t="n">
        <f aca="false">L10-L86</f>
        <v>0</v>
      </c>
      <c r="M50" s="107" t="n">
        <f aca="false">M10-M86</f>
        <v>0</v>
      </c>
      <c r="N50" s="107" t="n">
        <f aca="false">N10-N86</f>
        <v>0</v>
      </c>
      <c r="O50" s="107" t="n">
        <f aca="false">O10-O86</f>
        <v>0</v>
      </c>
      <c r="P50" s="107" t="n">
        <f aca="false">P10-P86</f>
        <v>0</v>
      </c>
      <c r="Q50" s="107" t="n">
        <f aca="false">Q10-Q86</f>
        <v>0</v>
      </c>
      <c r="R50" s="107" t="n">
        <f aca="false">R10-R86</f>
        <v>0</v>
      </c>
      <c r="S50" s="107" t="n">
        <f aca="false">S10-S86</f>
        <v>0</v>
      </c>
      <c r="T50" s="107" t="n">
        <f aca="false">T10-T86</f>
        <v>0</v>
      </c>
      <c r="U50" s="107" t="n">
        <f aca="false">U10-U86</f>
        <v>0</v>
      </c>
      <c r="V50" s="107" t="n">
        <f aca="false">V10-V86</f>
        <v>0</v>
      </c>
      <c r="W50" s="107" t="n">
        <f aca="false">W10-W86</f>
        <v>0</v>
      </c>
      <c r="X50" s="107" t="n">
        <f aca="false">X10-X86</f>
        <v>0</v>
      </c>
      <c r="Y50" s="107" t="n">
        <f aca="false">Y10-Y86</f>
        <v>0</v>
      </c>
      <c r="Z50" s="107" t="n">
        <f aca="false">Z10-Z86</f>
        <v>0</v>
      </c>
      <c r="AA50" s="107" t="n">
        <f aca="false">AA10-AA86</f>
        <v>0</v>
      </c>
      <c r="AB50" s="107" t="n">
        <f aca="false">AB10-AB86</f>
        <v>0</v>
      </c>
      <c r="AC50" s="107" t="n">
        <f aca="false">AC10-AC86</f>
        <v>0</v>
      </c>
      <c r="AD50" s="107" t="n">
        <f aca="false">AD10-AD86</f>
        <v>0</v>
      </c>
      <c r="AE50" s="107" t="n">
        <f aca="false">AE10-AE86</f>
        <v>0</v>
      </c>
      <c r="AF50" s="107" t="n">
        <f aca="false">AF10-AF86</f>
        <v>0</v>
      </c>
      <c r="AG50" s="107" t="n">
        <f aca="false">AG10-AG86</f>
        <v>0</v>
      </c>
      <c r="AH50" s="107" t="n">
        <f aca="false">AH10-AH86</f>
        <v>0</v>
      </c>
      <c r="AI50" s="107" t="n">
        <f aca="false">AI10-AI86</f>
        <v>0</v>
      </c>
      <c r="AJ50" s="107" t="n">
        <f aca="false">AJ10-AJ86</f>
        <v>0</v>
      </c>
      <c r="AK50" s="107" t="n">
        <f aca="false">AK10-AK86</f>
        <v>0</v>
      </c>
      <c r="AL50" s="107" t="n">
        <f aca="false">AL10-AL86</f>
        <v>0</v>
      </c>
      <c r="AM50" s="107" t="n">
        <f aca="false">AM10-AM86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I12+I24-I88</f>
        <v>0</v>
      </c>
      <c r="J52" s="107" t="n">
        <f aca="false">J12+J24-J88</f>
        <v>0</v>
      </c>
      <c r="K52" s="107" t="n">
        <f aca="false">K12+K24-K88</f>
        <v>0</v>
      </c>
      <c r="L52" s="107" t="n">
        <f aca="false">L12+L24-L88</f>
        <v>0</v>
      </c>
      <c r="M52" s="107" t="n">
        <f aca="false">M12+M24-M88</f>
        <v>0</v>
      </c>
      <c r="N52" s="107" t="n">
        <f aca="false">N12+N24-N88</f>
        <v>0</v>
      </c>
      <c r="O52" s="107" t="n">
        <f aca="false">O12+O24-O88</f>
        <v>0</v>
      </c>
      <c r="P52" s="107" t="n">
        <f aca="false">P12+P24-P88</f>
        <v>0</v>
      </c>
      <c r="Q52" s="107" t="n">
        <f aca="false">Q12+Q24-Q88</f>
        <v>0</v>
      </c>
      <c r="R52" s="107" t="n">
        <f aca="false">R12+R24-R88</f>
        <v>0</v>
      </c>
      <c r="S52" s="107" t="n">
        <f aca="false">S12+S24-S88</f>
        <v>0</v>
      </c>
      <c r="T52" s="107" t="n">
        <f aca="false">T12+T24-T88</f>
        <v>0</v>
      </c>
      <c r="U52" s="107" t="n">
        <f aca="false">U12+U24-U88</f>
        <v>0</v>
      </c>
      <c r="V52" s="107" t="n">
        <f aca="false">V12+V24-V88</f>
        <v>0</v>
      </c>
      <c r="W52" s="107" t="n">
        <f aca="false">W12+W24-W88</f>
        <v>0</v>
      </c>
      <c r="X52" s="107" t="n">
        <f aca="false">X12+X24-X88</f>
        <v>0</v>
      </c>
      <c r="Y52" s="107" t="n">
        <f aca="false">Y12+Y24-Y88</f>
        <v>0</v>
      </c>
      <c r="Z52" s="107" t="n">
        <f aca="false">Z12+Z24-Z88</f>
        <v>0</v>
      </c>
      <c r="AA52" s="107" t="n">
        <f aca="false">AA12+AA24-AA88</f>
        <v>0</v>
      </c>
      <c r="AB52" s="107" t="n">
        <f aca="false">AB12+AB24-AB88</f>
        <v>0</v>
      </c>
      <c r="AC52" s="107" t="n">
        <f aca="false">AC12+AC24-AC88</f>
        <v>0</v>
      </c>
      <c r="AD52" s="107" t="n">
        <f aca="false">AD12+AD24-AD88</f>
        <v>0</v>
      </c>
      <c r="AE52" s="107" t="n">
        <f aca="false">AE12+AE24-AE88</f>
        <v>0</v>
      </c>
      <c r="AF52" s="107" t="n">
        <f aca="false">AF12+AF24-AF88</f>
        <v>0</v>
      </c>
      <c r="AG52" s="107" t="n">
        <f aca="false">AG12+AG24-AG88</f>
        <v>0</v>
      </c>
      <c r="AH52" s="107" t="n">
        <f aca="false">AH12+AH24-AH88</f>
        <v>0</v>
      </c>
      <c r="AI52" s="107" t="n">
        <f aca="false">AI12+AI24-AI88</f>
        <v>0</v>
      </c>
      <c r="AJ52" s="107" t="n">
        <f aca="false">AJ12+AJ24-AJ88</f>
        <v>0</v>
      </c>
      <c r="AK52" s="107" t="n">
        <f aca="false">AK12+AK24-AK88</f>
        <v>0</v>
      </c>
      <c r="AL52" s="107" t="n">
        <f aca="false">AL12+AL24-AL88</f>
        <v>0</v>
      </c>
      <c r="AM52" s="107" t="n">
        <f aca="false">AM12+AM24-AM88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I13+I25-I89</f>
        <v>10000</v>
      </c>
      <c r="J53" s="107" t="n">
        <f aca="false">J13+J25-J89</f>
        <v>10000</v>
      </c>
      <c r="K53" s="107" t="n">
        <f aca="false">K13+K25-K89</f>
        <v>10000</v>
      </c>
      <c r="L53" s="107" t="n">
        <f aca="false">L13+L25-L89</f>
        <v>10000</v>
      </c>
      <c r="M53" s="107" t="n">
        <f aca="false">M13+M25-M89</f>
        <v>10000</v>
      </c>
      <c r="N53" s="107" t="n">
        <f aca="false">N13+N25-N89</f>
        <v>0</v>
      </c>
      <c r="O53" s="107" t="n">
        <f aca="false">O13+O25-O89</f>
        <v>0</v>
      </c>
      <c r="P53" s="107" t="n">
        <f aca="false">P13+P25-P89</f>
        <v>0</v>
      </c>
      <c r="Q53" s="107" t="n">
        <f aca="false">Q13+Q25-Q89</f>
        <v>0</v>
      </c>
      <c r="R53" s="107" t="n">
        <f aca="false">R13+R25-R89</f>
        <v>0</v>
      </c>
      <c r="S53" s="107" t="n">
        <f aca="false">S13+S25-S89</f>
        <v>0</v>
      </c>
      <c r="T53" s="107" t="n">
        <f aca="false">T13+T25-T89</f>
        <v>0</v>
      </c>
      <c r="U53" s="107" t="n">
        <f aca="false">U13+U25-U89</f>
        <v>0</v>
      </c>
      <c r="V53" s="107" t="n">
        <f aca="false">V13+V25-V89</f>
        <v>0</v>
      </c>
      <c r="W53" s="107" t="n">
        <f aca="false">W13+W25-W89</f>
        <v>10000</v>
      </c>
      <c r="X53" s="107" t="n">
        <f aca="false">X13+X25-X89</f>
        <v>8288</v>
      </c>
      <c r="Y53" s="107" t="n">
        <f aca="false">Y13+Y25-Y89</f>
        <v>10000</v>
      </c>
      <c r="Z53" s="107" t="n">
        <f aca="false">Z13+Z25-Z89</f>
        <v>10000</v>
      </c>
      <c r="AA53" s="107" t="n">
        <f aca="false">AA13+AA25-AA89</f>
        <v>4993</v>
      </c>
      <c r="AB53" s="107" t="n">
        <f aca="false">AB13+AB25-AB89</f>
        <v>6187</v>
      </c>
      <c r="AC53" s="107" t="n">
        <f aca="false">AC13+AC25-AC89</f>
        <v>5478</v>
      </c>
      <c r="AD53" s="107" t="n">
        <f aca="false">AD13+AD25-AD89</f>
        <v>7033</v>
      </c>
      <c r="AE53" s="107" t="n">
        <f aca="false">AE13+AE25-AE89</f>
        <v>9051</v>
      </c>
      <c r="AF53" s="107" t="n">
        <f aca="false">AF13+AF25-AF89</f>
        <v>10000</v>
      </c>
      <c r="AG53" s="107" t="n">
        <f aca="false">AG13+AG25-AG89</f>
        <v>10000</v>
      </c>
      <c r="AH53" s="107" t="n">
        <f aca="false">AH13+AH25-AH89</f>
        <v>10000</v>
      </c>
      <c r="AI53" s="107" t="n">
        <f aca="false">AI13+AI25-AI89</f>
        <v>10000</v>
      </c>
      <c r="AJ53" s="107" t="n">
        <f aca="false">AJ13+AJ25-AJ89</f>
        <v>10000</v>
      </c>
      <c r="AK53" s="107" t="n">
        <f aca="false">AK13+AK25-AK89</f>
        <v>10000</v>
      </c>
      <c r="AL53" s="107" t="n">
        <f aca="false">AL13+AL25-AL89</f>
        <v>10000</v>
      </c>
      <c r="AM53" s="107" t="n">
        <f aca="false">AM13+AM25-AM89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I14+I26-I90</f>
        <v>0</v>
      </c>
      <c r="J54" s="107" t="n">
        <f aca="false">J14+J26-J90</f>
        <v>0</v>
      </c>
      <c r="K54" s="107" t="n">
        <f aca="false">K14+K26-K90</f>
        <v>0</v>
      </c>
      <c r="L54" s="107" t="n">
        <f aca="false">L14+L26-L90</f>
        <v>0</v>
      </c>
      <c r="M54" s="107" t="n">
        <f aca="false">M14+M26-M90</f>
        <v>0</v>
      </c>
      <c r="N54" s="107" t="n">
        <f aca="false">N14+N26-N90</f>
        <v>0</v>
      </c>
      <c r="O54" s="107" t="n">
        <f aca="false">O14+O26-O90</f>
        <v>0</v>
      </c>
      <c r="P54" s="107" t="n">
        <f aca="false">P14+P26-P90</f>
        <v>0</v>
      </c>
      <c r="Q54" s="107" t="n">
        <f aca="false">Q14+Q26-Q90</f>
        <v>0</v>
      </c>
      <c r="R54" s="107" t="n">
        <f aca="false">R14+R26-R90</f>
        <v>0</v>
      </c>
      <c r="S54" s="107" t="n">
        <f aca="false">S14+S26-S90</f>
        <v>0</v>
      </c>
      <c r="T54" s="107" t="n">
        <f aca="false">T14+T26-T90</f>
        <v>0</v>
      </c>
      <c r="U54" s="107" t="n">
        <f aca="false">U14+U26-U90</f>
        <v>0</v>
      </c>
      <c r="V54" s="107" t="n">
        <f aca="false">V14+V26-V90</f>
        <v>0</v>
      </c>
      <c r="W54" s="107" t="n">
        <f aca="false">W14+W26-W90</f>
        <v>0</v>
      </c>
      <c r="X54" s="107" t="n">
        <f aca="false">X14+X26-X90</f>
        <v>0</v>
      </c>
      <c r="Y54" s="107" t="n">
        <f aca="false">Y14+Y26-Y90</f>
        <v>0</v>
      </c>
      <c r="Z54" s="107" t="n">
        <f aca="false">Z14+Z26-Z90</f>
        <v>0</v>
      </c>
      <c r="AA54" s="107" t="n">
        <f aca="false">AA14+AA26-AA90</f>
        <v>0</v>
      </c>
      <c r="AB54" s="107" t="n">
        <f aca="false">AB14+AB26-AB90</f>
        <v>0</v>
      </c>
      <c r="AC54" s="107" t="n">
        <f aca="false">AC14+AC26-AC90</f>
        <v>0</v>
      </c>
      <c r="AD54" s="107" t="n">
        <f aca="false">AD14+AD26-AD90</f>
        <v>0</v>
      </c>
      <c r="AE54" s="107" t="n">
        <f aca="false">AE14+AE26-AE90</f>
        <v>0</v>
      </c>
      <c r="AF54" s="107" t="n">
        <f aca="false">AF14+AF26-AF90</f>
        <v>0</v>
      </c>
      <c r="AG54" s="107" t="n">
        <f aca="false">AG14+AG26-AG90</f>
        <v>0</v>
      </c>
      <c r="AH54" s="107" t="n">
        <f aca="false">AH14+AH26-AH90</f>
        <v>0</v>
      </c>
      <c r="AI54" s="107" t="n">
        <f aca="false">AI14+AI26-AI90</f>
        <v>0</v>
      </c>
      <c r="AJ54" s="107" t="n">
        <f aca="false">AJ14+AJ26-AJ90</f>
        <v>0</v>
      </c>
      <c r="AK54" s="107" t="n">
        <f aca="false">AK14+AK26-AK90</f>
        <v>0</v>
      </c>
      <c r="AL54" s="107" t="n">
        <f aca="false">AL14+AL26-AL90</f>
        <v>0</v>
      </c>
      <c r="AM54" s="107" t="n">
        <f aca="false">AM14+AM26-AM90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I27-I91</f>
        <v>0</v>
      </c>
      <c r="J55" s="107" t="n">
        <f aca="false">J27-J91</f>
        <v>0</v>
      </c>
      <c r="K55" s="107" t="n">
        <f aca="false">K27-K91</f>
        <v>0</v>
      </c>
      <c r="L55" s="107" t="n">
        <f aca="false">L27-L91</f>
        <v>0</v>
      </c>
      <c r="M55" s="107" t="n">
        <f aca="false">M27-M91</f>
        <v>0</v>
      </c>
      <c r="N55" s="107" t="n">
        <f aca="false">N27-N91</f>
        <v>0</v>
      </c>
      <c r="O55" s="107" t="n">
        <f aca="false">O27-O91</f>
        <v>0</v>
      </c>
      <c r="P55" s="107" t="n">
        <f aca="false">P27-P91</f>
        <v>0</v>
      </c>
      <c r="Q55" s="107" t="n">
        <f aca="false">Q27-Q91</f>
        <v>0</v>
      </c>
      <c r="R55" s="107" t="n">
        <f aca="false">R27-R91</f>
        <v>0</v>
      </c>
      <c r="S55" s="107" t="n">
        <f aca="false">S27-S91</f>
        <v>0</v>
      </c>
      <c r="T55" s="107" t="n">
        <f aca="false">T27-T91</f>
        <v>0</v>
      </c>
      <c r="U55" s="107" t="n">
        <f aca="false">U27-U91</f>
        <v>0</v>
      </c>
      <c r="V55" s="107" t="n">
        <f aca="false">V27-V91</f>
        <v>0</v>
      </c>
      <c r="W55" s="107" t="n">
        <f aca="false">W27-W91</f>
        <v>0</v>
      </c>
      <c r="X55" s="107" t="n">
        <f aca="false">X27-X91</f>
        <v>0</v>
      </c>
      <c r="Y55" s="107" t="n">
        <f aca="false">Y27-Y91</f>
        <v>0</v>
      </c>
      <c r="Z55" s="107" t="n">
        <f aca="false">Z27-Z91</f>
        <v>0</v>
      </c>
      <c r="AA55" s="107" t="n">
        <f aca="false">AA27-AA91</f>
        <v>0</v>
      </c>
      <c r="AB55" s="107" t="n">
        <f aca="false">AB27-AB91</f>
        <v>0</v>
      </c>
      <c r="AC55" s="107" t="n">
        <f aca="false">AC27-AC91</f>
        <v>0</v>
      </c>
      <c r="AD55" s="107" t="n">
        <f aca="false">AD27-AD91</f>
        <v>0</v>
      </c>
      <c r="AE55" s="107" t="n">
        <f aca="false">AE27-AE91</f>
        <v>0</v>
      </c>
      <c r="AF55" s="107" t="n">
        <f aca="false">AF27-AF91</f>
        <v>0</v>
      </c>
      <c r="AG55" s="107" t="n">
        <f aca="false">AG27-AG91</f>
        <v>0</v>
      </c>
      <c r="AH55" s="107" t="n">
        <f aca="false">AH27-AH91</f>
        <v>0</v>
      </c>
      <c r="AI55" s="107" t="n">
        <f aca="false">AI27-AI91</f>
        <v>0</v>
      </c>
      <c r="AJ55" s="107" t="n">
        <f aca="false">AJ27-AJ91</f>
        <v>0</v>
      </c>
      <c r="AK55" s="107" t="n">
        <f aca="false">AK27-AK91</f>
        <v>0</v>
      </c>
      <c r="AL55" s="107" t="n">
        <f aca="false">AL27-AL91</f>
        <v>0</v>
      </c>
      <c r="AM55" s="107" t="n">
        <f aca="false">AM27-AM91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I29-I92</f>
        <v>0</v>
      </c>
      <c r="J56" s="107" t="n">
        <f aca="false">J29-J92</f>
        <v>0</v>
      </c>
      <c r="K56" s="107" t="n">
        <f aca="false">K29-K92</f>
        <v>0</v>
      </c>
      <c r="L56" s="107" t="n">
        <f aca="false">L29-L92</f>
        <v>0</v>
      </c>
      <c r="M56" s="107" t="n">
        <f aca="false">M29-M92</f>
        <v>0</v>
      </c>
      <c r="N56" s="107" t="n">
        <f aca="false">N29-N92</f>
        <v>0</v>
      </c>
      <c r="O56" s="107" t="n">
        <f aca="false">O29-O92</f>
        <v>0</v>
      </c>
      <c r="P56" s="107" t="n">
        <f aca="false">P29-P92</f>
        <v>0</v>
      </c>
      <c r="Q56" s="107" t="n">
        <f aca="false">Q29-Q92</f>
        <v>0</v>
      </c>
      <c r="R56" s="107" t="n">
        <f aca="false">R29-R92</f>
        <v>0</v>
      </c>
      <c r="S56" s="107" t="n">
        <f aca="false">S29-S92</f>
        <v>0</v>
      </c>
      <c r="T56" s="107" t="n">
        <f aca="false">T29-T92</f>
        <v>0</v>
      </c>
      <c r="U56" s="107" t="n">
        <f aca="false">U29-U92</f>
        <v>0</v>
      </c>
      <c r="V56" s="107" t="n">
        <f aca="false">V29-V92</f>
        <v>0</v>
      </c>
      <c r="W56" s="107" t="n">
        <f aca="false">W29-W92</f>
        <v>0</v>
      </c>
      <c r="X56" s="107" t="n">
        <f aca="false">X29-X92</f>
        <v>0</v>
      </c>
      <c r="Y56" s="107" t="n">
        <f aca="false">Y29-Y92</f>
        <v>0</v>
      </c>
      <c r="Z56" s="107" t="n">
        <f aca="false">Z29-Z92</f>
        <v>0</v>
      </c>
      <c r="AA56" s="107" t="n">
        <f aca="false">AA29-AA92</f>
        <v>0</v>
      </c>
      <c r="AB56" s="107" t="n">
        <f aca="false">AB29-AB92</f>
        <v>0</v>
      </c>
      <c r="AC56" s="107" t="n">
        <f aca="false">AC29-AC92</f>
        <v>0</v>
      </c>
      <c r="AD56" s="107" t="n">
        <f aca="false">AD29-AD92</f>
        <v>0</v>
      </c>
      <c r="AE56" s="107" t="n">
        <f aca="false">AE29-AE92</f>
        <v>0</v>
      </c>
      <c r="AF56" s="107" t="n">
        <f aca="false">AF29-AF92</f>
        <v>0</v>
      </c>
      <c r="AG56" s="107" t="n">
        <f aca="false">AG29-AG92</f>
        <v>0</v>
      </c>
      <c r="AH56" s="107" t="n">
        <f aca="false">AH29-AH92</f>
        <v>0</v>
      </c>
      <c r="AI56" s="107" t="n">
        <f aca="false">AI29-AI92</f>
        <v>0</v>
      </c>
      <c r="AJ56" s="107" t="n">
        <f aca="false">AJ29-AJ92</f>
        <v>0</v>
      </c>
      <c r="AK56" s="107" t="n">
        <f aca="false">AK29-AK92</f>
        <v>0</v>
      </c>
      <c r="AL56" s="107" t="n">
        <f aca="false">AL29-AL92</f>
        <v>0</v>
      </c>
      <c r="AM56" s="107" t="n">
        <f aca="false">AM29-AM92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I30-I93</f>
        <v>0</v>
      </c>
      <c r="J57" s="107" t="n">
        <f aca="false">J30-J93</f>
        <v>0</v>
      </c>
      <c r="K57" s="107" t="n">
        <f aca="false">K30-K93</f>
        <v>0</v>
      </c>
      <c r="L57" s="107" t="n">
        <f aca="false">L30-L93</f>
        <v>0</v>
      </c>
      <c r="M57" s="107" t="n">
        <f aca="false">M30-M93</f>
        <v>0</v>
      </c>
      <c r="N57" s="107" t="n">
        <f aca="false">N30-N93</f>
        <v>0</v>
      </c>
      <c r="O57" s="107" t="n">
        <f aca="false">O30-O93</f>
        <v>0</v>
      </c>
      <c r="P57" s="107" t="n">
        <f aca="false">P30-P93</f>
        <v>0</v>
      </c>
      <c r="Q57" s="107" t="n">
        <f aca="false">Q30-Q93</f>
        <v>0</v>
      </c>
      <c r="R57" s="107" t="n">
        <f aca="false">R30-R93</f>
        <v>0</v>
      </c>
      <c r="S57" s="107" t="n">
        <f aca="false">S30-S93</f>
        <v>0</v>
      </c>
      <c r="T57" s="107" t="n">
        <f aca="false">T30-T93</f>
        <v>0</v>
      </c>
      <c r="U57" s="107" t="n">
        <f aca="false">U30-U93</f>
        <v>0</v>
      </c>
      <c r="V57" s="107" t="n">
        <f aca="false">V30-V93</f>
        <v>0</v>
      </c>
      <c r="W57" s="107" t="n">
        <f aca="false">W30-W93</f>
        <v>0</v>
      </c>
      <c r="X57" s="107" t="n">
        <f aca="false">X30-X93</f>
        <v>0</v>
      </c>
      <c r="Y57" s="107" t="n">
        <f aca="false">Y30-Y93</f>
        <v>0</v>
      </c>
      <c r="Z57" s="107" t="n">
        <f aca="false">Z30-Z93</f>
        <v>0</v>
      </c>
      <c r="AA57" s="107" t="n">
        <f aca="false">AA30-AA93</f>
        <v>0</v>
      </c>
      <c r="AB57" s="107" t="n">
        <f aca="false">AB30-AB93</f>
        <v>0</v>
      </c>
      <c r="AC57" s="107" t="n">
        <f aca="false">AC30-AC93</f>
        <v>0</v>
      </c>
      <c r="AD57" s="107" t="n">
        <f aca="false">AD30-AD93</f>
        <v>0</v>
      </c>
      <c r="AE57" s="107" t="n">
        <f aca="false">AE30-AE93</f>
        <v>0</v>
      </c>
      <c r="AF57" s="107" t="n">
        <f aca="false">AF30-AF93</f>
        <v>0</v>
      </c>
      <c r="AG57" s="107" t="n">
        <f aca="false">AG30-AG93</f>
        <v>0</v>
      </c>
      <c r="AH57" s="107" t="n">
        <f aca="false">AH30-AH93</f>
        <v>0</v>
      </c>
      <c r="AI57" s="107" t="n">
        <f aca="false">AI30-AI93</f>
        <v>0</v>
      </c>
      <c r="AJ57" s="107" t="n">
        <f aca="false">AJ30-AJ93</f>
        <v>0</v>
      </c>
      <c r="AK57" s="107" t="n">
        <f aca="false">AK30-AK93</f>
        <v>0</v>
      </c>
      <c r="AL57" s="107" t="n">
        <f aca="false">AL30-AL93</f>
        <v>0</v>
      </c>
      <c r="AM57" s="107" t="n">
        <f aca="false">AM30-AM93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I15+I31-I94</f>
        <v>5000</v>
      </c>
      <c r="J58" s="107" t="n">
        <f aca="false">J15+J31-J94</f>
        <v>5000</v>
      </c>
      <c r="K58" s="107" t="n">
        <f aca="false">K15+K31-K94</f>
        <v>5000</v>
      </c>
      <c r="L58" s="107" t="n">
        <f aca="false">L15+L31-L94</f>
        <v>5000</v>
      </c>
      <c r="M58" s="107" t="n">
        <f aca="false">M15+M31-M94</f>
        <v>5000</v>
      </c>
      <c r="N58" s="107" t="n">
        <f aca="false">N15+N31-N94</f>
        <v>0</v>
      </c>
      <c r="O58" s="107" t="n">
        <f aca="false">O15+O31-O94</f>
        <v>0</v>
      </c>
      <c r="P58" s="107" t="n">
        <f aca="false">P15+P31-P94</f>
        <v>0</v>
      </c>
      <c r="Q58" s="107" t="n">
        <f aca="false">Q15+Q31-Q94</f>
        <v>0</v>
      </c>
      <c r="R58" s="107" t="n">
        <f aca="false">R15+R31-R94</f>
        <v>0</v>
      </c>
      <c r="S58" s="107" t="n">
        <f aca="false">S15+S31-S94</f>
        <v>0</v>
      </c>
      <c r="T58" s="107" t="n">
        <f aca="false">T15+T31-T94</f>
        <v>0</v>
      </c>
      <c r="U58" s="107" t="n">
        <f aca="false">U15+U31-U94</f>
        <v>0</v>
      </c>
      <c r="V58" s="107" t="n">
        <f aca="false">V15+V31-V94</f>
        <v>0</v>
      </c>
      <c r="W58" s="107" t="n">
        <f aca="false">W15+W31-W94</f>
        <v>5000</v>
      </c>
      <c r="X58" s="107" t="n">
        <f aca="false">X15+X31-X94</f>
        <v>5000</v>
      </c>
      <c r="Y58" s="107" t="n">
        <f aca="false">Y15+Y31-Y94</f>
        <v>5000</v>
      </c>
      <c r="Z58" s="107" t="n">
        <f aca="false">Z15+Z31-Z94</f>
        <v>5000</v>
      </c>
      <c r="AA58" s="107" t="n">
        <f aca="false">AA15+AA31-AA94</f>
        <v>5000</v>
      </c>
      <c r="AB58" s="107" t="n">
        <f aca="false">AB15+AB31-AB94</f>
        <v>5000</v>
      </c>
      <c r="AC58" s="107" t="n">
        <f aca="false">AC15+AC31-AC94</f>
        <v>5000</v>
      </c>
      <c r="AD58" s="107" t="n">
        <f aca="false">AD15+AD31-AD94</f>
        <v>5000</v>
      </c>
      <c r="AE58" s="107" t="n">
        <f aca="false">AE15+AE31-AE94</f>
        <v>5000</v>
      </c>
      <c r="AF58" s="107" t="n">
        <f aca="false">AF15+AF31-AF94</f>
        <v>5000</v>
      </c>
      <c r="AG58" s="107" t="n">
        <f aca="false">AG15+AG31-AG94</f>
        <v>5000</v>
      </c>
      <c r="AH58" s="107" t="n">
        <f aca="false">AH15+AH31-AH94</f>
        <v>5000</v>
      </c>
      <c r="AI58" s="107" t="n">
        <f aca="false">AI15+AI31-AI94</f>
        <v>5000</v>
      </c>
      <c r="AJ58" s="107" t="n">
        <f aca="false">AJ15+AJ31-AJ94</f>
        <v>5000</v>
      </c>
      <c r="AK58" s="107" t="n">
        <f aca="false">AK15+AK31-AK94</f>
        <v>5000</v>
      </c>
      <c r="AL58" s="107" t="n">
        <f aca="false">AL15+AL31-AL94</f>
        <v>5000</v>
      </c>
      <c r="AM58" s="107" t="n">
        <f aca="false">AM15+AM31-AM94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I16+I32-I95</f>
        <v>5988</v>
      </c>
      <c r="J59" s="107" t="n">
        <f aca="false">J16+J32-J95</f>
        <v>0</v>
      </c>
      <c r="K59" s="107" t="n">
        <f aca="false">K16+K32-K95</f>
        <v>0</v>
      </c>
      <c r="L59" s="107" t="n">
        <f aca="false">L16+L32-L95</f>
        <v>0</v>
      </c>
      <c r="M59" s="107" t="n">
        <f aca="false">M16+M32-M95</f>
        <v>0</v>
      </c>
      <c r="N59" s="107" t="n">
        <f aca="false">N16+N32-N95</f>
        <v>0</v>
      </c>
      <c r="O59" s="107" t="n">
        <f aca="false">O16+O32-O95</f>
        <v>0</v>
      </c>
      <c r="P59" s="107" t="n">
        <f aca="false">P16+P32-P95</f>
        <v>0</v>
      </c>
      <c r="Q59" s="107" t="n">
        <f aca="false">Q16+Q32-Q95</f>
        <v>0</v>
      </c>
      <c r="R59" s="107" t="n">
        <f aca="false">R16+R32-R95</f>
        <v>0</v>
      </c>
      <c r="S59" s="107" t="n">
        <f aca="false">S16+S32-S95</f>
        <v>0</v>
      </c>
      <c r="T59" s="107" t="n">
        <f aca="false">T16+T32-T95</f>
        <v>0</v>
      </c>
      <c r="U59" s="107" t="n">
        <f aca="false">U16+U32-U95</f>
        <v>0</v>
      </c>
      <c r="V59" s="107" t="n">
        <f aca="false">V16+V32-V95</f>
        <v>0</v>
      </c>
      <c r="W59" s="107" t="n">
        <f aca="false">W16+W32-W95</f>
        <v>0</v>
      </c>
      <c r="X59" s="107" t="n">
        <f aca="false">X16+X32-X95</f>
        <v>0</v>
      </c>
      <c r="Y59" s="107" t="n">
        <f aca="false">Y16+Y32-Y95</f>
        <v>0</v>
      </c>
      <c r="Z59" s="107" t="n">
        <f aca="false">Z16+Z32-Z95</f>
        <v>0</v>
      </c>
      <c r="AA59" s="107" t="n">
        <f aca="false">AA16+AA32-AA95</f>
        <v>0</v>
      </c>
      <c r="AB59" s="107" t="n">
        <f aca="false">AB16+AB32-AB95</f>
        <v>0</v>
      </c>
      <c r="AC59" s="107" t="n">
        <f aca="false">AC16+AC32-AC95</f>
        <v>0</v>
      </c>
      <c r="AD59" s="107" t="n">
        <f aca="false">AD16+AD32-AD95</f>
        <v>0</v>
      </c>
      <c r="AE59" s="107" t="n">
        <f aca="false">AE16+AE32-AE95</f>
        <v>0</v>
      </c>
      <c r="AF59" s="107" t="n">
        <f aca="false">AF16+AF32-AF95</f>
        <v>0</v>
      </c>
      <c r="AG59" s="107" t="n">
        <f aca="false">AG16+AG32-AG95</f>
        <v>0</v>
      </c>
      <c r="AH59" s="107" t="n">
        <f aca="false">AH16+AH32-AH95</f>
        <v>0</v>
      </c>
      <c r="AI59" s="107" t="n">
        <f aca="false">AI16+AI32-AI95</f>
        <v>0</v>
      </c>
      <c r="AJ59" s="107" t="n">
        <f aca="false">AJ16+AJ32-AJ95</f>
        <v>0</v>
      </c>
      <c r="AK59" s="107" t="n">
        <f aca="false">AK16+AK32-AK95</f>
        <v>0</v>
      </c>
      <c r="AL59" s="107" t="n">
        <f aca="false">AL16+AL32-AL95</f>
        <v>0</v>
      </c>
      <c r="AM59" s="107" t="n">
        <f aca="false">AM16+AM32-AM95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I33-I96</f>
        <v>0</v>
      </c>
      <c r="J60" s="113" t="n">
        <f aca="false">J33-J96</f>
        <v>0</v>
      </c>
      <c r="K60" s="113" t="n">
        <f aca="false">K33-K96</f>
        <v>0</v>
      </c>
      <c r="L60" s="113" t="n">
        <f aca="false">L33-L96</f>
        <v>0</v>
      </c>
      <c r="M60" s="113" t="n">
        <f aca="false">M33-M96</f>
        <v>0</v>
      </c>
      <c r="N60" s="113" t="n">
        <f aca="false">N33-N96</f>
        <v>0</v>
      </c>
      <c r="O60" s="113" t="n">
        <f aca="false">O33-O96</f>
        <v>0</v>
      </c>
      <c r="P60" s="113" t="n">
        <f aca="false">P33-P96</f>
        <v>0</v>
      </c>
      <c r="Q60" s="113" t="n">
        <f aca="false">Q33-Q96</f>
        <v>0</v>
      </c>
      <c r="R60" s="113" t="n">
        <f aca="false">R33-R96</f>
        <v>0</v>
      </c>
      <c r="S60" s="113" t="n">
        <f aca="false">S33-S96</f>
        <v>0</v>
      </c>
      <c r="T60" s="113" t="n">
        <f aca="false">T33-T96</f>
        <v>0</v>
      </c>
      <c r="U60" s="113" t="n">
        <f aca="false">U33-U96</f>
        <v>0</v>
      </c>
      <c r="V60" s="113" t="n">
        <f aca="false">V33-V96</f>
        <v>0</v>
      </c>
      <c r="W60" s="113" t="n">
        <f aca="false">W33-W96</f>
        <v>0</v>
      </c>
      <c r="X60" s="113" t="n">
        <f aca="false">X33-X96</f>
        <v>0</v>
      </c>
      <c r="Y60" s="113" t="n">
        <f aca="false">Y33-Y96</f>
        <v>0</v>
      </c>
      <c r="Z60" s="113" t="n">
        <f aca="false">Z33-Z96</f>
        <v>0</v>
      </c>
      <c r="AA60" s="113" t="n">
        <f aca="false">AA33-AA96</f>
        <v>0</v>
      </c>
      <c r="AB60" s="113" t="n">
        <f aca="false">AB33-AB96</f>
        <v>0</v>
      </c>
      <c r="AC60" s="113" t="n">
        <f aca="false">AC33-AC96</f>
        <v>0</v>
      </c>
      <c r="AD60" s="113" t="n">
        <f aca="false">AD33-AD96</f>
        <v>0</v>
      </c>
      <c r="AE60" s="113" t="n">
        <f aca="false">AE33-AE96</f>
        <v>0</v>
      </c>
      <c r="AF60" s="113" t="n">
        <f aca="false">AF33-AF96</f>
        <v>0</v>
      </c>
      <c r="AG60" s="113" t="n">
        <f aca="false">AG33-AG96</f>
        <v>0</v>
      </c>
      <c r="AH60" s="113" t="n">
        <f aca="false">AH33-AH96</f>
        <v>0</v>
      </c>
      <c r="AI60" s="113" t="n">
        <f aca="false">AI33-AI96</f>
        <v>0</v>
      </c>
      <c r="AJ60" s="113" t="n">
        <f aca="false">AJ33-AJ96</f>
        <v>0</v>
      </c>
      <c r="AK60" s="113" t="n">
        <f aca="false">AK33-AK96</f>
        <v>0</v>
      </c>
      <c r="AL60" s="113" t="n">
        <f aca="false">AL33-AL96</f>
        <v>0</v>
      </c>
      <c r="AM60" s="113" t="n">
        <f aca="false">AM33-AM96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I62-(I46*$F46+I47*$F47+I48*$F48+I49*$F49+I50*$F50+I52*$F52+I53*$F53+I54*$F54+I55*$F55+I56*$F56+I57*$F57+I58*$F58+I59*$F59+I60*$F60+I51*$F51)-I61*$F61-I97-I100-I103-I106-I109+I97</f>
        <v>40578.12</v>
      </c>
      <c r="J74" s="110" t="n">
        <f aca="false">J62-(J46*$F46+J47*$F47+J48*$F48+J49*$F49+J50*$F50+J52*$F52+J53*$F53+J54*$F54+J55*$F55+J56*$F56+J57*$F57+J58*$F58+J59*$F59+J60*$F60+J51*$F51)-J61*$F61-J97-J100-J103-J106-J109+J97</f>
        <v>40295.97</v>
      </c>
      <c r="K74" s="110" t="n">
        <f aca="false">K62-(K46*$F46+K47*$F47+K48*$F48+K49*$F49+K50*$F50+K52*$F52+K53*$F53+K54*$F54+K55*$F55+K56*$F56+K57*$F57+K58*$F58+K59*$F59+K60*$F60+K51*$F51)-K61*$F61-K97-K100-K103-K106-K109+K97</f>
        <v>40524.66</v>
      </c>
      <c r="L74" s="110" t="n">
        <f aca="false">L62-(L46*$F46+L47*$F47+L48*$F48+L49*$F49+L50*$F50+L52*$F52+L53*$F53+L54*$F54+L55*$F55+L56*$F56+L57*$F57+L58*$F58+L59*$F59+L60*$F60+L51*$F51)-L61*$F61-L97-L100-L103-L106-L109+L97</f>
        <v>39533.67</v>
      </c>
      <c r="M74" s="110" t="n">
        <f aca="false">M62-(M46*$F46+M47*$F47+M48*$F48+M49*$F49+M50*$F50+M52*$F52+M53*$F53+M54*$F54+M55*$F55+M56*$F56+M57*$F57+M58*$F58+M59*$F59+M60*$F60+M51*$F51)-M61*$F61-M97-M100-M103-M106-M109+M97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O62-(O46*$F46+O47*$F47+O48*$F48+O49*$F49+O50*$F50+O52*$F52+O53*$F53+O54*$F54+O55*$F55+O56*$F56+O57*$F57+O58*$F58+O59*$F59+O60*$F60+O51*$F51)-O61*$F61-O97-O100-O103-O106-O109+O97</f>
        <v>0</v>
      </c>
      <c r="P74" s="110" t="n">
        <f aca="false">P62-(P46*$F46+P47*$F47+P48*$F48+P49*$F49+P50*$F50+P52*$F52+P53*$F53+P54*$F54+P55*$F55+P56*$F56+P57*$F57+P58*$F58+P59*$F59+P60*$F60+P51*$F51)-P61*$F61-P97-P100-P103-P106-P109+P97</f>
        <v>0</v>
      </c>
      <c r="Q74" s="110" t="n">
        <f aca="false">Q62-(Q46*$F46+Q47*$F47+Q48*$F48+Q49*$F49+Q50*$F50+Q52*$F52+Q53*$F53+Q54*$F54+Q55*$F55+Q56*$F56+Q57*$F57+Q58*$F58+Q59*$F59+Q60*$F60+Q51*$F51)-Q61*$F61-Q97-Q100-Q103-Q106-Q109+Q97</f>
        <v>0</v>
      </c>
      <c r="R74" s="110" t="n">
        <f aca="false">R62-(R46*$F46+R47*$F47+R48*$F48+R49*$F49+R50*$F50+R52*$F52+R53*$F53+R54*$F54+R55*$F55+R56*$F56+R57*$F57+R58*$F58+R59*$F59+R60*$F60+R51*$F51)-R61*$F61-R97-R100-R103-R106-R109+R97</f>
        <v>0</v>
      </c>
      <c r="S74" s="110" t="n">
        <f aca="false">S62-(S46*$F46+S47*$F47+S48*$F48+S49*$F49+S50*$F50+S52*$F52+S53*$F53+S54*$F54+S55*$F55+S56*$F56+S57*$F57+S58*$F58+S59*$F59+S60*$F60+S51*$F51)-S61*$F61-S97-S100-S103-S106-S109+S97</f>
        <v>0</v>
      </c>
      <c r="T74" s="110" t="n">
        <f aca="false">T62-(T46*$F46+T47*$F47+T48*$F48+T49*$F49+T50*$F50+T52*$F52+T53*$F53+T54*$F54+T55*$F55+T56*$F56+T57*$F57+T58*$F58+T59*$F59+T60*$F60+T51*$F51)-T61*$F61-T97-T100-T103-T106-T109+T97</f>
        <v>0</v>
      </c>
      <c r="U74" s="110" t="n">
        <f aca="false">U62-(U46*$F46+U47*$F47+U48*$F48+U49*$F49+U50*$F50+U52*$F52+U53*$F53+U54*$F54+U55*$F55+U56*$F56+U57*$F57+U58*$F58+U59*$F59+U60*$F60+U51*$F51)-U61*$F61-U97-U100-U103-U106-U109+U97</f>
        <v>0</v>
      </c>
      <c r="V74" s="110" t="n">
        <f aca="false">V62-(V46*$F46+V47*$F47+V48*$F48+V49*$F49+V50*$F50+V52*$F52+V53*$F53+V54*$F54+V55*$F55+V56*$F56+V57*$F57+V58*$F58+V59*$F59+V60*$F60+V51*$F51)-V61*$F61-V97-V100-V103-V106-V109+V97</f>
        <v>18795.15</v>
      </c>
      <c r="W74" s="110" t="n">
        <f aca="false">W62-(W46*$F46+W47*$F47+W48*$F48+W49*$F49+W50*$F50+W52*$F52+W53*$F53+W54*$F54+W55*$F55+W56*$F56+W57*$F57+W58*$F58+W59*$F59+W60*$F60+W51*$F51)-W61*$F61-W97-W100-W103-W106-W109+W97</f>
        <v>34731.18</v>
      </c>
      <c r="X74" s="110" t="n">
        <f aca="false">X62-(X46*$F46+X47*$F47+X48*$F48+X49*$F49+X50*$F50+X52*$F52+X53*$F53+X54*$F54+X55*$F55+X56*$F56+X57*$F57+X58*$F58+X59*$F59+X60*$F60+X51*$F51)-X61*$F61-X97-X100-X103-X106-X109+X97</f>
        <v>32955.12</v>
      </c>
      <c r="Y74" s="110" t="n">
        <f aca="false">Y62-(Y46*$F46+Y47*$F47+Y48*$F48+Y49*$F49+Y50*$F50+Y52*$F52+Y53*$F53+Y54*$F54+Y55*$F55+Y56*$F56+Y57*$F57+Y58*$F58+Y59*$F59+Y60*$F60+Y51*$F51)-Y61*$F61-Y97-Y100-Y103-Y106-Y109+Y97</f>
        <v>36821.07</v>
      </c>
      <c r="Z74" s="110" t="n">
        <f aca="false">Z62-(Z46*$F46+Z47*$F47+Z48*$F48+Z49*$F49+Z50*$F50+Z52*$F52+Z53*$F53+Z54*$F54+Z55*$F55+Z56*$F56+Z57*$F57+Z58*$F58+Z59*$F59+Z60*$F60+Z51*$F51)-Z61*$F61-Z97-Z100-Z103-Z106-Z109+Z97</f>
        <v>36096.39</v>
      </c>
      <c r="AA74" s="110" t="n">
        <f aca="false">AA62-(AA46*$F46+AA47*$F47+AA48*$F48+AA49*$F49+AA50*$F50+AA52*$F52+AA53*$F53+AA54*$F54+AA55*$F55+AA56*$F56+AA57*$F57+AA58*$F58+AA59*$F59+AA60*$F60+AA51*$F51)-AA61*$F61-AA97-AA100-AA103-AA106-AA109+AA97</f>
        <v>29693.07</v>
      </c>
      <c r="AB74" s="110" t="n">
        <f aca="false">AB62-(AB46*$F46+AB47*$F47+AB48*$F48+AB49*$F49+AB50*$F50+AB52*$F52+AB53*$F53+AB54*$F54+AB55*$F55+AB56*$F56+AB57*$F57+AB58*$F58+AB59*$F59+AB60*$F60+AB51*$F51)-AB61*$F61-AB97-AB100-AB103-AB106-AB109+AB97</f>
        <v>30875.13</v>
      </c>
      <c r="AC74" s="110" t="n">
        <f aca="false">AC62-(AC46*$F46+AC47*$F47+AC48*$F48+AC49*$F49+AC50*$F50+AC52*$F52+AC53*$F53+AC54*$F54+AC55*$F55+AC56*$F56+AC57*$F57+AC58*$F58+AC59*$F59+AC60*$F60+AC51*$F51)-AC61*$F61-AC97-AC100-AC103-AC106-AC109+AC97</f>
        <v>30173.22</v>
      </c>
      <c r="AD74" s="110" t="n">
        <f aca="false">AD62-(AD46*$F46+AD47*$F47+AD48*$F48+AD49*$F49+AD50*$F50+AD52*$F52+AD53*$F53+AD54*$F54+AD55*$F55+AD56*$F56+AD57*$F57+AD58*$F58+AD59*$F59+AD60*$F60+AD51*$F51)-AD61*$F61-AD97-AD100-AD103-AD106-AD109+AD97</f>
        <v>31712.67</v>
      </c>
      <c r="AE74" s="110" t="n">
        <f aca="false">AE62-(AE46*$F46+AE47*$F47+AE48*$F48+AE49*$F49+AE50*$F50+AE52*$F52+AE53*$F53+AE54*$F54+AE55*$F55+AE56*$F56+AE57*$F57+AE58*$F58+AE59*$F59+AE60*$F60+AE51*$F51)-AE61*$F61-AE97-AE100-AE103-AE106-AE109+AE97</f>
        <v>33710.49</v>
      </c>
      <c r="AF74" s="110" t="n">
        <f aca="false">AF62-(AF46*$F46+AF47*$F47+AF48*$F48+AF49*$F49+AF50*$F50+AF52*$F52+AF53*$F53+AF54*$F54+AF55*$F55+AF56*$F56+AF57*$F57+AF58*$F58+AF59*$F59+AF60*$F60+AF51*$F51)-AF61*$F61-AF97-AF100-AF103-AF106-AF109+AF97</f>
        <v>39617.82</v>
      </c>
      <c r="AG74" s="110" t="n">
        <f aca="false">AG62-(AG46*$F46+AG47*$F47+AG48*$F48+AG49*$F49+AG50*$F50+AG52*$F52+AG53*$F53+AG54*$F54+AG55*$F55+AG56*$F56+AG57*$F57+AG58*$F58+AG59*$F59+AG60*$F60+AG51*$F51)-AG61*$F61-AG97-AG100-AG103-AG106-AG109+AG97</f>
        <v>37224</v>
      </c>
      <c r="AH74" s="110" t="n">
        <f aca="false">AH62-(AH46*$F46+AH47*$F47+AH48*$F48+AH49*$F49+AH50*$F50+AH52*$F52+AH53*$F53+AH54*$F54+AH55*$F55+AH56*$F56+AH57*$F57+AH58*$F58+AH59*$F59+AH60*$F60+AH51*$F51)-AH61*$F61-AH97-AH100-AH103-AH106-AH109+AH97</f>
        <v>37643.76</v>
      </c>
      <c r="AI74" s="110" t="n">
        <f aca="false">AI62-(AI46*$F46+AI47*$F47+AI48*$F48+AI49*$F49+AI50*$F50+AI52*$F52+AI53*$F53+AI54*$F54+AI55*$F55+AI56*$F56+AI57*$F57+AI58*$F58+AI59*$F59+AI60*$F60+AI51*$F51)-AI61*$F61-AI97-AI100-AI103-AI106-AI109+AI97</f>
        <v>40105.89</v>
      </c>
      <c r="AJ74" s="110" t="n">
        <f aca="false">AJ62-(AJ46*$F46+AJ47*$F47+AJ48*$F48+AJ49*$F49+AJ50*$F50+AJ52*$F52+AJ53*$F53+AJ54*$F54+AJ55*$F55+AJ56*$F56+AJ57*$F57+AJ58*$F58+AJ59*$F59+AJ60*$F60+AJ51*$F51)-AJ61*$F61-AJ97-AJ100-AJ103-AJ106-AJ109+AJ97</f>
        <v>39755.43</v>
      </c>
      <c r="AK74" s="110" t="n">
        <f aca="false">AK62-(AK46*$F46+AK47*$F47+AK48*$F48+AK49*$F49+AK50*$F50+AK52*$F52+AK53*$F53+AK54*$F54+AK55*$F55+AK56*$F56+AK57*$F57+AK58*$F58+AK59*$F59+AK60*$F60+AK51*$F51)-AK61*$F61-AK97-AK100-AK103-AK106-AK109+AK97</f>
        <v>40509.81</v>
      </c>
      <c r="AL74" s="110" t="n">
        <f aca="false">AL62-(AL46*$F46+AL47*$F47+AL48*$F48+AL49*$F49+AL50*$F50+AL52*$F52+AL53*$F53+AL54*$F54+AL55*$F55+AL56*$F56+AL57*$F57+AL58*$F58+AL59*$F59+AL60*$F60+AL51*$F51)-AL61*$F61-AL97-AL100-AL103-AL106-AL109+AL97</f>
        <v>29700</v>
      </c>
      <c r="AM74" s="110" t="n">
        <f aca="false">AM62-(AM46*$F46+AM47*$F47+AM48*$F48+AM49*$F49+AM50*$F50+AM52*$F52+AM53*$F53+AM54*$F54+AM55*$F55+AM56*$F56+AM57*$F57+AM58*$F58+AM59*$F59+AM60*$F60+AM51*$F51)-AM61*$F61-AM97-AM100-AM103-AM106-AM109+AM97</f>
        <v>29700</v>
      </c>
      <c r="AN74" s="106"/>
      <c r="AO74" s="110" t="n">
        <f aca="false">SUM(I74:AN74)</f>
        <v>816672.13</v>
      </c>
      <c r="AP74" s="111" t="n">
        <f aca="false">AP17+AP34+AP37+AP40+AP62+AP65+AP68-AP97-AP100-AP103-AP106-AP109</f>
        <v>2003539.918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4"/>
      <c r="B75" s="119" t="s">
        <v>126</v>
      </c>
      <c r="C75" s="4"/>
      <c r="D75" s="4"/>
      <c r="E75" s="4"/>
      <c r="F75" s="4"/>
      <c r="G75" s="4"/>
      <c r="H75" s="4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4"/>
      <c r="AO75" s="120"/>
      <c r="AP75" s="121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1.25" hidden="false" customHeight="false" outlineLevel="0" collapsed="false">
      <c r="A76" s="4"/>
      <c r="B76" s="4"/>
      <c r="C76" s="4" t="s">
        <v>127</v>
      </c>
      <c r="D76" s="1" t="s">
        <v>32</v>
      </c>
      <c r="E76" s="4" t="n">
        <v>3.54</v>
      </c>
      <c r="F76" s="4"/>
      <c r="G76" s="4"/>
      <c r="H76" s="4"/>
      <c r="I76" s="120" t="n">
        <v>0</v>
      </c>
      <c r="J76" s="120" t="n">
        <v>0</v>
      </c>
      <c r="K76" s="120" t="n">
        <v>0</v>
      </c>
      <c r="L76" s="120" t="n">
        <v>0</v>
      </c>
      <c r="M76" s="120" t="n">
        <v>0</v>
      </c>
      <c r="N76" s="120" t="n">
        <v>0</v>
      </c>
      <c r="O76" s="120" t="n">
        <v>0</v>
      </c>
      <c r="P76" s="120" t="n">
        <v>0</v>
      </c>
      <c r="Q76" s="120" t="n">
        <v>0</v>
      </c>
      <c r="R76" s="120" t="n">
        <v>0</v>
      </c>
      <c r="S76" s="120" t="n">
        <v>0</v>
      </c>
      <c r="T76" s="120" t="n">
        <v>0</v>
      </c>
      <c r="U76" s="120" t="n">
        <v>0</v>
      </c>
      <c r="V76" s="120" t="n">
        <v>0</v>
      </c>
      <c r="W76" s="120" t="n">
        <v>0</v>
      </c>
      <c r="X76" s="120" t="n">
        <v>0</v>
      </c>
      <c r="Y76" s="120" t="n">
        <v>0</v>
      </c>
      <c r="Z76" s="120" t="n">
        <v>0</v>
      </c>
      <c r="AA76" s="120" t="n">
        <v>0</v>
      </c>
      <c r="AB76" s="120" t="n">
        <v>0</v>
      </c>
      <c r="AC76" s="120" t="n">
        <v>0</v>
      </c>
      <c r="AD76" s="120" t="n">
        <v>0</v>
      </c>
      <c r="AE76" s="120" t="n">
        <v>0</v>
      </c>
      <c r="AF76" s="120" t="n">
        <v>0</v>
      </c>
      <c r="AG76" s="120" t="n">
        <v>0</v>
      </c>
      <c r="AH76" s="120" t="n">
        <v>0</v>
      </c>
      <c r="AI76" s="120" t="n">
        <v>0</v>
      </c>
      <c r="AJ76" s="120" t="n">
        <v>0</v>
      </c>
      <c r="AK76" s="120" t="n">
        <v>0</v>
      </c>
      <c r="AL76" s="120" t="n">
        <v>0</v>
      </c>
      <c r="AM76" s="120" t="n">
        <v>15000</v>
      </c>
      <c r="AN76" s="4"/>
      <c r="AO76" s="120" t="n">
        <v>15000</v>
      </c>
      <c r="AP76" s="28" t="n">
        <f aca="false">SUM(I76:AM76)*E76</f>
        <v>53100</v>
      </c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1.25" hidden="false" customHeight="false" outlineLevel="0" collapsed="false">
      <c r="A77" s="4"/>
      <c r="B77" s="4"/>
      <c r="C77" s="4"/>
      <c r="E77" s="4"/>
      <c r="F77" s="4"/>
      <c r="G77" s="4"/>
      <c r="H77" s="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4"/>
      <c r="AO77" s="120"/>
      <c r="AP77" s="28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1.25" hidden="false" customHeight="false" outlineLevel="0" collapsed="false">
      <c r="A78" s="4"/>
      <c r="B78" s="119" t="s">
        <v>128</v>
      </c>
      <c r="C78" s="4"/>
      <c r="E78" s="4"/>
      <c r="F78" s="4"/>
      <c r="G78" s="4"/>
      <c r="H78" s="4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4"/>
      <c r="AO78" s="120"/>
      <c r="AP78" s="28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1.25" hidden="false" customHeight="false" outlineLevel="0" collapsed="false">
      <c r="A79" s="4"/>
      <c r="B79" s="4"/>
      <c r="C79" s="4" t="s">
        <v>129</v>
      </c>
      <c r="D79" s="4" t="s">
        <v>130</v>
      </c>
      <c r="E79" s="4" t="n">
        <v>3.92</v>
      </c>
      <c r="F79" s="4"/>
      <c r="G79" s="4"/>
      <c r="H79" s="4"/>
      <c r="I79" s="120" t="n">
        <v>0</v>
      </c>
      <c r="J79" s="120" t="n">
        <v>0</v>
      </c>
      <c r="K79" s="120" t="n">
        <v>0</v>
      </c>
      <c r="L79" s="120" t="n">
        <v>0</v>
      </c>
      <c r="M79" s="120" t="n">
        <v>0</v>
      </c>
      <c r="N79" s="120" t="n">
        <v>0</v>
      </c>
      <c r="O79" s="120" t="n">
        <v>0</v>
      </c>
      <c r="P79" s="120" t="n">
        <v>0</v>
      </c>
      <c r="Q79" s="120" t="n">
        <v>0</v>
      </c>
      <c r="R79" s="120" t="n">
        <v>0</v>
      </c>
      <c r="S79" s="120" t="n">
        <v>0</v>
      </c>
      <c r="T79" s="120" t="n">
        <v>0</v>
      </c>
      <c r="U79" s="120" t="n">
        <v>0</v>
      </c>
      <c r="V79" s="120" t="n">
        <v>0</v>
      </c>
      <c r="W79" s="120" t="n">
        <v>0</v>
      </c>
      <c r="X79" s="120" t="n">
        <v>0</v>
      </c>
      <c r="Y79" s="120" t="n">
        <v>0</v>
      </c>
      <c r="Z79" s="120" t="n">
        <v>0</v>
      </c>
      <c r="AA79" s="120" t="n">
        <v>0</v>
      </c>
      <c r="AB79" s="120" t="n">
        <v>0</v>
      </c>
      <c r="AC79" s="120" t="n">
        <v>0</v>
      </c>
      <c r="AD79" s="120" t="n">
        <v>0</v>
      </c>
      <c r="AE79" s="120" t="n">
        <v>3295</v>
      </c>
      <c r="AF79" s="120" t="n">
        <v>0</v>
      </c>
      <c r="AG79" s="120" t="n">
        <v>0</v>
      </c>
      <c r="AH79" s="120" t="n">
        <v>0</v>
      </c>
      <c r="AI79" s="120" t="n">
        <v>0</v>
      </c>
      <c r="AJ79" s="120" t="n">
        <v>0</v>
      </c>
      <c r="AK79" s="120" t="n">
        <v>0</v>
      </c>
      <c r="AL79" s="120" t="n">
        <v>0</v>
      </c>
      <c r="AM79" s="120" t="n">
        <v>0</v>
      </c>
      <c r="AN79" s="4"/>
      <c r="AO79" s="120" t="n">
        <v>3295</v>
      </c>
      <c r="AP79" s="28" t="n">
        <f aca="false">SUM(I79:AM79)*E79</f>
        <v>12916.4</v>
      </c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1.25" hidden="false" customHeight="false" outlineLevel="0" collapsed="false">
      <c r="K80" s="28"/>
      <c r="AP80" s="28"/>
    </row>
    <row r="81" customFormat="false" ht="11.25" hidden="false" customHeight="false" outlineLevel="0" collapsed="false">
      <c r="B81" s="93" t="s">
        <v>116</v>
      </c>
      <c r="K81" s="28"/>
      <c r="AP81" s="28"/>
      <c r="AR81" s="29"/>
    </row>
    <row r="82" customFormat="false" ht="11.25" hidden="false" customHeight="false" outlineLevel="0" collapsed="false">
      <c r="B82" s="66"/>
      <c r="C82" s="1" t="s">
        <v>15</v>
      </c>
      <c r="D82" s="1" t="s">
        <v>32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16</v>
      </c>
      <c r="D83" s="1" t="s">
        <v>33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121</v>
      </c>
      <c r="D84" s="1" t="s">
        <v>122</v>
      </c>
      <c r="E84" s="1" t="n">
        <v>3.039</v>
      </c>
      <c r="I84" s="24" t="n">
        <v>0</v>
      </c>
      <c r="J84" s="24" t="n">
        <v>4297</v>
      </c>
      <c r="K84" s="24" t="n">
        <v>4066</v>
      </c>
      <c r="L84" s="24" t="n">
        <v>5067</v>
      </c>
      <c r="M84" s="24" t="n">
        <v>4651</v>
      </c>
      <c r="N84" s="24" t="n">
        <v>15000</v>
      </c>
      <c r="O84" s="24" t="n">
        <f aca="false">N84</f>
        <v>15000</v>
      </c>
      <c r="P84" s="24" t="n">
        <f aca="false">O84</f>
        <v>15000</v>
      </c>
      <c r="Q84" s="24" t="n">
        <f aca="false">P84</f>
        <v>15000</v>
      </c>
      <c r="R84" s="24" t="n">
        <f aca="false">Q84</f>
        <v>15000</v>
      </c>
      <c r="S84" s="24" t="n">
        <f aca="false">R84</f>
        <v>15000</v>
      </c>
      <c r="T84" s="24" t="n">
        <f aca="false">S84</f>
        <v>15000</v>
      </c>
      <c r="U84" s="24" t="n">
        <f aca="false">T84</f>
        <v>15000</v>
      </c>
      <c r="V84" s="24" t="n">
        <v>11015</v>
      </c>
      <c r="W84" s="24" t="n">
        <v>9918</v>
      </c>
      <c r="X84" s="24" t="n">
        <v>10000</v>
      </c>
      <c r="Y84" s="24" t="n">
        <v>7807</v>
      </c>
      <c r="Z84" s="24" t="n">
        <v>8539</v>
      </c>
      <c r="AA84" s="24" t="n">
        <v>10000</v>
      </c>
      <c r="AB84" s="24" t="n">
        <v>10000</v>
      </c>
      <c r="AC84" s="24" t="n">
        <v>10000</v>
      </c>
      <c r="AD84" s="24" t="n">
        <f aca="false">AC84</f>
        <v>10000</v>
      </c>
      <c r="AE84" s="24" t="n">
        <v>10000</v>
      </c>
      <c r="AF84" s="24" t="n">
        <v>4982</v>
      </c>
      <c r="AG84" s="24" t="n">
        <v>7400</v>
      </c>
      <c r="AH84" s="24" t="n">
        <v>6976</v>
      </c>
      <c r="AI84" s="24" t="n">
        <v>4489</v>
      </c>
      <c r="AJ84" s="24" t="n">
        <v>4843</v>
      </c>
      <c r="AK84" s="24" t="n">
        <v>4081</v>
      </c>
      <c r="AL84" s="24" t="n">
        <v>0</v>
      </c>
      <c r="AM84" s="24" t="n">
        <f aca="false">AL84</f>
        <v>0</v>
      </c>
      <c r="AO84" s="28" t="n">
        <f aca="false">SUM(I84:AN84)</f>
        <v>268131</v>
      </c>
      <c r="AP84" s="28" t="n">
        <f aca="false">SUM(I84:AM84)*E84</f>
        <v>814850.109</v>
      </c>
      <c r="AR84" s="29"/>
    </row>
    <row r="85" customFormat="false" ht="11.25" hidden="false" customHeight="false" outlineLevel="0" collapsed="false">
      <c r="B85" s="66"/>
      <c r="C85" s="1" t="s">
        <v>18</v>
      </c>
      <c r="D85" s="1" t="s">
        <v>35</v>
      </c>
      <c r="E85" s="1" t="n">
        <v>3.039</v>
      </c>
      <c r="I85" s="24" t="n">
        <v>0</v>
      </c>
      <c r="J85" s="24" t="n"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v>9026</v>
      </c>
      <c r="O85" s="24" t="n">
        <v>15000</v>
      </c>
      <c r="P85" s="24" t="n">
        <f aca="false">O85</f>
        <v>15000</v>
      </c>
      <c r="Q85" s="24" t="n">
        <f aca="false">P85</f>
        <v>15000</v>
      </c>
      <c r="R85" s="24" t="n">
        <f aca="false">Q85</f>
        <v>15000</v>
      </c>
      <c r="S85" s="24" t="n">
        <f aca="false">R85</f>
        <v>15000</v>
      </c>
      <c r="T85" s="24" t="n">
        <f aca="false">S85</f>
        <v>15000</v>
      </c>
      <c r="U85" s="24" t="n">
        <f aca="false">T85</f>
        <v>15000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114026</v>
      </c>
      <c r="AP85" s="28" t="n">
        <f aca="false">SUM(I85:AM85)*E85</f>
        <v>346525.014</v>
      </c>
      <c r="AR85" s="29"/>
    </row>
    <row r="86" customFormat="false" ht="11.25" hidden="false" customHeight="false" outlineLevel="0" collapsed="false">
      <c r="B86" s="66"/>
      <c r="C86" s="1" t="s">
        <v>9</v>
      </c>
      <c r="D86" s="1" t="s">
        <v>26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111</v>
      </c>
      <c r="D87" s="1" t="s">
        <v>112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10</v>
      </c>
      <c r="D88" s="1" t="s">
        <v>27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87</v>
      </c>
      <c r="D89" s="1" t="s">
        <v>28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f aca="false">P89</f>
        <v>10000</v>
      </c>
      <c r="R89" s="24" t="n">
        <f aca="false">Q89</f>
        <v>10000</v>
      </c>
      <c r="S89" s="24" t="n">
        <f aca="false">R89</f>
        <v>10000</v>
      </c>
      <c r="T89" s="24" t="n">
        <f aca="false">S89</f>
        <v>10000</v>
      </c>
      <c r="U89" s="24" t="n">
        <f aca="false">T89</f>
        <v>10000</v>
      </c>
      <c r="V89" s="24" t="n">
        <f aca="false">U89</f>
        <v>10000</v>
      </c>
      <c r="W89" s="24" t="n">
        <v>0</v>
      </c>
      <c r="X89" s="24" t="n">
        <v>1712</v>
      </c>
      <c r="Y89" s="24" t="n">
        <v>0</v>
      </c>
      <c r="Z89" s="24" t="n">
        <f aca="false">Y89</f>
        <v>0</v>
      </c>
      <c r="AA89" s="24" t="n">
        <v>5007</v>
      </c>
      <c r="AB89" s="24" t="n">
        <v>3813</v>
      </c>
      <c r="AC89" s="24" t="n">
        <v>4522</v>
      </c>
      <c r="AD89" s="24" t="n">
        <v>2967</v>
      </c>
      <c r="AE89" s="24" t="n">
        <v>949</v>
      </c>
      <c r="AF89" s="24" t="n"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108970</v>
      </c>
      <c r="AP89" s="28" t="n">
        <f aca="false">SUM(I89:AM89)*E89</f>
        <v>331159.83</v>
      </c>
      <c r="AR89" s="29"/>
    </row>
    <row r="90" customFormat="false" ht="11.25" hidden="false" customHeight="false" outlineLevel="0" collapsed="false">
      <c r="B90" s="66"/>
      <c r="C90" s="1" t="s">
        <v>123</v>
      </c>
      <c r="D90" s="1" t="s">
        <v>29</v>
      </c>
      <c r="E90" s="1" t="n">
        <v>3.039</v>
      </c>
      <c r="I90" s="24" t="n">
        <v>0</v>
      </c>
      <c r="J90" s="24" t="n">
        <f aca="false">I90</f>
        <v>0</v>
      </c>
      <c r="K90" s="24" t="n">
        <f aca="false">J90</f>
        <v>0</v>
      </c>
      <c r="L90" s="24" t="n">
        <f aca="false">K90</f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19</v>
      </c>
      <c r="D91" s="1" t="s">
        <v>36</v>
      </c>
      <c r="E91" s="1" t="n">
        <v>3.039</v>
      </c>
      <c r="I91" s="24" t="n">
        <v>0</v>
      </c>
      <c r="J91" s="24" t="n">
        <f aca="false">I91</f>
        <v>0</v>
      </c>
      <c r="K91" s="24" t="n">
        <f aca="false">J91</f>
        <v>0</v>
      </c>
      <c r="L91" s="24" t="n">
        <f aca="false">K91</f>
        <v>0</v>
      </c>
      <c r="M91" s="24" t="n">
        <f aca="false">L91</f>
        <v>0</v>
      </c>
      <c r="N91" s="24" t="n">
        <f aca="false">M91</f>
        <v>0</v>
      </c>
      <c r="O91" s="24" t="n">
        <f aca="false">N91</f>
        <v>0</v>
      </c>
      <c r="P91" s="24" t="n">
        <f aca="false">O91</f>
        <v>0</v>
      </c>
      <c r="Q91" s="24" t="n">
        <f aca="false">P91</f>
        <v>0</v>
      </c>
      <c r="R91" s="24" t="n">
        <f aca="false">Q91</f>
        <v>0</v>
      </c>
      <c r="S91" s="24" t="n">
        <f aca="false">R91</f>
        <v>0</v>
      </c>
      <c r="T91" s="24" t="n">
        <f aca="false">S91</f>
        <v>0</v>
      </c>
      <c r="U91" s="24" t="n">
        <f aca="false">T91</f>
        <v>0</v>
      </c>
      <c r="V91" s="24" t="n">
        <f aca="false">U91</f>
        <v>0</v>
      </c>
      <c r="W91" s="24" t="n">
        <f aca="false">V91</f>
        <v>0</v>
      </c>
      <c r="X91" s="24" t="n">
        <f aca="false">W91</f>
        <v>0</v>
      </c>
      <c r="Y91" s="24" t="n">
        <f aca="false">X91</f>
        <v>0</v>
      </c>
      <c r="Z91" s="24" t="n">
        <f aca="false">Y91</f>
        <v>0</v>
      </c>
      <c r="AA91" s="24" t="n">
        <f aca="false">Z91</f>
        <v>0</v>
      </c>
      <c r="AB91" s="24" t="n">
        <f aca="false">AA91</f>
        <v>0</v>
      </c>
      <c r="AC91" s="24" t="n">
        <f aca="false">AB91</f>
        <v>0</v>
      </c>
      <c r="AD91" s="24" t="n">
        <f aca="false">AC91</f>
        <v>0</v>
      </c>
      <c r="AE91" s="24" t="n">
        <f aca="false">AD91</f>
        <v>0</v>
      </c>
      <c r="AF91" s="24" t="n">
        <f aca="false">AE91</f>
        <v>0</v>
      </c>
      <c r="AG91" s="24" t="n">
        <f aca="false">AF91</f>
        <v>0</v>
      </c>
      <c r="AH91" s="24" t="n">
        <f aca="false">AG91</f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" t="s">
        <v>90</v>
      </c>
      <c r="D92" s="1" t="s">
        <v>37</v>
      </c>
      <c r="E92" s="1" t="n">
        <v>3.039</v>
      </c>
      <c r="I92" s="24" t="n">
        <v>0</v>
      </c>
      <c r="J92" s="24" t="n">
        <f aca="false">I92</f>
        <v>0</v>
      </c>
      <c r="K92" s="24" t="n">
        <f aca="false">J92</f>
        <v>0</v>
      </c>
      <c r="L92" s="24" t="n">
        <f aca="false">K92</f>
        <v>0</v>
      </c>
      <c r="M92" s="24" t="n">
        <f aca="false">L92</f>
        <v>0</v>
      </c>
      <c r="N92" s="24" t="n">
        <f aca="false">M92</f>
        <v>0</v>
      </c>
      <c r="O92" s="24" t="n">
        <f aca="false">N92</f>
        <v>0</v>
      </c>
      <c r="P92" s="24" t="n">
        <f aca="false">O92</f>
        <v>0</v>
      </c>
      <c r="Q92" s="24" t="n">
        <f aca="false">P92</f>
        <v>0</v>
      </c>
      <c r="R92" s="24" t="n">
        <f aca="false">Q92</f>
        <v>0</v>
      </c>
      <c r="S92" s="24" t="n">
        <f aca="false">R92</f>
        <v>0</v>
      </c>
      <c r="T92" s="24" t="n">
        <f aca="false">S92</f>
        <v>0</v>
      </c>
      <c r="U92" s="24" t="n">
        <f aca="false">T92</f>
        <v>0</v>
      </c>
      <c r="V92" s="24" t="n">
        <f aca="false">U92</f>
        <v>0</v>
      </c>
      <c r="W92" s="24" t="n">
        <f aca="false">V92</f>
        <v>0</v>
      </c>
      <c r="X92" s="24" t="n">
        <f aca="false">W92</f>
        <v>0</v>
      </c>
      <c r="Y92" s="24" t="n">
        <f aca="false">X92</f>
        <v>0</v>
      </c>
      <c r="Z92" s="24" t="n">
        <f aca="false">Y92</f>
        <v>0</v>
      </c>
      <c r="AA92" s="24" t="n">
        <f aca="false">Z92</f>
        <v>0</v>
      </c>
      <c r="AB92" s="24" t="n">
        <f aca="false">AA92</f>
        <v>0</v>
      </c>
      <c r="AC92" s="24" t="n">
        <f aca="false">AB92</f>
        <v>0</v>
      </c>
      <c r="AD92" s="24" t="n">
        <f aca="false">AC92</f>
        <v>0</v>
      </c>
      <c r="AE92" s="24" t="n">
        <f aca="false">AD92</f>
        <v>0</v>
      </c>
      <c r="AF92" s="24" t="n">
        <f aca="false">AE92</f>
        <v>0</v>
      </c>
      <c r="AG92" s="24" t="n">
        <f aca="false">AF92</f>
        <v>0</v>
      </c>
      <c r="AH92" s="24" t="n">
        <f aca="false">AG92</f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" t="s">
        <v>21</v>
      </c>
      <c r="D93" s="1" t="s">
        <v>38</v>
      </c>
      <c r="E93" s="1" t="n">
        <v>3.039</v>
      </c>
      <c r="I93" s="24" t="n">
        <v>0</v>
      </c>
      <c r="J93" s="24" t="n">
        <f aca="false">I93</f>
        <v>0</v>
      </c>
      <c r="K93" s="24" t="n">
        <f aca="false">J93</f>
        <v>0</v>
      </c>
      <c r="L93" s="24" t="n">
        <f aca="false">K93</f>
        <v>0</v>
      </c>
      <c r="M93" s="24" t="n">
        <f aca="false">L93</f>
        <v>0</v>
      </c>
      <c r="N93" s="24" t="n">
        <f aca="false">M93</f>
        <v>0</v>
      </c>
      <c r="O93" s="24" t="n">
        <f aca="false">N93</f>
        <v>0</v>
      </c>
      <c r="P93" s="24" t="n">
        <f aca="false">O93</f>
        <v>0</v>
      </c>
      <c r="Q93" s="24" t="n">
        <f aca="false">P93</f>
        <v>0</v>
      </c>
      <c r="R93" s="24" t="n">
        <f aca="false">Q93</f>
        <v>0</v>
      </c>
      <c r="S93" s="24" t="n">
        <f aca="false">R93</f>
        <v>0</v>
      </c>
      <c r="T93" s="24" t="n">
        <f aca="false">S93</f>
        <v>0</v>
      </c>
      <c r="U93" s="24" t="n">
        <f aca="false">T93</f>
        <v>0</v>
      </c>
      <c r="V93" s="24" t="n">
        <f aca="false">U93</f>
        <v>0</v>
      </c>
      <c r="W93" s="24" t="n">
        <f aca="false">V93</f>
        <v>0</v>
      </c>
      <c r="X93" s="24" t="n">
        <f aca="false">W93</f>
        <v>0</v>
      </c>
      <c r="Y93" s="24" t="n">
        <f aca="false">X93</f>
        <v>0</v>
      </c>
      <c r="Z93" s="24" t="n">
        <f aca="false">Y93</f>
        <v>0</v>
      </c>
      <c r="AA93" s="24" t="n">
        <f aca="false">Z93</f>
        <v>0</v>
      </c>
      <c r="AB93" s="24" t="n">
        <f aca="false">AA93</f>
        <v>0</v>
      </c>
      <c r="AC93" s="24" t="n">
        <f aca="false">AB93</f>
        <v>0</v>
      </c>
      <c r="AD93" s="24" t="n">
        <f aca="false">AC93</f>
        <v>0</v>
      </c>
      <c r="AE93" s="24" t="n">
        <f aca="false">AD93</f>
        <v>0</v>
      </c>
      <c r="AF93" s="24" t="n">
        <f aca="false">AE93</f>
        <v>0</v>
      </c>
      <c r="AG93" s="24" t="n">
        <f aca="false">AF93</f>
        <v>0</v>
      </c>
      <c r="AH93" s="24" t="n">
        <f aca="false">AG93</f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" t="s">
        <v>13</v>
      </c>
      <c r="D94" s="1" t="s">
        <v>30</v>
      </c>
      <c r="E94" s="1" t="n">
        <v>3.039</v>
      </c>
      <c r="I94" s="24" t="n">
        <v>0</v>
      </c>
      <c r="J94" s="24" t="n">
        <f aca="false">I94</f>
        <v>0</v>
      </c>
      <c r="K94" s="24" t="n">
        <f aca="false">J94</f>
        <v>0</v>
      </c>
      <c r="L94" s="24" t="n">
        <f aca="false">K94</f>
        <v>0</v>
      </c>
      <c r="M94" s="24" t="n">
        <f aca="false">L94</f>
        <v>0</v>
      </c>
      <c r="N94" s="24" t="n">
        <v>5000</v>
      </c>
      <c r="O94" s="24" t="n">
        <f aca="false">N94</f>
        <v>5000</v>
      </c>
      <c r="P94" s="24" t="n">
        <f aca="false">O94</f>
        <v>5000</v>
      </c>
      <c r="Q94" s="24" t="n">
        <f aca="false">P94</f>
        <v>5000</v>
      </c>
      <c r="R94" s="24" t="n">
        <f aca="false">Q94</f>
        <v>5000</v>
      </c>
      <c r="S94" s="24" t="n">
        <f aca="false">R94</f>
        <v>5000</v>
      </c>
      <c r="T94" s="24" t="n">
        <f aca="false">S94</f>
        <v>5000</v>
      </c>
      <c r="U94" s="24" t="n">
        <f aca="false">T94</f>
        <v>5000</v>
      </c>
      <c r="V94" s="24" t="n">
        <f aca="false">U94</f>
        <v>5000</v>
      </c>
      <c r="W94" s="24" t="n">
        <v>0</v>
      </c>
      <c r="X94" s="24" t="n">
        <f aca="false">W94</f>
        <v>0</v>
      </c>
      <c r="Y94" s="24" t="n">
        <f aca="false">X94</f>
        <v>0</v>
      </c>
      <c r="Z94" s="24" t="n">
        <f aca="false">Y94</f>
        <v>0</v>
      </c>
      <c r="AA94" s="24" t="n">
        <f aca="false">Z94</f>
        <v>0</v>
      </c>
      <c r="AB94" s="24" t="n">
        <f aca="false">AA94</f>
        <v>0</v>
      </c>
      <c r="AC94" s="24" t="n">
        <f aca="false">AB94</f>
        <v>0</v>
      </c>
      <c r="AD94" s="24" t="n">
        <f aca="false">AC94</f>
        <v>0</v>
      </c>
      <c r="AE94" s="24" t="n">
        <f aca="false">AD94</f>
        <v>0</v>
      </c>
      <c r="AF94" s="24" t="n">
        <f aca="false">AE94</f>
        <v>0</v>
      </c>
      <c r="AG94" s="24" t="n">
        <f aca="false">AF94</f>
        <v>0</v>
      </c>
      <c r="AH94" s="24" t="n">
        <f aca="false">AG94</f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45000</v>
      </c>
      <c r="AP94" s="28" t="n">
        <f aca="false">SUM(I94:AM94)*E94</f>
        <v>136755</v>
      </c>
      <c r="AR94" s="29"/>
    </row>
    <row r="95" customFormat="false" ht="11.25" hidden="false" customHeight="false" outlineLevel="0" collapsed="false">
      <c r="B95" s="66"/>
      <c r="C95" s="1" t="s">
        <v>14</v>
      </c>
      <c r="D95" s="1" t="s">
        <v>31</v>
      </c>
      <c r="E95" s="1" t="n">
        <v>3.039</v>
      </c>
      <c r="I95" s="24" t="n">
        <v>4012</v>
      </c>
      <c r="J95" s="24" t="n">
        <v>0</v>
      </c>
      <c r="K95" s="24" t="n">
        <v>0</v>
      </c>
      <c r="L95" s="24" t="n">
        <v>0</v>
      </c>
      <c r="M95" s="24" t="n">
        <f aca="false">L95</f>
        <v>0</v>
      </c>
      <c r="N95" s="24" t="n">
        <f aca="false">M95</f>
        <v>0</v>
      </c>
      <c r="O95" s="24" t="n">
        <f aca="false">N95</f>
        <v>0</v>
      </c>
      <c r="P95" s="24" t="n">
        <f aca="false">O95</f>
        <v>0</v>
      </c>
      <c r="Q95" s="24" t="n">
        <f aca="false">P95</f>
        <v>0</v>
      </c>
      <c r="R95" s="24" t="n">
        <f aca="false">Q95</f>
        <v>0</v>
      </c>
      <c r="S95" s="24" t="n">
        <f aca="false">R95</f>
        <v>0</v>
      </c>
      <c r="T95" s="24" t="n">
        <f aca="false">S95</f>
        <v>0</v>
      </c>
      <c r="U95" s="24" t="n">
        <f aca="false">T95</f>
        <v>0</v>
      </c>
      <c r="V95" s="24" t="n">
        <f aca="false">U95</f>
        <v>0</v>
      </c>
      <c r="W95" s="24" t="n">
        <f aca="false">V95</f>
        <v>0</v>
      </c>
      <c r="X95" s="24" t="n">
        <f aca="false">W95</f>
        <v>0</v>
      </c>
      <c r="Y95" s="24" t="n">
        <f aca="false">X95</f>
        <v>0</v>
      </c>
      <c r="Z95" s="24" t="n">
        <f aca="false">Y95</f>
        <v>0</v>
      </c>
      <c r="AA95" s="24" t="n">
        <f aca="false">Z95</f>
        <v>0</v>
      </c>
      <c r="AB95" s="24" t="n">
        <f aca="false">AA95</f>
        <v>0</v>
      </c>
      <c r="AC95" s="24" t="n">
        <f aca="false">AB95</f>
        <v>0</v>
      </c>
      <c r="AD95" s="24" t="n">
        <f aca="false">AC95</f>
        <v>0</v>
      </c>
      <c r="AE95" s="24" t="n">
        <f aca="false">AD95</f>
        <v>0</v>
      </c>
      <c r="AF95" s="24" t="n">
        <f aca="false">AE95</f>
        <v>0</v>
      </c>
      <c r="AG95" s="24" t="n">
        <f aca="false">AF95</f>
        <v>0</v>
      </c>
      <c r="AH95" s="24" t="n">
        <f aca="false">AG95</f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76" t="n">
        <f aca="false">SUM(I95:AN95)</f>
        <v>4012</v>
      </c>
      <c r="AP95" s="76" t="n">
        <f aca="false">SUM(I95:AM95)*E95</f>
        <v>12192.468</v>
      </c>
      <c r="AR95" s="29"/>
    </row>
    <row r="96" customFormat="false" ht="11.25" hidden="false" customHeight="false" outlineLevel="0" collapsed="false">
      <c r="B96" s="66"/>
      <c r="C96" s="1" t="s">
        <v>22</v>
      </c>
      <c r="D96" s="1" t="s">
        <v>39</v>
      </c>
      <c r="E96" s="1" t="n">
        <v>3.039</v>
      </c>
      <c r="I96" s="67" t="n">
        <v>0</v>
      </c>
      <c r="J96" s="67" t="n">
        <f aca="false">I96</f>
        <v>0</v>
      </c>
      <c r="K96" s="67" t="n">
        <f aca="false">J96</f>
        <v>0</v>
      </c>
      <c r="L96" s="67" t="n">
        <f aca="false">K96</f>
        <v>0</v>
      </c>
      <c r="M96" s="67" t="n">
        <f aca="false">L96</f>
        <v>0</v>
      </c>
      <c r="N96" s="67" t="n">
        <f aca="false">M96</f>
        <v>0</v>
      </c>
      <c r="O96" s="67" t="n">
        <f aca="false">N96</f>
        <v>0</v>
      </c>
      <c r="P96" s="67" t="n">
        <f aca="false">O96</f>
        <v>0</v>
      </c>
      <c r="Q96" s="67" t="n">
        <f aca="false">P96</f>
        <v>0</v>
      </c>
      <c r="R96" s="67" t="n">
        <f aca="false">Q96</f>
        <v>0</v>
      </c>
      <c r="S96" s="67" t="n">
        <f aca="false">R96</f>
        <v>0</v>
      </c>
      <c r="T96" s="67" t="n">
        <f aca="false">S96</f>
        <v>0</v>
      </c>
      <c r="U96" s="67" t="n">
        <f aca="false">T96</f>
        <v>0</v>
      </c>
      <c r="V96" s="67" t="n">
        <f aca="false">U96</f>
        <v>0</v>
      </c>
      <c r="W96" s="67" t="n">
        <f aca="false">V96</f>
        <v>0</v>
      </c>
      <c r="X96" s="67" t="n">
        <f aca="false">W96</f>
        <v>0</v>
      </c>
      <c r="Y96" s="67" t="n">
        <f aca="false">X96</f>
        <v>0</v>
      </c>
      <c r="Z96" s="67" t="n">
        <f aca="false">Y96</f>
        <v>0</v>
      </c>
      <c r="AA96" s="67" t="n">
        <f aca="false">Z96</f>
        <v>0</v>
      </c>
      <c r="AB96" s="67" t="n">
        <f aca="false">AA96</f>
        <v>0</v>
      </c>
      <c r="AC96" s="67" t="n">
        <f aca="false">AB96</f>
        <v>0</v>
      </c>
      <c r="AD96" s="67" t="n">
        <f aca="false">AC96</f>
        <v>0</v>
      </c>
      <c r="AE96" s="67" t="n">
        <f aca="false">AD96</f>
        <v>0</v>
      </c>
      <c r="AF96" s="67" t="n">
        <f aca="false">AE96</f>
        <v>0</v>
      </c>
      <c r="AG96" s="67" t="n">
        <f aca="false">AF96</f>
        <v>0</v>
      </c>
      <c r="AH96" s="67" t="n">
        <f aca="false">AG96</f>
        <v>0</v>
      </c>
      <c r="AI96" s="67" t="n">
        <f aca="false">AH96</f>
        <v>0</v>
      </c>
      <c r="AJ96" s="67" t="n">
        <f aca="false">AI96</f>
        <v>0</v>
      </c>
      <c r="AK96" s="67" t="n">
        <f aca="false">AJ96</f>
        <v>0</v>
      </c>
      <c r="AL96" s="67" t="n">
        <f aca="false">AK96</f>
        <v>0</v>
      </c>
      <c r="AM96" s="67" t="n">
        <f aca="false">AL96</f>
        <v>0</v>
      </c>
      <c r="AO96" s="68" t="n">
        <f aca="false">SUM(I96:AN96)</f>
        <v>0</v>
      </c>
      <c r="AP96" s="68" t="n">
        <f aca="false">SUM(I96:AM96)*E96</f>
        <v>0</v>
      </c>
      <c r="AR96" s="29"/>
    </row>
    <row r="97" customFormat="false" ht="11.25" hidden="false" customHeight="false" outlineLevel="0" collapsed="false">
      <c r="I97" s="69" t="n">
        <f aca="false">SUM(I82:I96)</f>
        <v>4012</v>
      </c>
      <c r="J97" s="69" t="n">
        <f aca="false">SUM(J82:J96)</f>
        <v>4297</v>
      </c>
      <c r="K97" s="69" t="n">
        <f aca="false">SUM(K82:K96)</f>
        <v>4066</v>
      </c>
      <c r="L97" s="69" t="n">
        <f aca="false">SUM(L82:L96)</f>
        <v>5067</v>
      </c>
      <c r="M97" s="69" t="n">
        <f aca="false">SUM(M82:M96)</f>
        <v>4651</v>
      </c>
      <c r="N97" s="69" t="n">
        <f aca="false">SUM(N82:N96)</f>
        <v>39026</v>
      </c>
      <c r="O97" s="69" t="n">
        <f aca="false">SUM(O82:O96)</f>
        <v>45000</v>
      </c>
      <c r="P97" s="69" t="n">
        <f aca="false">SUM(P82:P96)</f>
        <v>45000</v>
      </c>
      <c r="Q97" s="69" t="n">
        <f aca="false">SUM(Q82:Q96)</f>
        <v>45000</v>
      </c>
      <c r="R97" s="69" t="n">
        <f aca="false">SUM(R82:R96)</f>
        <v>45000</v>
      </c>
      <c r="S97" s="69" t="n">
        <f aca="false">SUM(S82:S96)</f>
        <v>45000</v>
      </c>
      <c r="T97" s="69" t="n">
        <f aca="false">SUM(T82:T96)</f>
        <v>45000</v>
      </c>
      <c r="U97" s="69" t="n">
        <f aca="false">SUM(U82:U96)</f>
        <v>45000</v>
      </c>
      <c r="V97" s="69" t="n">
        <f aca="false">SUM(V82:V96)</f>
        <v>26015</v>
      </c>
      <c r="W97" s="69" t="n">
        <f aca="false">SUM(W82:W96)</f>
        <v>9918</v>
      </c>
      <c r="X97" s="69" t="n">
        <f aca="false">SUM(X82:X96)</f>
        <v>11712</v>
      </c>
      <c r="Y97" s="69" t="n">
        <f aca="false">SUM(Y82:Y96)</f>
        <v>7807</v>
      </c>
      <c r="Z97" s="69" t="n">
        <f aca="false">SUM(Z82:Z96)</f>
        <v>8539</v>
      </c>
      <c r="AA97" s="69" t="n">
        <f aca="false">SUM(AA82:AA96)</f>
        <v>15007</v>
      </c>
      <c r="AB97" s="69" t="n">
        <f aca="false">SUM(AB82:AB96)</f>
        <v>13813</v>
      </c>
      <c r="AC97" s="69" t="n">
        <f aca="false">SUM(AC82:AC96)</f>
        <v>14522</v>
      </c>
      <c r="AD97" s="69" t="n">
        <f aca="false">SUM(AD82:AD96)</f>
        <v>12967</v>
      </c>
      <c r="AE97" s="69" t="n">
        <f aca="false">SUM(AE82:AE96)</f>
        <v>10949</v>
      </c>
      <c r="AF97" s="69" t="n">
        <f aca="false">SUM(AF82:AF96)</f>
        <v>4982</v>
      </c>
      <c r="AG97" s="69" t="n">
        <f aca="false">SUM(AG82:AG96)</f>
        <v>7400</v>
      </c>
      <c r="AH97" s="69" t="n">
        <f aca="false">SUM(AH82:AH96)</f>
        <v>6976</v>
      </c>
      <c r="AI97" s="69" t="n">
        <f aca="false">SUM(AI82:AI96)</f>
        <v>4489</v>
      </c>
      <c r="AJ97" s="69" t="n">
        <f aca="false">SUM(AJ82:AJ96)</f>
        <v>4843</v>
      </c>
      <c r="AK97" s="69" t="n">
        <f aca="false">SUM(AK82:AK96)</f>
        <v>4081</v>
      </c>
      <c r="AL97" s="69" t="n">
        <f aca="false">SUM(AL82:AL96)</f>
        <v>0</v>
      </c>
      <c r="AM97" s="69" t="n">
        <f aca="false">SUM(AM82:AM96)</f>
        <v>0</v>
      </c>
      <c r="AO97" s="34" t="n">
        <f aca="false">SUM(AO76:AO95)</f>
        <v>558434</v>
      </c>
      <c r="AP97" s="34" t="n">
        <f aca="false">SUM(AP76:AP95)</f>
        <v>1707498.821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4" customFormat="false" ht="11.25" hidden="true" customHeight="false" outlineLevel="0" collapsed="false"/>
    <row r="105" customFormat="false" ht="11.25" hidden="true" customHeight="false" outlineLevel="0" collapsed="false">
      <c r="B105" s="71" t="s">
        <v>104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/>
    <row r="108" customFormat="false" ht="11.25" hidden="true" customHeight="false" outlineLevel="0" collapsed="false">
      <c r="B108" s="71" t="s">
        <v>104</v>
      </c>
    </row>
    <row r="109" customFormat="false" ht="11.25" hidden="true" customHeight="false" outlineLevel="0" collapsed="false">
      <c r="C109" s="1" t="s">
        <v>92</v>
      </c>
      <c r="D109" s="1" t="s">
        <v>93</v>
      </c>
      <c r="I109" s="28" t="n">
        <v>0</v>
      </c>
      <c r="J109" s="28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28" t="n">
        <v>0</v>
      </c>
      <c r="V109" s="28" t="n">
        <v>0</v>
      </c>
      <c r="W109" s="28" t="n">
        <v>0</v>
      </c>
      <c r="X109" s="28" t="n">
        <v>0</v>
      </c>
      <c r="Y109" s="28" t="n">
        <v>0</v>
      </c>
      <c r="Z109" s="28" t="n">
        <v>0</v>
      </c>
      <c r="AA109" s="28" t="n">
        <v>0</v>
      </c>
      <c r="AB109" s="28" t="n">
        <v>0</v>
      </c>
      <c r="AC109" s="28" t="n">
        <v>0</v>
      </c>
      <c r="AD109" s="28" t="n">
        <v>0</v>
      </c>
      <c r="AE109" s="28" t="n">
        <v>0</v>
      </c>
      <c r="AF109" s="28" t="n">
        <v>0</v>
      </c>
      <c r="AG109" s="28" t="n">
        <v>0</v>
      </c>
      <c r="AH109" s="28" t="n">
        <v>0</v>
      </c>
      <c r="AI109" s="28" t="n">
        <v>0</v>
      </c>
      <c r="AJ109" s="28" t="n">
        <v>0</v>
      </c>
      <c r="AK109" s="28" t="n">
        <v>0</v>
      </c>
      <c r="AL109" s="28" t="n">
        <v>0</v>
      </c>
      <c r="AM109" s="28" t="n">
        <v>0</v>
      </c>
      <c r="AO109" s="28" t="n">
        <f aca="false">SUM(I109:AN109)</f>
        <v>0</v>
      </c>
      <c r="AP109" s="28" t="n">
        <f aca="false">SUM(I109:AM109)*E109</f>
        <v>0</v>
      </c>
    </row>
    <row r="111" customFormat="false" ht="11.25" hidden="false" customHeight="false" outlineLevel="0" collapsed="false">
      <c r="AK111" s="78" t="s">
        <v>68</v>
      </c>
      <c r="AL111" s="78"/>
      <c r="AM111" s="78"/>
      <c r="AN111" s="78"/>
      <c r="AO111" s="78"/>
      <c r="AP111" s="78"/>
    </row>
    <row r="112" customFormat="false" ht="11.25" hidden="false" customHeight="false" outlineLevel="0" collapsed="false">
      <c r="AK112" s="79"/>
      <c r="AL112" s="80"/>
      <c r="AM112" s="80"/>
      <c r="AN112" s="80"/>
      <c r="AO112" s="81" t="s">
        <v>46</v>
      </c>
      <c r="AP112" s="82" t="s">
        <v>84</v>
      </c>
    </row>
    <row r="113" customFormat="false" ht="11.25" hidden="false" customHeight="false" outlineLevel="0" collapsed="false">
      <c r="AK113" s="83" t="s">
        <v>69</v>
      </c>
      <c r="AL113" s="37"/>
      <c r="AM113" s="37"/>
      <c r="AN113" s="37"/>
      <c r="AO113" s="76" t="n">
        <f aca="false">AO17</f>
        <v>620000</v>
      </c>
      <c r="AP113" s="84" t="n">
        <f aca="false">AP17</f>
        <v>1488620</v>
      </c>
    </row>
    <row r="114" customFormat="false" ht="11.25" hidden="false" customHeight="false" outlineLevel="0" collapsed="false">
      <c r="AK114" s="85" t="s">
        <v>70</v>
      </c>
      <c r="AL114" s="37"/>
      <c r="AM114" s="37"/>
      <c r="AN114" s="37"/>
      <c r="AO114" s="76" t="n">
        <f aca="false">AO34</f>
        <v>745000</v>
      </c>
      <c r="AP114" s="84" t="n">
        <f aca="false">AP34</f>
        <v>2140757.5</v>
      </c>
    </row>
    <row r="115" customFormat="false" ht="11.25" hidden="false" customHeight="false" outlineLevel="0" collapsed="false">
      <c r="AK115" s="85" t="s">
        <v>71</v>
      </c>
      <c r="AL115" s="37"/>
      <c r="AM115" s="37"/>
      <c r="AN115" s="37"/>
      <c r="AO115" s="24" t="n">
        <f aca="false">AO76+AO79</f>
        <v>18295</v>
      </c>
      <c r="AP115" s="86" t="n">
        <f aca="false">AP76+AP79</f>
        <v>66016.4</v>
      </c>
    </row>
    <row r="116" customFormat="false" ht="11.25" hidden="false" customHeight="false" outlineLevel="0" collapsed="false">
      <c r="AK116" s="85"/>
      <c r="AL116" s="37"/>
      <c r="AM116" s="37"/>
      <c r="AN116" s="37"/>
      <c r="AO116" s="37"/>
      <c r="AP116" s="87"/>
    </row>
    <row r="117" customFormat="false" ht="11.25" hidden="false" customHeight="false" outlineLevel="0" collapsed="false">
      <c r="AK117" s="85" t="s">
        <v>105</v>
      </c>
      <c r="AL117" s="37"/>
      <c r="AM117" s="37"/>
      <c r="AN117" s="37"/>
      <c r="AO117" s="76" t="n">
        <f aca="false">AO62</f>
        <v>816612.39</v>
      </c>
      <c r="AP117" s="84" t="n">
        <f aca="false">AP62</f>
        <v>81661.239</v>
      </c>
    </row>
    <row r="118" customFormat="false" ht="11.25" hidden="false" customHeight="false" outlineLevel="0" collapsed="false">
      <c r="AK118" s="85" t="s">
        <v>73</v>
      </c>
      <c r="AL118" s="37"/>
      <c r="AM118" s="37"/>
      <c r="AN118" s="37"/>
      <c r="AO118" s="24" t="n">
        <f aca="false">SUM(AO64:AO70)</f>
        <v>0</v>
      </c>
      <c r="AP118" s="86" t="n">
        <f aca="false">SUM(AP64:AP70)</f>
        <v>0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 t="s">
        <v>106</v>
      </c>
      <c r="AL120" s="37"/>
      <c r="AM120" s="37"/>
      <c r="AN120" s="37"/>
      <c r="AO120" s="24" t="n">
        <f aca="false">SUM(AO76:AO109)-AO97</f>
        <v>558434</v>
      </c>
      <c r="AP120" s="88" t="n">
        <f aca="false">SUM(AP76:AP109)-AP97</f>
        <v>1707498.821</v>
      </c>
    </row>
    <row r="121" customFormat="false" ht="11.25" hidden="false" customHeight="false" outlineLevel="0" collapsed="false">
      <c r="AK121" s="85" t="s">
        <v>107</v>
      </c>
      <c r="AL121" s="37"/>
      <c r="AM121" s="37"/>
      <c r="AN121" s="37"/>
      <c r="AO121" s="76" t="n">
        <f aca="false">AO74</f>
        <v>816672.13</v>
      </c>
      <c r="AP121" s="84" t="n">
        <f aca="false">AP74</f>
        <v>2003539.918</v>
      </c>
    </row>
    <row r="122" customFormat="false" ht="11.25" hidden="false" customHeight="false" outlineLevel="0" collapsed="false">
      <c r="AK122" s="85" t="s">
        <v>108</v>
      </c>
      <c r="AL122" s="37"/>
      <c r="AM122" s="37"/>
      <c r="AN122" s="37"/>
      <c r="AO122" s="76" t="n">
        <f aca="false">+(MAX((SUM(AO74:AO109)-AO97),SUM(AO62:AO70)+SUM(AQ62:AQ70),SUM(AO34:AO42,AO17)))</f>
        <v>1395000</v>
      </c>
      <c r="AP122" s="84" t="n">
        <f aca="false">AO122*G74</f>
        <v>55800</v>
      </c>
      <c r="AR122" s="28"/>
    </row>
    <row r="123" customFormat="false" ht="11.25" hidden="false" customHeight="false" outlineLevel="0" collapsed="false">
      <c r="AK123" s="85" t="s">
        <v>109</v>
      </c>
      <c r="AL123" s="37"/>
      <c r="AM123" s="37"/>
      <c r="AN123" s="37"/>
      <c r="AO123" s="76"/>
      <c r="AP123" s="84" t="n">
        <f aca="false">AP121+AP122</f>
        <v>2059339.918</v>
      </c>
      <c r="AR123" s="28"/>
    </row>
    <row r="124" customFormat="false" ht="11.25" hidden="false" customHeight="false" outlineLevel="0" collapsed="false">
      <c r="AK124" s="85"/>
      <c r="AL124" s="37"/>
      <c r="AM124" s="37"/>
      <c r="AN124" s="37"/>
      <c r="AO124" s="37"/>
      <c r="AP124" s="87"/>
    </row>
    <row r="125" customFormat="false" ht="11.25" hidden="false" customHeight="false" outlineLevel="0" collapsed="false">
      <c r="AK125" s="85"/>
      <c r="AL125" s="37" t="s">
        <v>76</v>
      </c>
      <c r="AM125" s="37"/>
      <c r="AN125" s="37"/>
      <c r="AO125" s="76" t="n">
        <f aca="false">AQ62</f>
        <v>8248.61</v>
      </c>
      <c r="AP125" s="87"/>
    </row>
    <row r="126" customFormat="false" ht="11.25" hidden="false" customHeight="false" outlineLevel="0" collapsed="false">
      <c r="AK126" s="85"/>
      <c r="AL126" s="37" t="s">
        <v>77</v>
      </c>
      <c r="AM126" s="37"/>
      <c r="AN126" s="37"/>
      <c r="AO126" s="76" t="n">
        <f aca="false">-AO61</f>
        <v>-0</v>
      </c>
      <c r="AP126" s="87"/>
    </row>
    <row r="127" customFormat="false" ht="11.25" hidden="false" customHeight="false" outlineLevel="0" collapsed="false">
      <c r="AK127" s="89"/>
      <c r="AL127" s="101" t="s">
        <v>78</v>
      </c>
      <c r="AM127" s="101"/>
      <c r="AN127" s="101"/>
      <c r="AO127" s="102" t="n">
        <f aca="false">SUM(AO113:AO115)-SUM(AO120:AO121)-AO126-AO125</f>
        <v>-59.7399999998888</v>
      </c>
      <c r="AP127" s="91"/>
    </row>
    <row r="128" customFormat="false" ht="11.25" hidden="false" customHeight="false" outlineLevel="0" collapsed="false">
      <c r="AK128" s="37"/>
      <c r="AL128" s="37"/>
      <c r="AM128" s="37"/>
      <c r="AN128" s="37"/>
      <c r="AO128" s="37"/>
      <c r="AP128" s="37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</sheetData>
  <mergeCells count="1">
    <mergeCell ref="AK111:AP1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8" activePane="bottomRight" state="frozen"/>
      <selection pane="topLeft" activeCell="A4" activeCellId="0" sqref="A4"/>
      <selection pane="topRight" activeCell="AI4" activeCellId="0" sqref="AI4"/>
      <selection pane="bottomLeft" activeCell="A8" activeCellId="0" sqref="A8"/>
      <selection pane="bottomRight" activeCell="N43" activeCellId="0" sqref="N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8.28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f aca="false">AB20</f>
        <v>16500</v>
      </c>
      <c r="AD20" s="28" t="n">
        <f aca="false">AC20</f>
        <v>16500</v>
      </c>
      <c r="AE20" s="28" t="n">
        <f aca="false">AD20</f>
        <v>16500</v>
      </c>
      <c r="AF20" s="28" t="n">
        <f aca="false">AE20</f>
        <v>16500</v>
      </c>
      <c r="AG20" s="28" t="n">
        <f aca="false">AF20</f>
        <v>16500</v>
      </c>
      <c r="AH20" s="28" t="n">
        <f aca="false">AG20</f>
        <v>16500</v>
      </c>
      <c r="AI20" s="28" t="n">
        <f aca="false">AH20</f>
        <v>16500</v>
      </c>
      <c r="AJ20" s="28" t="n">
        <f aca="false">AI20</f>
        <v>16500</v>
      </c>
      <c r="AK20" s="28" t="n">
        <f aca="false">AJ20</f>
        <v>16500</v>
      </c>
      <c r="AL20" s="28" t="n">
        <f aca="false">AK20</f>
        <v>16500</v>
      </c>
      <c r="AM20" s="28" t="n">
        <v>0</v>
      </c>
      <c r="AO20" s="28" t="n">
        <f aca="false">SUM(I20:AN20)</f>
        <v>495000</v>
      </c>
      <c r="AP20" s="28" t="n">
        <f aca="false">SUM(I20:AM20)*E20+SUM(I20:AM20)*F20+SUM(I20:AM20)*G20</f>
        <v>1422382.5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0</v>
      </c>
      <c r="AO28" s="28" t="n">
        <f aca="false">SUM(I28:AN28)</f>
        <v>255000</v>
      </c>
      <c r="AP28" s="28" t="n">
        <f aca="false">SUM(I28:AM28)*E28+SUM(I28:AM28)*F28+SUM(I28:AM28)*G28</f>
        <v>732742.5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5000</v>
      </c>
      <c r="N42" s="124" t="n">
        <v>0</v>
      </c>
      <c r="O42" s="124" t="n">
        <v>2000</v>
      </c>
      <c r="P42" s="124" t="n">
        <v>5000</v>
      </c>
      <c r="Q42" s="124" t="n">
        <v>5000</v>
      </c>
      <c r="R42" s="124" t="n">
        <v>5000</v>
      </c>
      <c r="S42" s="124" t="n">
        <v>5000</v>
      </c>
      <c r="T42" s="124" t="n">
        <v>5000</v>
      </c>
      <c r="U42" s="124" t="n">
        <v>5000</v>
      </c>
      <c r="V42" s="124" t="n">
        <v>0</v>
      </c>
      <c r="W42" s="124"/>
      <c r="X42" s="124"/>
      <c r="Y42" s="124"/>
      <c r="Z42" s="124"/>
      <c r="AA42" s="124"/>
      <c r="AB42" s="124"/>
      <c r="AC42" s="124"/>
      <c r="AD42" s="124" t="n">
        <v>5000</v>
      </c>
      <c r="AE42" s="124" t="n">
        <v>10000</v>
      </c>
      <c r="AF42" s="124" t="n">
        <v>10000</v>
      </c>
      <c r="AG42" s="124" t="n">
        <v>10000</v>
      </c>
      <c r="AH42" s="124" t="n">
        <v>10000</v>
      </c>
      <c r="AI42" s="124" t="n">
        <v>10000</v>
      </c>
      <c r="AJ42" s="124" t="n">
        <v>5000</v>
      </c>
      <c r="AK42" s="124" t="n">
        <v>5000</v>
      </c>
      <c r="AL42" s="125" t="n">
        <v>5000</v>
      </c>
      <c r="AM42" s="69"/>
      <c r="AO42" s="28" t="n">
        <f aca="false">SUM(I42:AM42)</f>
        <v>107000</v>
      </c>
      <c r="AP42" s="28" t="n">
        <f aca="false">AO148</f>
        <v>376670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15000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7"/>
      <c r="AM43" s="69"/>
      <c r="AO43" s="28" t="n">
        <f aca="false">SUM(I43:AM43)</f>
        <v>15000</v>
      </c>
      <c r="AP43" s="28" t="n">
        <f aca="false">AO149</f>
        <v>36450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8500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8500</v>
      </c>
      <c r="U44" s="24"/>
      <c r="V44" s="24" t="n">
        <v>5000</v>
      </c>
      <c r="W44" s="24"/>
      <c r="X44" s="24"/>
      <c r="Y44" s="24"/>
      <c r="Z44" s="24"/>
      <c r="AA44" s="24"/>
      <c r="AB44" s="24" t="n">
        <v>10000</v>
      </c>
      <c r="AC44" s="24"/>
      <c r="AD44" s="24"/>
      <c r="AE44" s="24" t="n">
        <v>10000</v>
      </c>
      <c r="AF44" s="24" t="n">
        <v>10000</v>
      </c>
      <c r="AG44" s="24" t="n">
        <v>10000</v>
      </c>
      <c r="AH44" s="24"/>
      <c r="AI44" s="24"/>
      <c r="AJ44" s="24"/>
      <c r="AK44" s="24"/>
      <c r="AL44" s="127"/>
      <c r="AM44" s="69"/>
      <c r="AO44" s="28" t="n">
        <f aca="false">SUM(I44:AM44)</f>
        <v>62000</v>
      </c>
      <c r="AP44" s="28" t="n">
        <f aca="false">AO150</f>
        <v>231065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3000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/>
      <c r="V45" s="24" t="n">
        <v>10000</v>
      </c>
      <c r="W45" s="24" t="n">
        <v>10000</v>
      </c>
      <c r="X45" s="24" t="n">
        <v>10000</v>
      </c>
      <c r="Y45" s="24" t="n">
        <v>10000</v>
      </c>
      <c r="Z45" s="24" t="n">
        <v>10000</v>
      </c>
      <c r="AA45" s="24" t="n">
        <v>10000</v>
      </c>
      <c r="AB45" s="24"/>
      <c r="AC45" s="24" t="n">
        <v>10000</v>
      </c>
      <c r="AD45" s="24" t="n">
        <v>5000</v>
      </c>
      <c r="AE45" s="24"/>
      <c r="AF45" s="24"/>
      <c r="AG45" s="24"/>
      <c r="AH45" s="24"/>
      <c r="AI45" s="24"/>
      <c r="AJ45" s="24"/>
      <c r="AK45" s="24"/>
      <c r="AL45" s="127"/>
      <c r="AM45" s="69"/>
      <c r="AO45" s="28" t="n">
        <f aca="false">SUM(I45:AM45)</f>
        <v>78000</v>
      </c>
      <c r="AP45" s="28" t="n">
        <f aca="false">AO151</f>
        <v>298755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5000</v>
      </c>
      <c r="N48" s="69" t="n">
        <f aca="false">SUM(N42:N47)</f>
        <v>15000</v>
      </c>
      <c r="O48" s="69" t="n">
        <f aca="false">SUM(O42:O47)</f>
        <v>13500</v>
      </c>
      <c r="P48" s="69" t="n">
        <f aca="false">SUM(P42:P47)</f>
        <v>5000</v>
      </c>
      <c r="Q48" s="69" t="n">
        <f aca="false">SUM(Q42:Q47)</f>
        <v>5000</v>
      </c>
      <c r="R48" s="69" t="n">
        <f aca="false">SUM(R42:R47)</f>
        <v>5000</v>
      </c>
      <c r="S48" s="69" t="n">
        <f aca="false">SUM(S42:S47)</f>
        <v>5000</v>
      </c>
      <c r="T48" s="69" t="n">
        <f aca="false">SUM(T42:T47)</f>
        <v>13500</v>
      </c>
      <c r="U48" s="69" t="n">
        <f aca="false">SUM(U42:U47)</f>
        <v>5000</v>
      </c>
      <c r="V48" s="69" t="n">
        <f aca="false">SUM(V42:V47)</f>
        <v>15000</v>
      </c>
      <c r="W48" s="69" t="n">
        <f aca="false">SUM(W42:W47)</f>
        <v>10000</v>
      </c>
      <c r="X48" s="69" t="n">
        <f aca="false">SUM(X42:X47)</f>
        <v>10000</v>
      </c>
      <c r="Y48" s="69" t="n">
        <f aca="false">SUM(Y42:Y47)</f>
        <v>10000</v>
      </c>
      <c r="Z48" s="69" t="n">
        <f aca="false">SUM(Z42:Z47)</f>
        <v>10000</v>
      </c>
      <c r="AA48" s="69" t="n">
        <f aca="false">SUM(AA42:AA47)</f>
        <v>10000</v>
      </c>
      <c r="AB48" s="69" t="n">
        <f aca="false">SUM(AB42:AB47)</f>
        <v>10000</v>
      </c>
      <c r="AC48" s="69" t="n">
        <f aca="false">SUM(AC42:AC47)</f>
        <v>10000</v>
      </c>
      <c r="AD48" s="69" t="n">
        <f aca="false">SUM(AD42:AD47)</f>
        <v>10000</v>
      </c>
      <c r="AE48" s="69" t="n">
        <f aca="false">SUM(AE42:AE47)</f>
        <v>20000</v>
      </c>
      <c r="AF48" s="69" t="n">
        <f aca="false">SUM(AF42:AF47)</f>
        <v>20000</v>
      </c>
      <c r="AG48" s="69" t="n">
        <f aca="false">SUM(AG42:AG47)</f>
        <v>20000</v>
      </c>
      <c r="AH48" s="69" t="n">
        <f aca="false">SUM(AH42:AH47)</f>
        <v>10000</v>
      </c>
      <c r="AI48" s="69" t="n">
        <f aca="false">SUM(AI42:AI47)</f>
        <v>10000</v>
      </c>
      <c r="AJ48" s="69" t="n">
        <f aca="false">SUM(AJ42:AJ47)</f>
        <v>5000</v>
      </c>
      <c r="AK48" s="69" t="n">
        <f aca="false">SUM(AK42:AK47)</f>
        <v>5000</v>
      </c>
      <c r="AL48" s="69" t="n">
        <f aca="false">SUM(AL42:AL47)</f>
        <v>5000</v>
      </c>
      <c r="AM48" s="24" t="n">
        <f aca="false">SUM(AM42:AM47)</f>
        <v>0</v>
      </c>
      <c r="AO48" s="132" t="n">
        <f aca="false">SUM(I48:AN48)</f>
        <v>262000</v>
      </c>
      <c r="AP48" s="132" t="n">
        <f aca="false">SUM(AP42:AP47)</f>
        <v>942940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I20-I84</f>
        <v>16500</v>
      </c>
      <c r="J52" s="107" t="n">
        <f aca="false">J20-J84</f>
        <v>12665</v>
      </c>
      <c r="K52" s="107" t="n">
        <f aca="false">K20-K84</f>
        <v>16500</v>
      </c>
      <c r="L52" s="107" t="n">
        <f aca="false">L20-L84</f>
        <v>16500</v>
      </c>
      <c r="M52" s="107" t="n">
        <f aca="false">M20-M84</f>
        <v>16500</v>
      </c>
      <c r="N52" s="107" t="n">
        <f aca="false">N20-N84</f>
        <v>16500</v>
      </c>
      <c r="O52" s="107" t="n">
        <f aca="false">O20-O84</f>
        <v>16500</v>
      </c>
      <c r="P52" s="107" t="n">
        <f aca="false">P20-P84</f>
        <v>16500</v>
      </c>
      <c r="Q52" s="107" t="n">
        <f aca="false">Q20-Q84</f>
        <v>16500</v>
      </c>
      <c r="R52" s="107" t="n">
        <f aca="false">R20-R84</f>
        <v>16500</v>
      </c>
      <c r="S52" s="107" t="n">
        <f aca="false">S20-S84</f>
        <v>16500</v>
      </c>
      <c r="T52" s="107" t="n">
        <f aca="false">T20-T84</f>
        <v>16500</v>
      </c>
      <c r="U52" s="107" t="n">
        <f aca="false">U20-U84</f>
        <v>16500</v>
      </c>
      <c r="V52" s="107" t="n">
        <f aca="false">V20-V84</f>
        <v>16500</v>
      </c>
      <c r="W52" s="107" t="n">
        <f aca="false">W20-W84</f>
        <v>16500</v>
      </c>
      <c r="X52" s="107" t="n">
        <f aca="false">X20-X84</f>
        <v>16500</v>
      </c>
      <c r="Y52" s="107" t="n">
        <f aca="false">Y20-Y84</f>
        <v>16500</v>
      </c>
      <c r="Z52" s="107" t="n">
        <f aca="false">Z20-Z84</f>
        <v>16500</v>
      </c>
      <c r="AA52" s="107" t="n">
        <f aca="false">AA20-AA84</f>
        <v>16500</v>
      </c>
      <c r="AB52" s="107" t="n">
        <f aca="false">AB20-AB84</f>
        <v>16500</v>
      </c>
      <c r="AC52" s="107" t="n">
        <f aca="false">AC20-AC84</f>
        <v>16500</v>
      </c>
      <c r="AD52" s="107" t="n">
        <f aca="false">AD20-AD84</f>
        <v>16500</v>
      </c>
      <c r="AE52" s="107" t="n">
        <f aca="false">AE20-AE84</f>
        <v>16500</v>
      </c>
      <c r="AF52" s="107" t="n">
        <f aca="false">AF20-AF84</f>
        <v>16500</v>
      </c>
      <c r="AG52" s="107" t="n">
        <f aca="false">AG20-AG84</f>
        <v>16500</v>
      </c>
      <c r="AH52" s="107" t="n">
        <f aca="false">AH20-AH84</f>
        <v>0</v>
      </c>
      <c r="AI52" s="107" t="n">
        <f aca="false">AI20-AI84</f>
        <v>0</v>
      </c>
      <c r="AJ52" s="107" t="n">
        <f aca="false">AJ20-AJ84</f>
        <v>0</v>
      </c>
      <c r="AK52" s="107" t="n">
        <f aca="false">AK20-AK84</f>
        <v>16500</v>
      </c>
      <c r="AL52" s="107" t="n">
        <f aca="false">AL20-AL84</f>
        <v>16500</v>
      </c>
      <c r="AM52" s="107" t="n">
        <v>0</v>
      </c>
      <c r="AN52" s="106"/>
      <c r="AO52" s="110" t="n">
        <f aca="false">SUM(I52:AN52)-AQ52</f>
        <v>437248.35</v>
      </c>
      <c r="AP52" s="111" t="n">
        <f aca="false">AO52*E52</f>
        <v>43724.835</v>
      </c>
      <c r="AQ52" s="110" t="n">
        <f aca="false">SUM(I52:AM52)*F52</f>
        <v>4416.65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I21-I85</f>
        <v>0</v>
      </c>
      <c r="J53" s="107" t="n">
        <f aca="false">J21-J85</f>
        <v>0</v>
      </c>
      <c r="K53" s="107" t="n">
        <f aca="false">K21-K85</f>
        <v>0</v>
      </c>
      <c r="L53" s="107" t="n">
        <f aca="false">L21-L85</f>
        <v>0</v>
      </c>
      <c r="M53" s="107" t="n">
        <f aca="false">M21-M85</f>
        <v>0</v>
      </c>
      <c r="N53" s="107" t="n">
        <f aca="false">N21-N85</f>
        <v>0</v>
      </c>
      <c r="O53" s="107" t="n">
        <f aca="false">O21-O85</f>
        <v>0</v>
      </c>
      <c r="P53" s="107" t="n">
        <f aca="false">P21-P85</f>
        <v>0</v>
      </c>
      <c r="Q53" s="107" t="n">
        <f aca="false">Q21-Q85</f>
        <v>0</v>
      </c>
      <c r="R53" s="107" t="n">
        <f aca="false">R21-R85</f>
        <v>0</v>
      </c>
      <c r="S53" s="107" t="n">
        <f aca="false">S21-S85</f>
        <v>0</v>
      </c>
      <c r="T53" s="107" t="n">
        <f aca="false">T21-T85</f>
        <v>0</v>
      </c>
      <c r="U53" s="107" t="n">
        <f aca="false">U21-U85</f>
        <v>0</v>
      </c>
      <c r="V53" s="107" t="n">
        <f aca="false">V21-V85</f>
        <v>0</v>
      </c>
      <c r="W53" s="107" t="n">
        <f aca="false">W21-W85</f>
        <v>0</v>
      </c>
      <c r="X53" s="107" t="n">
        <f aca="false">X21-X85</f>
        <v>0</v>
      </c>
      <c r="Y53" s="107" t="n">
        <f aca="false">Y21-Y85</f>
        <v>0</v>
      </c>
      <c r="Z53" s="107" t="n">
        <f aca="false">Z21-Z85</f>
        <v>0</v>
      </c>
      <c r="AA53" s="107" t="n">
        <f aca="false">AA21-AA85</f>
        <v>0</v>
      </c>
      <c r="AB53" s="107" t="n">
        <f aca="false">AB21-AB85</f>
        <v>0</v>
      </c>
      <c r="AC53" s="107" t="n">
        <f aca="false">AC21-AC85</f>
        <v>0</v>
      </c>
      <c r="AD53" s="107" t="n">
        <f aca="false">AD21-AD85</f>
        <v>0</v>
      </c>
      <c r="AE53" s="107" t="n">
        <f aca="false">AE21-AE85</f>
        <v>0</v>
      </c>
      <c r="AF53" s="107" t="n">
        <f aca="false">AF21-AF85</f>
        <v>0</v>
      </c>
      <c r="AG53" s="107" t="n">
        <f aca="false">AG21-AG85</f>
        <v>0</v>
      </c>
      <c r="AH53" s="107" t="n">
        <f aca="false">AH21-AH85</f>
        <v>0</v>
      </c>
      <c r="AI53" s="107" t="n">
        <f aca="false">AI21-AI85</f>
        <v>0</v>
      </c>
      <c r="AJ53" s="107" t="n">
        <f aca="false">AJ21-AJ85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I11+I28-I86</f>
        <v>276</v>
      </c>
      <c r="J54" s="107" t="n">
        <f aca="false">J11+J28-J86</f>
        <v>0</v>
      </c>
      <c r="K54" s="107" t="n">
        <f aca="false">K11+K28-K86</f>
        <v>1239</v>
      </c>
      <c r="L54" s="107" t="n">
        <f aca="false">L11+L28-L86</f>
        <v>1239</v>
      </c>
      <c r="M54" s="107" t="n">
        <f aca="false">M11+M28-M86</f>
        <v>1239</v>
      </c>
      <c r="N54" s="107" t="n">
        <f aca="false">N11+N28-N86</f>
        <v>1239</v>
      </c>
      <c r="O54" s="107" t="n">
        <f aca="false">O11+O28-O86</f>
        <v>831</v>
      </c>
      <c r="P54" s="107" t="n">
        <f aca="false">P11+P28-P86</f>
        <v>831</v>
      </c>
      <c r="Q54" s="107" t="n">
        <f aca="false">Q11+Q28-Q86</f>
        <v>831</v>
      </c>
      <c r="R54" s="107" t="n">
        <f aca="false">R11+R28-R86</f>
        <v>5643</v>
      </c>
      <c r="S54" s="107" t="n">
        <f aca="false">S11+S28-S86</f>
        <v>6051</v>
      </c>
      <c r="T54" s="107" t="n">
        <f aca="false">T11+T28-T86</f>
        <v>6051</v>
      </c>
      <c r="U54" s="107" t="n">
        <f aca="false">U11+U28-U86</f>
        <v>6051</v>
      </c>
      <c r="V54" s="107" t="n">
        <f aca="false">V11+V28-V86</f>
        <v>6051</v>
      </c>
      <c r="W54" s="107" t="n">
        <f aca="false">W11+W28-W86</f>
        <v>6051</v>
      </c>
      <c r="X54" s="107" t="n">
        <f aca="false">X11+X28-X86</f>
        <v>8500</v>
      </c>
      <c r="Y54" s="107" t="n">
        <f aca="false">Y11+Y28-Y86</f>
        <v>8500</v>
      </c>
      <c r="Z54" s="107" t="n">
        <f aca="false">Z11+Z28-Z86</f>
        <v>8500</v>
      </c>
      <c r="AA54" s="107" t="n">
        <f aca="false">AA11+AA28-AA86</f>
        <v>8500</v>
      </c>
      <c r="AB54" s="107" t="n">
        <f aca="false">AB11+AB28-AB86</f>
        <v>8500</v>
      </c>
      <c r="AC54" s="107" t="n">
        <f aca="false">AC11+AC28-AC86</f>
        <v>8500</v>
      </c>
      <c r="AD54" s="107" t="n">
        <f aca="false">AD11+AD28-AD86</f>
        <v>6592</v>
      </c>
      <c r="AE54" s="107" t="n">
        <f aca="false">AE11+AE28-AE86</f>
        <v>8500</v>
      </c>
      <c r="AF54" s="107" t="n">
        <f aca="false">AF11+AF28-AF86</f>
        <v>8500</v>
      </c>
      <c r="AG54" s="107" t="n">
        <f aca="false">AG11+AG28-AG86</f>
        <v>8500</v>
      </c>
      <c r="AH54" s="107" t="n">
        <f aca="false">AH11+AH28-AH86</f>
        <v>3803</v>
      </c>
      <c r="AI54" s="107" t="n">
        <f aca="false">AI11+AI28-AI86</f>
        <v>0</v>
      </c>
      <c r="AJ54" s="107" t="n">
        <f aca="false">AJ11+AJ28-AJ86</f>
        <v>0</v>
      </c>
      <c r="AK54" s="107" t="n">
        <f aca="false">AK11+AK28-AK86</f>
        <v>2875</v>
      </c>
      <c r="AL54" s="107" t="n">
        <f aca="false">AL11+AL28-AL86</f>
        <v>8500</v>
      </c>
      <c r="AM54" s="107" t="n">
        <f aca="false">AM11+AM28-AM86</f>
        <v>0</v>
      </c>
      <c r="AN54" s="106"/>
      <c r="AO54" s="110" t="n">
        <f aca="false">SUM(I54:AN54)-AQ54</f>
        <v>140474.07</v>
      </c>
      <c r="AP54" s="111" t="n">
        <f aca="false">AO54*E54</f>
        <v>14047.407</v>
      </c>
      <c r="AQ54" s="110" t="n">
        <f aca="false">SUM(I54:AM54)*F54</f>
        <v>1418.93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I23-I87</f>
        <v>0</v>
      </c>
      <c r="J55" s="107" t="n">
        <f aca="false">J23-J87</f>
        <v>0</v>
      </c>
      <c r="K55" s="107" t="n">
        <f aca="false">K23-K87</f>
        <v>0</v>
      </c>
      <c r="L55" s="107" t="n">
        <f aca="false">L23-L87</f>
        <v>0</v>
      </c>
      <c r="M55" s="107" t="n">
        <f aca="false">M23-M87</f>
        <v>0</v>
      </c>
      <c r="N55" s="107" t="n">
        <v>0</v>
      </c>
      <c r="O55" s="107" t="n">
        <v>0</v>
      </c>
      <c r="P55" s="107" t="n">
        <f aca="false">P23-P87</f>
        <v>0</v>
      </c>
      <c r="Q55" s="107" t="n">
        <f aca="false">Q23-Q87</f>
        <v>0</v>
      </c>
      <c r="R55" s="107" t="n">
        <f aca="false">R23-R87</f>
        <v>0</v>
      </c>
      <c r="S55" s="107" t="n">
        <f aca="false">S23-S87</f>
        <v>0</v>
      </c>
      <c r="T55" s="107" t="n">
        <f aca="false">T23-T87</f>
        <v>0</v>
      </c>
      <c r="U55" s="107" t="n">
        <f aca="false">U23-U87</f>
        <v>0</v>
      </c>
      <c r="V55" s="107" t="n">
        <f aca="false">V23-V87</f>
        <v>0</v>
      </c>
      <c r="W55" s="107" t="n">
        <f aca="false">W23-W87</f>
        <v>0</v>
      </c>
      <c r="X55" s="107" t="n">
        <f aca="false">X23-X87</f>
        <v>0</v>
      </c>
      <c r="Y55" s="107" t="n">
        <f aca="false">Y23-Y87</f>
        <v>0</v>
      </c>
      <c r="Z55" s="107" t="n">
        <f aca="false">Z23-Z87</f>
        <v>0</v>
      </c>
      <c r="AA55" s="107" t="n">
        <f aca="false">AA23-AA87</f>
        <v>0</v>
      </c>
      <c r="AB55" s="107" t="n">
        <f aca="false">AB23-AB87</f>
        <v>0</v>
      </c>
      <c r="AC55" s="107" t="n">
        <f aca="false">AC23-AC87</f>
        <v>0</v>
      </c>
      <c r="AD55" s="107" t="n">
        <f aca="false">AD23-AD87</f>
        <v>0</v>
      </c>
      <c r="AE55" s="107" t="n">
        <f aca="false">AE23-AE87</f>
        <v>0</v>
      </c>
      <c r="AF55" s="107" t="n">
        <f aca="false">AF23-AF87</f>
        <v>0</v>
      </c>
      <c r="AG55" s="107" t="n">
        <f aca="false">AG23-AG87</f>
        <v>0</v>
      </c>
      <c r="AH55" s="107" t="n">
        <f aca="false">AH23-AH87</f>
        <v>0</v>
      </c>
      <c r="AI55" s="107" t="n">
        <f aca="false">AI23-AI87</f>
        <v>0</v>
      </c>
      <c r="AJ55" s="107" t="n">
        <f aca="false">AJ23-AJ87</f>
        <v>0</v>
      </c>
      <c r="AK55" s="107" t="n">
        <f aca="false">AK23-AK87</f>
        <v>0</v>
      </c>
      <c r="AL55" s="107" t="n">
        <f aca="false">AL23-AL87</f>
        <v>0</v>
      </c>
      <c r="AM55" s="107" t="n">
        <f aca="false">AM23-AM87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I10-I88</f>
        <v>10000</v>
      </c>
      <c r="J56" s="107" t="n">
        <f aca="false">J10-J88</f>
        <v>10000</v>
      </c>
      <c r="K56" s="107" t="n">
        <f aca="false">K10-K88</f>
        <v>10000</v>
      </c>
      <c r="L56" s="107" t="n">
        <f aca="false">L10-L88</f>
        <v>10000</v>
      </c>
      <c r="M56" s="107" t="n">
        <f aca="false">M10-M88</f>
        <v>10000</v>
      </c>
      <c r="N56" s="107" t="n">
        <f aca="false">N10-N88</f>
        <v>10000</v>
      </c>
      <c r="O56" s="107" t="n">
        <f aca="false">O10-O88</f>
        <v>10000</v>
      </c>
      <c r="P56" s="107" t="n">
        <f aca="false">P10-P88</f>
        <v>10000</v>
      </c>
      <c r="Q56" s="107" t="n">
        <f aca="false">Q10-Q88</f>
        <v>10000</v>
      </c>
      <c r="R56" s="107" t="n">
        <f aca="false">R10-R88</f>
        <v>10000</v>
      </c>
      <c r="S56" s="107" t="n">
        <f aca="false">S10-S88</f>
        <v>10000</v>
      </c>
      <c r="T56" s="107" t="n">
        <f aca="false">T10-T88</f>
        <v>10000</v>
      </c>
      <c r="U56" s="107" t="n">
        <f aca="false">U10-U88</f>
        <v>10000</v>
      </c>
      <c r="V56" s="107" t="n">
        <f aca="false">V10-V88</f>
        <v>10000</v>
      </c>
      <c r="W56" s="107" t="n">
        <f aca="false">W10-W88</f>
        <v>10000</v>
      </c>
      <c r="X56" s="107" t="n">
        <f aca="false">X10-X88</f>
        <v>10000</v>
      </c>
      <c r="Y56" s="107" t="n">
        <f aca="false">Y10-Y88</f>
        <v>10000</v>
      </c>
      <c r="Z56" s="107" t="n">
        <f aca="false">Z10-Z88</f>
        <v>10000</v>
      </c>
      <c r="AA56" s="107" t="n">
        <f aca="false">AA10-AA88</f>
        <v>10000</v>
      </c>
      <c r="AB56" s="107" t="n">
        <f aca="false">AB10-AB88</f>
        <v>10000</v>
      </c>
      <c r="AC56" s="107" t="n">
        <f aca="false">AC10-AC88</f>
        <v>10000</v>
      </c>
      <c r="AD56" s="107" t="n">
        <f aca="false">AD10-AD88</f>
        <v>10000</v>
      </c>
      <c r="AE56" s="107" t="n">
        <f aca="false">AE10-AE88</f>
        <v>10000</v>
      </c>
      <c r="AF56" s="107" t="n">
        <f aca="false">AF10-AF88</f>
        <v>10000</v>
      </c>
      <c r="AG56" s="107" t="n">
        <f aca="false">AG10-AG88</f>
        <v>10000</v>
      </c>
      <c r="AH56" s="107" t="n">
        <f aca="false">AH10-AH88</f>
        <v>0</v>
      </c>
      <c r="AI56" s="107" t="n">
        <f aca="false">AI10-AI88</f>
        <v>0</v>
      </c>
      <c r="AJ56" s="107" t="n">
        <f aca="false">AJ10-AJ88</f>
        <v>0</v>
      </c>
      <c r="AK56" s="107" t="n">
        <f aca="false">AK10-AK88</f>
        <v>10000</v>
      </c>
      <c r="AL56" s="107" t="n">
        <f aca="false">AL10-AL88</f>
        <v>10000</v>
      </c>
      <c r="AM56" s="107" t="n">
        <f aca="false">AM10-AM88</f>
        <v>0</v>
      </c>
      <c r="AN56" s="106"/>
      <c r="AO56" s="110" t="n">
        <f aca="false">SUM(I56:AN56)-AQ56</f>
        <v>267300</v>
      </c>
      <c r="AP56" s="111" t="n">
        <f aca="false">AO56*E56</f>
        <v>26730</v>
      </c>
      <c r="AQ56" s="110" t="n">
        <f aca="false">SUM(I56:AM56)*F56</f>
        <v>2700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I12+I24-I90</f>
        <v>0</v>
      </c>
      <c r="J58" s="107" t="n">
        <f aca="false">J12+J24-J90</f>
        <v>0</v>
      </c>
      <c r="K58" s="107" t="n">
        <f aca="false">K12+K24-K90</f>
        <v>0</v>
      </c>
      <c r="L58" s="107" t="n">
        <f aca="false">L12+L24-L90</f>
        <v>0</v>
      </c>
      <c r="M58" s="107" t="n">
        <f aca="false">M12+M24-M90</f>
        <v>0</v>
      </c>
      <c r="N58" s="107" t="n">
        <f aca="false">N12+N24-N90</f>
        <v>0</v>
      </c>
      <c r="O58" s="107" t="n">
        <f aca="false">O12+O24-O90</f>
        <v>0</v>
      </c>
      <c r="P58" s="107" t="n">
        <f aca="false">P12+P24-P90</f>
        <v>0</v>
      </c>
      <c r="Q58" s="107" t="n">
        <f aca="false">Q12+Q24-Q90</f>
        <v>0</v>
      </c>
      <c r="R58" s="107" t="n">
        <f aca="false">R12+R24-R90</f>
        <v>0</v>
      </c>
      <c r="S58" s="107" t="n">
        <f aca="false">S12+S24-S90</f>
        <v>0</v>
      </c>
      <c r="T58" s="107" t="n">
        <f aca="false">T12+T24-T90</f>
        <v>0</v>
      </c>
      <c r="U58" s="107" t="n">
        <f aca="false">U12+U24-U90</f>
        <v>0</v>
      </c>
      <c r="V58" s="107" t="n">
        <f aca="false">V12+V24-V90</f>
        <v>0</v>
      </c>
      <c r="W58" s="107" t="n">
        <f aca="false">W12+W24-W90</f>
        <v>0</v>
      </c>
      <c r="X58" s="107" t="n">
        <f aca="false">X12+X24-X90</f>
        <v>0</v>
      </c>
      <c r="Y58" s="107" t="n">
        <f aca="false">Y12+Y24-Y90</f>
        <v>0</v>
      </c>
      <c r="Z58" s="107" t="n">
        <f aca="false">Z12+Z24-Z90</f>
        <v>0</v>
      </c>
      <c r="AA58" s="107" t="n">
        <f aca="false">AA12+AA24-AA90</f>
        <v>0</v>
      </c>
      <c r="AB58" s="107" t="n">
        <f aca="false">AB12+AB24-AB90</f>
        <v>0</v>
      </c>
      <c r="AC58" s="107" t="n">
        <f aca="false">AC12+AC24-AC90</f>
        <v>0</v>
      </c>
      <c r="AD58" s="107" t="n">
        <f aca="false">AD12+AD24-AD90</f>
        <v>0</v>
      </c>
      <c r="AE58" s="107" t="n">
        <f aca="false">AE12+AE24-AE90</f>
        <v>0</v>
      </c>
      <c r="AF58" s="107" t="n">
        <f aca="false">AF12+AF24-AF90</f>
        <v>0</v>
      </c>
      <c r="AG58" s="107" t="n">
        <f aca="false">AG12+AG24-AG90</f>
        <v>0</v>
      </c>
      <c r="AH58" s="107" t="n">
        <f aca="false">AH12+AH24-AH90</f>
        <v>0</v>
      </c>
      <c r="AI58" s="107" t="n">
        <f aca="false">AI12+AI24-AI90</f>
        <v>0</v>
      </c>
      <c r="AJ58" s="107" t="n">
        <f aca="false">AJ12+AJ24-AJ90</f>
        <v>0</v>
      </c>
      <c r="AK58" s="107" t="n">
        <f aca="false">AK12+AK24-AK90</f>
        <v>0</v>
      </c>
      <c r="AL58" s="107" t="n">
        <f aca="false">AL12+AL24-AL90</f>
        <v>0</v>
      </c>
      <c r="AM58" s="107" t="n">
        <f aca="false">AM12+AM24-AM90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I13+I25-I91</f>
        <v>10000</v>
      </c>
      <c r="J59" s="107" t="n">
        <f aca="false">J13+J25-J91</f>
        <v>10000</v>
      </c>
      <c r="K59" s="107" t="n">
        <f aca="false">K13+K25-K91</f>
        <v>10000</v>
      </c>
      <c r="L59" s="107" t="n">
        <f aca="false">L13+L25-L91</f>
        <v>10000</v>
      </c>
      <c r="M59" s="107" t="n">
        <f aca="false">M13+M25-M91</f>
        <v>10000</v>
      </c>
      <c r="N59" s="107" t="n">
        <f aca="false">N13+N25-N91</f>
        <v>10000</v>
      </c>
      <c r="O59" s="107" t="n">
        <f aca="false">O13+O25-O91</f>
        <v>10000</v>
      </c>
      <c r="P59" s="107" t="n">
        <f aca="false">P13+P25-P91</f>
        <v>10000</v>
      </c>
      <c r="Q59" s="107" t="n">
        <f aca="false">Q13+Q25-Q91</f>
        <v>10000</v>
      </c>
      <c r="R59" s="107" t="n">
        <f aca="false">R13+R25-R91</f>
        <v>10000</v>
      </c>
      <c r="S59" s="107" t="n">
        <f aca="false">S13+S25-S91</f>
        <v>10000</v>
      </c>
      <c r="T59" s="107" t="n">
        <f aca="false">T13+T25-T91</f>
        <v>10000</v>
      </c>
      <c r="U59" s="107" t="n">
        <f aca="false">U13+U25-U91</f>
        <v>10000</v>
      </c>
      <c r="V59" s="107" t="n">
        <f aca="false">V13+V25-V91</f>
        <v>10000</v>
      </c>
      <c r="W59" s="107" t="n">
        <f aca="false">W13+W25-W91</f>
        <v>10000</v>
      </c>
      <c r="X59" s="107" t="n">
        <f aca="false">X13+X25-X91</f>
        <v>10000</v>
      </c>
      <c r="Y59" s="107" t="n">
        <f aca="false">Y13+Y25-Y91</f>
        <v>10000</v>
      </c>
      <c r="Z59" s="107" t="n">
        <f aca="false">Z13+Z25-Z91</f>
        <v>10000</v>
      </c>
      <c r="AA59" s="107" t="n">
        <f aca="false">AA13+AA25-AA91</f>
        <v>10000</v>
      </c>
      <c r="AB59" s="107" t="n">
        <f aca="false">AB13+AB25-AB91</f>
        <v>10000</v>
      </c>
      <c r="AC59" s="107" t="n">
        <f aca="false">AC13+AC25-AC91</f>
        <v>10000</v>
      </c>
      <c r="AD59" s="107" t="n">
        <f aca="false">AD13+AD25-AD91</f>
        <v>10000</v>
      </c>
      <c r="AE59" s="107" t="n">
        <f aca="false">AE13+AE25-AE91</f>
        <v>10000</v>
      </c>
      <c r="AF59" s="107" t="n">
        <f aca="false">AF13+AF25-AF91</f>
        <v>10000</v>
      </c>
      <c r="AG59" s="107" t="n">
        <f aca="false">AG13+AG25-AG91</f>
        <v>10000</v>
      </c>
      <c r="AH59" s="107" t="n">
        <f aca="false">AH13+AH25-AH91</f>
        <v>0</v>
      </c>
      <c r="AI59" s="107" t="n">
        <f aca="false">AI13+AI25-AI91</f>
        <v>0</v>
      </c>
      <c r="AJ59" s="107" t="n">
        <f aca="false">AJ13+AJ25-AJ91</f>
        <v>0</v>
      </c>
      <c r="AK59" s="107" t="n">
        <f aca="false">AK13+AK25-AK91</f>
        <v>10000</v>
      </c>
      <c r="AL59" s="107" t="n">
        <f aca="false">AL13+AL25-AL91</f>
        <v>10000</v>
      </c>
      <c r="AM59" s="107" t="n">
        <f aca="false">AM13+AM25-AM91</f>
        <v>0</v>
      </c>
      <c r="AN59" s="106"/>
      <c r="AO59" s="110" t="n">
        <f aca="false">SUM(I59:AN59)-AQ59</f>
        <v>267300</v>
      </c>
      <c r="AP59" s="111" t="n">
        <f aca="false">AO59*E59</f>
        <v>26730</v>
      </c>
      <c r="AQ59" s="110" t="n">
        <f aca="false">SUM(I59:AM59)*F59</f>
        <v>2700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I14+I26-I92</f>
        <v>0</v>
      </c>
      <c r="J60" s="107" t="n">
        <f aca="false">J14+J26-J92</f>
        <v>0</v>
      </c>
      <c r="K60" s="107" t="n">
        <f aca="false">K14+K26-K92</f>
        <v>0</v>
      </c>
      <c r="L60" s="107" t="n">
        <f aca="false">L14+L26-L92</f>
        <v>0</v>
      </c>
      <c r="M60" s="107" t="n">
        <f aca="false">M14+M26-M92</f>
        <v>0</v>
      </c>
      <c r="N60" s="107" t="n">
        <f aca="false">N14+N26-N92</f>
        <v>0</v>
      </c>
      <c r="O60" s="107" t="n">
        <f aca="false">O14+O26-O92</f>
        <v>0</v>
      </c>
      <c r="P60" s="107" t="n">
        <f aca="false">P14+P26-P92</f>
        <v>0</v>
      </c>
      <c r="Q60" s="107" t="n">
        <f aca="false">Q14+Q26-Q92</f>
        <v>0</v>
      </c>
      <c r="R60" s="107" t="n">
        <f aca="false">R14+R26-R92</f>
        <v>0</v>
      </c>
      <c r="S60" s="107" t="n">
        <f aca="false">S14+S26-S92</f>
        <v>0</v>
      </c>
      <c r="T60" s="107" t="n">
        <f aca="false">T14+T26-T92</f>
        <v>0</v>
      </c>
      <c r="U60" s="107" t="n">
        <f aca="false">U14+U26-U92</f>
        <v>0</v>
      </c>
      <c r="V60" s="107" t="n">
        <f aca="false">V14+V26-V92</f>
        <v>0</v>
      </c>
      <c r="W60" s="107" t="n">
        <f aca="false">W14+W26-W92</f>
        <v>0</v>
      </c>
      <c r="X60" s="107" t="n">
        <f aca="false">X14+X26-X92</f>
        <v>0</v>
      </c>
      <c r="Y60" s="107" t="n">
        <f aca="false">Y14+Y26-Y92</f>
        <v>0</v>
      </c>
      <c r="Z60" s="107" t="n">
        <f aca="false">Z14+Z26-Z92</f>
        <v>0</v>
      </c>
      <c r="AA60" s="107" t="n">
        <f aca="false">AA14+AA26-AA92</f>
        <v>0</v>
      </c>
      <c r="AB60" s="107" t="n">
        <f aca="false">AB14+AB26-AB92</f>
        <v>0</v>
      </c>
      <c r="AC60" s="107" t="n">
        <f aca="false">AC14+AC26-AC92</f>
        <v>0</v>
      </c>
      <c r="AD60" s="107" t="n">
        <f aca="false">AD14+AD26-AD92</f>
        <v>0</v>
      </c>
      <c r="AE60" s="107" t="n">
        <f aca="false">AE14+AE26-AE92</f>
        <v>0</v>
      </c>
      <c r="AF60" s="107" t="n">
        <f aca="false">AF14+AF26-AF92</f>
        <v>0</v>
      </c>
      <c r="AG60" s="107" t="n">
        <f aca="false">AG14+AG26-AG92</f>
        <v>0</v>
      </c>
      <c r="AH60" s="107" t="n">
        <f aca="false">AH14+AH26-AH92</f>
        <v>0</v>
      </c>
      <c r="AI60" s="107" t="n">
        <f aca="false">AI14+AI26-AI92</f>
        <v>0</v>
      </c>
      <c r="AJ60" s="107" t="n">
        <f aca="false">AJ14+AJ26-AJ92</f>
        <v>0</v>
      </c>
      <c r="AK60" s="107" t="n">
        <f aca="false">AK14+AK26-AK92</f>
        <v>0</v>
      </c>
      <c r="AL60" s="107" t="n">
        <f aca="false">AL14+AL26-AL92</f>
        <v>0</v>
      </c>
      <c r="AM60" s="107" t="n">
        <f aca="false">AM14+AM26-AM92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I27-I93</f>
        <v>0</v>
      </c>
      <c r="J61" s="107" t="n">
        <f aca="false">J27-J93</f>
        <v>0</v>
      </c>
      <c r="K61" s="107" t="n">
        <f aca="false">K27-K93</f>
        <v>0</v>
      </c>
      <c r="L61" s="107" t="n">
        <f aca="false">L27-L93</f>
        <v>0</v>
      </c>
      <c r="M61" s="107" t="n">
        <f aca="false">M27-M93</f>
        <v>0</v>
      </c>
      <c r="N61" s="107" t="n">
        <f aca="false">N27-N93</f>
        <v>0</v>
      </c>
      <c r="O61" s="107" t="n">
        <f aca="false">O27-O93</f>
        <v>0</v>
      </c>
      <c r="P61" s="107" t="n">
        <f aca="false">P27-P93</f>
        <v>0</v>
      </c>
      <c r="Q61" s="107" t="n">
        <f aca="false">Q27-Q93</f>
        <v>0</v>
      </c>
      <c r="R61" s="107" t="n">
        <f aca="false">R27-R93</f>
        <v>0</v>
      </c>
      <c r="S61" s="107" t="n">
        <f aca="false">S27-S93</f>
        <v>0</v>
      </c>
      <c r="T61" s="107" t="n">
        <f aca="false">T27-T93</f>
        <v>0</v>
      </c>
      <c r="U61" s="107" t="n">
        <f aca="false">U27-U93</f>
        <v>0</v>
      </c>
      <c r="V61" s="107" t="n">
        <f aca="false">V27-V93</f>
        <v>0</v>
      </c>
      <c r="W61" s="107" t="n">
        <f aca="false">W27-W93</f>
        <v>0</v>
      </c>
      <c r="X61" s="107" t="n">
        <f aca="false">X27-X93</f>
        <v>0</v>
      </c>
      <c r="Y61" s="107" t="n">
        <f aca="false">Y27-Y93</f>
        <v>0</v>
      </c>
      <c r="Z61" s="107" t="n">
        <f aca="false">Z27-Z93</f>
        <v>0</v>
      </c>
      <c r="AA61" s="107" t="n">
        <f aca="false">AA27-AA93</f>
        <v>0</v>
      </c>
      <c r="AB61" s="107" t="n">
        <f aca="false">AB27-AB93</f>
        <v>0</v>
      </c>
      <c r="AC61" s="107" t="n">
        <f aca="false">AC27-AC93</f>
        <v>0</v>
      </c>
      <c r="AD61" s="107" t="n">
        <f aca="false">AD27-AD93</f>
        <v>0</v>
      </c>
      <c r="AE61" s="107" t="n">
        <f aca="false">AE27-AE93</f>
        <v>0</v>
      </c>
      <c r="AF61" s="107" t="n">
        <f aca="false">AF27-AF93</f>
        <v>0</v>
      </c>
      <c r="AG61" s="107" t="n">
        <f aca="false">AG27-AG93</f>
        <v>0</v>
      </c>
      <c r="AH61" s="107" t="n">
        <f aca="false">AH27-AH93</f>
        <v>0</v>
      </c>
      <c r="AI61" s="107" t="n">
        <f aca="false">AI27-AI93</f>
        <v>0</v>
      </c>
      <c r="AJ61" s="107" t="n">
        <f aca="false">AJ27-AJ93</f>
        <v>0</v>
      </c>
      <c r="AK61" s="107" t="n">
        <f aca="false">AK27-AK93</f>
        <v>0</v>
      </c>
      <c r="AL61" s="107" t="n">
        <f aca="false">AL27-AL93</f>
        <v>0</v>
      </c>
      <c r="AM61" s="107" t="n">
        <f aca="false">AM27-AM93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I29-I94</f>
        <v>0</v>
      </c>
      <c r="J62" s="107" t="n">
        <f aca="false">J29-J94</f>
        <v>0</v>
      </c>
      <c r="K62" s="107" t="n">
        <f aca="false">K29-K94</f>
        <v>0</v>
      </c>
      <c r="L62" s="107" t="n">
        <f aca="false">L29-L94</f>
        <v>0</v>
      </c>
      <c r="M62" s="107" t="n">
        <f aca="false">M29-M94</f>
        <v>0</v>
      </c>
      <c r="N62" s="107" t="n">
        <f aca="false">N29-N94</f>
        <v>0</v>
      </c>
      <c r="O62" s="107" t="n">
        <f aca="false">O29-O94</f>
        <v>0</v>
      </c>
      <c r="P62" s="107" t="n">
        <f aca="false">P29-P94</f>
        <v>0</v>
      </c>
      <c r="Q62" s="107" t="n">
        <f aca="false">Q29-Q94</f>
        <v>0</v>
      </c>
      <c r="R62" s="107" t="n">
        <f aca="false">R29-R94</f>
        <v>0</v>
      </c>
      <c r="S62" s="107" t="n">
        <f aca="false">S29-S94</f>
        <v>0</v>
      </c>
      <c r="T62" s="107" t="n">
        <f aca="false">T29-T94</f>
        <v>0</v>
      </c>
      <c r="U62" s="107" t="n">
        <f aca="false">U29-U94</f>
        <v>0</v>
      </c>
      <c r="V62" s="107" t="n">
        <f aca="false">V29-V94</f>
        <v>0</v>
      </c>
      <c r="W62" s="107" t="n">
        <f aca="false">W29-W94</f>
        <v>0</v>
      </c>
      <c r="X62" s="107" t="n">
        <f aca="false">X29-X94</f>
        <v>0</v>
      </c>
      <c r="Y62" s="107" t="n">
        <f aca="false">Y29-Y94</f>
        <v>0</v>
      </c>
      <c r="Z62" s="107" t="n">
        <f aca="false">Z29-Z94</f>
        <v>0</v>
      </c>
      <c r="AA62" s="107" t="n">
        <f aca="false">AA29-AA94</f>
        <v>0</v>
      </c>
      <c r="AB62" s="107" t="n">
        <f aca="false">AB29-AB94</f>
        <v>0</v>
      </c>
      <c r="AC62" s="107" t="n">
        <f aca="false">AC29-AC94</f>
        <v>0</v>
      </c>
      <c r="AD62" s="107" t="n">
        <f aca="false">AD29-AD94</f>
        <v>0</v>
      </c>
      <c r="AE62" s="107" t="n">
        <f aca="false">AE29-AE94</f>
        <v>0</v>
      </c>
      <c r="AF62" s="107" t="n">
        <f aca="false">AF29-AF94</f>
        <v>0</v>
      </c>
      <c r="AG62" s="107" t="n">
        <f aca="false">AG29-AG94</f>
        <v>0</v>
      </c>
      <c r="AH62" s="107" t="n">
        <f aca="false">AH29-AH94</f>
        <v>0</v>
      </c>
      <c r="AI62" s="107" t="n">
        <f aca="false">AI29-AI94</f>
        <v>0</v>
      </c>
      <c r="AJ62" s="107" t="n">
        <f aca="false">AJ29-AJ94</f>
        <v>0</v>
      </c>
      <c r="AK62" s="107" t="n">
        <f aca="false">AK29-AK94</f>
        <v>0</v>
      </c>
      <c r="AL62" s="107" t="n">
        <f aca="false">AL29-AL94</f>
        <v>0</v>
      </c>
      <c r="AM62" s="107" t="n">
        <f aca="false">AM29-AM94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I30-I95</f>
        <v>0</v>
      </c>
      <c r="J63" s="107" t="n">
        <f aca="false">J30-J95</f>
        <v>0</v>
      </c>
      <c r="K63" s="107" t="n">
        <f aca="false">K30-K95</f>
        <v>0</v>
      </c>
      <c r="L63" s="107" t="n">
        <f aca="false">L30-L95</f>
        <v>0</v>
      </c>
      <c r="M63" s="107" t="n">
        <f aca="false">M30-M95</f>
        <v>0</v>
      </c>
      <c r="N63" s="107" t="n">
        <f aca="false">N30-N95</f>
        <v>0</v>
      </c>
      <c r="O63" s="107" t="n">
        <f aca="false">O30-O95</f>
        <v>0</v>
      </c>
      <c r="P63" s="107" t="n">
        <f aca="false">P30-P95</f>
        <v>0</v>
      </c>
      <c r="Q63" s="107" t="n">
        <f aca="false">Q30-Q95</f>
        <v>0</v>
      </c>
      <c r="R63" s="107" t="n">
        <f aca="false">R30-R95</f>
        <v>0</v>
      </c>
      <c r="S63" s="107" t="n">
        <f aca="false">S30-S95</f>
        <v>0</v>
      </c>
      <c r="T63" s="107" t="n">
        <f aca="false">T30-T95</f>
        <v>0</v>
      </c>
      <c r="U63" s="107" t="n">
        <f aca="false">U30-U95</f>
        <v>0</v>
      </c>
      <c r="V63" s="107" t="n">
        <f aca="false">V30-V95</f>
        <v>0</v>
      </c>
      <c r="W63" s="107" t="n">
        <f aca="false">W30-W95</f>
        <v>0</v>
      </c>
      <c r="X63" s="107" t="n">
        <f aca="false">X30-X95</f>
        <v>0</v>
      </c>
      <c r="Y63" s="107" t="n">
        <f aca="false">Y30-Y95</f>
        <v>0</v>
      </c>
      <c r="Z63" s="107" t="n">
        <f aca="false">Z30-Z95</f>
        <v>0</v>
      </c>
      <c r="AA63" s="107" t="n">
        <f aca="false">AA30-AA95</f>
        <v>0</v>
      </c>
      <c r="AB63" s="107" t="n">
        <f aca="false">AB30-AB95</f>
        <v>0</v>
      </c>
      <c r="AC63" s="107" t="n">
        <f aca="false">AC30-AC95</f>
        <v>0</v>
      </c>
      <c r="AD63" s="107" t="n">
        <f aca="false">AD30-AD95</f>
        <v>0</v>
      </c>
      <c r="AE63" s="107" t="n">
        <f aca="false">AE30-AE95</f>
        <v>0</v>
      </c>
      <c r="AF63" s="107" t="n">
        <f aca="false">AF30-AF95</f>
        <v>0</v>
      </c>
      <c r="AG63" s="107" t="n">
        <f aca="false">AG30-AG95</f>
        <v>0</v>
      </c>
      <c r="AH63" s="107" t="n">
        <f aca="false">AH30-AH95</f>
        <v>0</v>
      </c>
      <c r="AI63" s="107" t="n">
        <f aca="false">AI30-AI95</f>
        <v>0</v>
      </c>
      <c r="AJ63" s="107" t="n">
        <f aca="false">AJ30-AJ95</f>
        <v>0</v>
      </c>
      <c r="AK63" s="107" t="n">
        <f aca="false">AK30-AK95</f>
        <v>0</v>
      </c>
      <c r="AL63" s="107" t="n">
        <f aca="false">AL30-AL95</f>
        <v>0</v>
      </c>
      <c r="AM63" s="107" t="n">
        <f aca="false">AM30-AM95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I15+I31-I96</f>
        <v>0</v>
      </c>
      <c r="J64" s="107" t="n">
        <f aca="false">J15+J31-J96</f>
        <v>0</v>
      </c>
      <c r="K64" s="107" t="n">
        <f aca="false">K15+K31-K96</f>
        <v>0</v>
      </c>
      <c r="L64" s="107" t="n">
        <f aca="false">L15+L31-L96</f>
        <v>0</v>
      </c>
      <c r="M64" s="107" t="n">
        <f aca="false">M15+M31-M96</f>
        <v>0</v>
      </c>
      <c r="N64" s="107" t="n">
        <f aca="false">N15+N31-N96</f>
        <v>0</v>
      </c>
      <c r="O64" s="107" t="n">
        <f aca="false">O15+O31-O96</f>
        <v>0</v>
      </c>
      <c r="P64" s="107" t="n">
        <f aca="false">P15+P31-P96</f>
        <v>0</v>
      </c>
      <c r="Q64" s="107" t="n">
        <f aca="false">Q15+Q31-Q96</f>
        <v>0</v>
      </c>
      <c r="R64" s="107" t="n">
        <f aca="false">R15+R31-R96</f>
        <v>0</v>
      </c>
      <c r="S64" s="107" t="n">
        <f aca="false">S15+S31-S96</f>
        <v>0</v>
      </c>
      <c r="T64" s="107" t="n">
        <f aca="false">T15+T31-T96</f>
        <v>0</v>
      </c>
      <c r="U64" s="107" t="n">
        <f aca="false">U15+U31-U96</f>
        <v>0</v>
      </c>
      <c r="V64" s="107" t="n">
        <f aca="false">V15+V31-V96</f>
        <v>0</v>
      </c>
      <c r="W64" s="107" t="n">
        <f aca="false">W15+W31-W96</f>
        <v>0</v>
      </c>
      <c r="X64" s="107" t="n">
        <f aca="false">X15+X31-X96</f>
        <v>0</v>
      </c>
      <c r="Y64" s="107" t="n">
        <f aca="false">Y15+Y31-Y96</f>
        <v>0</v>
      </c>
      <c r="Z64" s="107" t="n">
        <f aca="false">Z15+Z31-Z96</f>
        <v>0</v>
      </c>
      <c r="AA64" s="107" t="n">
        <f aca="false">AA15+AA31-AA96</f>
        <v>0</v>
      </c>
      <c r="AB64" s="107" t="n">
        <f aca="false">AB15+AB31-AB96</f>
        <v>0</v>
      </c>
      <c r="AC64" s="107" t="n">
        <f aca="false">AC15+AC31-AC96</f>
        <v>0</v>
      </c>
      <c r="AD64" s="107" t="n">
        <f aca="false">AD15+AD31-AD96</f>
        <v>0</v>
      </c>
      <c r="AE64" s="107" t="n">
        <f aca="false">AE15+AE31-AE96</f>
        <v>0</v>
      </c>
      <c r="AF64" s="107" t="n">
        <f aca="false">AF15+AF31-AF96</f>
        <v>0</v>
      </c>
      <c r="AG64" s="107" t="n">
        <f aca="false">AG15+AG31-AG96</f>
        <v>0</v>
      </c>
      <c r="AH64" s="107" t="n">
        <f aca="false">AH15+AH31-AH96</f>
        <v>0</v>
      </c>
      <c r="AI64" s="107" t="n">
        <f aca="false">AI15+AI31-AI96</f>
        <v>0</v>
      </c>
      <c r="AJ64" s="107" t="n">
        <f aca="false">AJ15+AJ31-AJ96</f>
        <v>0</v>
      </c>
      <c r="AK64" s="107" t="n">
        <f aca="false">AK15+AK31-AK96</f>
        <v>0</v>
      </c>
      <c r="AL64" s="107" t="n">
        <f aca="false">AL15+AL31-AL96</f>
        <v>0</v>
      </c>
      <c r="AM64" s="107" t="n">
        <f aca="false">AM15+AM31-AM96</f>
        <v>0</v>
      </c>
      <c r="AN64" s="106"/>
      <c r="AO64" s="110" t="n">
        <f aca="false">SUM(I64:AN64)-AQ64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J16+J32-J97</f>
        <v>0</v>
      </c>
      <c r="K65" s="107" t="n">
        <f aca="false">K16+K32-K97</f>
        <v>0</v>
      </c>
      <c r="L65" s="107" t="n">
        <f aca="false">L16+L32-L97</f>
        <v>0</v>
      </c>
      <c r="M65" s="107" t="n">
        <f aca="false">M16+M32-M97</f>
        <v>0</v>
      </c>
      <c r="N65" s="107" t="n">
        <f aca="false">N16+N32-N97</f>
        <v>0</v>
      </c>
      <c r="O65" s="107" t="n">
        <f aca="false">O16+O32-O97</f>
        <v>0</v>
      </c>
      <c r="P65" s="107" t="n">
        <f aca="false">P16+P32-P97</f>
        <v>0</v>
      </c>
      <c r="Q65" s="107" t="n">
        <f aca="false">Q16+Q32-Q97</f>
        <v>0</v>
      </c>
      <c r="R65" s="107" t="n">
        <f aca="false">R16+R32-R97</f>
        <v>0</v>
      </c>
      <c r="S65" s="107" t="n">
        <f aca="false">S16+S32-S97</f>
        <v>0</v>
      </c>
      <c r="T65" s="107" t="n">
        <f aca="false">T16+T32-T97</f>
        <v>0</v>
      </c>
      <c r="U65" s="107" t="n">
        <f aca="false">U16+U32-U97</f>
        <v>0</v>
      </c>
      <c r="V65" s="107" t="n">
        <f aca="false">V16+V32-V97</f>
        <v>0</v>
      </c>
      <c r="W65" s="107" t="n">
        <f aca="false">W16+W32-W97</f>
        <v>0</v>
      </c>
      <c r="X65" s="107" t="n">
        <f aca="false">X16+X32-X97</f>
        <v>0</v>
      </c>
      <c r="Y65" s="107" t="n">
        <f aca="false">Y16+Y32-Y97</f>
        <v>0</v>
      </c>
      <c r="Z65" s="107" t="n">
        <f aca="false">Z16+Z32-Z97</f>
        <v>0</v>
      </c>
      <c r="AA65" s="107" t="n">
        <f aca="false">AA16+AA32-AA97</f>
        <v>0</v>
      </c>
      <c r="AB65" s="107" t="n">
        <f aca="false">AB16+AB32-AB97</f>
        <v>0</v>
      </c>
      <c r="AC65" s="107" t="n">
        <f aca="false">AC16+AC32-AC97</f>
        <v>0</v>
      </c>
      <c r="AD65" s="107" t="n">
        <f aca="false">AD16+AD32-AD97</f>
        <v>0</v>
      </c>
      <c r="AE65" s="107" t="n">
        <f aca="false">AE16+AE32-AE97</f>
        <v>0</v>
      </c>
      <c r="AF65" s="107" t="n">
        <f aca="false">AF16+AF32-AF97</f>
        <v>0</v>
      </c>
      <c r="AG65" s="107" t="n">
        <f aca="false">AG16+AG32-AG97</f>
        <v>0</v>
      </c>
      <c r="AH65" s="107" t="n">
        <f aca="false">AH16+AH32-AH97</f>
        <v>0</v>
      </c>
      <c r="AI65" s="107" t="n">
        <f aca="false">AI16+AI32-AI97</f>
        <v>0</v>
      </c>
      <c r="AJ65" s="107" t="n">
        <f aca="false">AJ16+AJ32-AJ97</f>
        <v>0</v>
      </c>
      <c r="AK65" s="107" t="n">
        <f aca="false">AK16+AK32-AK97</f>
        <v>0</v>
      </c>
      <c r="AL65" s="107" t="n">
        <f aca="false">AL16+AL32-AL97</f>
        <v>0</v>
      </c>
      <c r="AM65" s="107" t="n">
        <f aca="false">AM16+AM32-AM97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I33-I98</f>
        <v>0</v>
      </c>
      <c r="J66" s="113" t="n">
        <f aca="false">J33-J98</f>
        <v>0</v>
      </c>
      <c r="K66" s="113" t="n">
        <f aca="false">K33-K98</f>
        <v>0</v>
      </c>
      <c r="L66" s="113" t="n">
        <f aca="false">L33-L98</f>
        <v>0</v>
      </c>
      <c r="M66" s="113" t="n">
        <f aca="false">M33-M98</f>
        <v>0</v>
      </c>
      <c r="N66" s="113" t="n">
        <f aca="false">N33-N98</f>
        <v>0</v>
      </c>
      <c r="O66" s="113" t="n">
        <f aca="false">O33-O98</f>
        <v>0</v>
      </c>
      <c r="P66" s="113" t="n">
        <f aca="false">P33-P98</f>
        <v>0</v>
      </c>
      <c r="Q66" s="113" t="n">
        <f aca="false">Q33-Q98</f>
        <v>0</v>
      </c>
      <c r="R66" s="113" t="n">
        <f aca="false">R33-R98</f>
        <v>0</v>
      </c>
      <c r="S66" s="113" t="n">
        <f aca="false">S33-S98</f>
        <v>0</v>
      </c>
      <c r="T66" s="113" t="n">
        <f aca="false">T33-T98</f>
        <v>0</v>
      </c>
      <c r="U66" s="113" t="n">
        <f aca="false">U33-U98</f>
        <v>0</v>
      </c>
      <c r="V66" s="113" t="n">
        <f aca="false">V33-V98</f>
        <v>0</v>
      </c>
      <c r="W66" s="113" t="n">
        <f aca="false">W33-W98</f>
        <v>0</v>
      </c>
      <c r="X66" s="113" t="n">
        <f aca="false">X33-X98</f>
        <v>0</v>
      </c>
      <c r="Y66" s="113" t="n">
        <f aca="false">Y33-Y98</f>
        <v>0</v>
      </c>
      <c r="Z66" s="113" t="n">
        <f aca="false">Z33-Z98</f>
        <v>0</v>
      </c>
      <c r="AA66" s="113" t="n">
        <f aca="false">AA33-AA98</f>
        <v>0</v>
      </c>
      <c r="AB66" s="113" t="n">
        <f aca="false">AB33-AB98</f>
        <v>0</v>
      </c>
      <c r="AC66" s="113" t="n">
        <f aca="false">AC33-AC98</f>
        <v>0</v>
      </c>
      <c r="AD66" s="113" t="n">
        <f aca="false">AD33-AD98</f>
        <v>0</v>
      </c>
      <c r="AE66" s="113" t="n">
        <f aca="false">AE33-AE98</f>
        <v>0</v>
      </c>
      <c r="AF66" s="113" t="n">
        <f aca="false">AF33-AF98</f>
        <v>0</v>
      </c>
      <c r="AG66" s="113" t="n">
        <f aca="false">AG33-AG98</f>
        <v>0</v>
      </c>
      <c r="AH66" s="113" t="n">
        <f aca="false">AH33-AH98</f>
        <v>0</v>
      </c>
      <c r="AI66" s="113" t="n">
        <f aca="false">AI33-AI98</f>
        <v>0</v>
      </c>
      <c r="AJ66" s="113" t="n">
        <f aca="false">AJ33-AJ98</f>
        <v>0</v>
      </c>
      <c r="AK66" s="113" t="n">
        <f aca="false">AK33-AK98</f>
        <v>0</v>
      </c>
      <c r="AL66" s="113" t="n">
        <f aca="false">AL33-AL98</f>
        <v>0</v>
      </c>
      <c r="AM66" s="113" t="n">
        <f aca="false">AM33-AM98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f aca="false">M48</f>
        <v>5000</v>
      </c>
      <c r="N67" s="114" t="n">
        <f aca="false">N48</f>
        <v>15000</v>
      </c>
      <c r="O67" s="114" t="n">
        <f aca="false">O48</f>
        <v>13500</v>
      </c>
      <c r="P67" s="114" t="n">
        <f aca="false">P48</f>
        <v>5000</v>
      </c>
      <c r="Q67" s="114" t="n">
        <f aca="false">Q48</f>
        <v>5000</v>
      </c>
      <c r="R67" s="114" t="n">
        <f aca="false">R48</f>
        <v>5000</v>
      </c>
      <c r="S67" s="114" t="n">
        <f aca="false">S48</f>
        <v>5000</v>
      </c>
      <c r="T67" s="114" t="n">
        <f aca="false">T48</f>
        <v>13500</v>
      </c>
      <c r="U67" s="114" t="n">
        <f aca="false">U48</f>
        <v>5000</v>
      </c>
      <c r="V67" s="114" t="n">
        <f aca="false">V48</f>
        <v>15000</v>
      </c>
      <c r="W67" s="114" t="n">
        <f aca="false">W48</f>
        <v>10000</v>
      </c>
      <c r="X67" s="114" t="n">
        <f aca="false">X48</f>
        <v>10000</v>
      </c>
      <c r="Y67" s="114" t="n">
        <f aca="false">Y48</f>
        <v>10000</v>
      </c>
      <c r="Z67" s="114" t="n">
        <f aca="false">Z48</f>
        <v>10000</v>
      </c>
      <c r="AA67" s="114" t="n">
        <f aca="false">AA48</f>
        <v>10000</v>
      </c>
      <c r="AB67" s="114" t="n">
        <f aca="false">AB48</f>
        <v>10000</v>
      </c>
      <c r="AC67" s="114" t="n">
        <f aca="false">AC48</f>
        <v>10000</v>
      </c>
      <c r="AD67" s="114" t="n">
        <f aca="false">AD48</f>
        <v>10000</v>
      </c>
      <c r="AE67" s="114" t="n">
        <f aca="false">AE48</f>
        <v>20000</v>
      </c>
      <c r="AF67" s="114" t="n">
        <f aca="false">AF48</f>
        <v>20000</v>
      </c>
      <c r="AG67" s="114" t="n">
        <f aca="false">AG48</f>
        <v>20000</v>
      </c>
      <c r="AH67" s="114" t="n">
        <f aca="false">AH48</f>
        <v>10000</v>
      </c>
      <c r="AI67" s="114" t="n">
        <f aca="false">AI48</f>
        <v>10000</v>
      </c>
      <c r="AJ67" s="114" t="n">
        <f aca="false">AJ48</f>
        <v>5000</v>
      </c>
      <c r="AK67" s="114" t="n">
        <f aca="false">AK48</f>
        <v>5000</v>
      </c>
      <c r="AL67" s="114" t="n">
        <f aca="false">AL48</f>
        <v>5000</v>
      </c>
      <c r="AM67" s="114" t="n">
        <v>0</v>
      </c>
      <c r="AN67" s="106"/>
      <c r="AO67" s="114" t="n">
        <f aca="false">SUM(K67:AL67)</f>
        <v>262000</v>
      </c>
      <c r="AP67" s="115" t="n">
        <f aca="false">AO67*E67</f>
        <v>0</v>
      </c>
      <c r="AQ67" s="114" t="n">
        <f aca="false">AO67*F67</f>
        <v>2620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36776</v>
      </c>
      <c r="J68" s="116" t="n">
        <f aca="false">SUM(J52:J66)</f>
        <v>32665</v>
      </c>
      <c r="K68" s="116" t="n">
        <f aca="false">SUM(K52:K66)</f>
        <v>37739</v>
      </c>
      <c r="L68" s="116" t="n">
        <f aca="false">SUM(L52:L66)</f>
        <v>37739</v>
      </c>
      <c r="M68" s="116" t="n">
        <f aca="false">SUM(M52:M66)</f>
        <v>37739</v>
      </c>
      <c r="N68" s="116" t="n">
        <f aca="false">SUM(N52:N66)</f>
        <v>37739</v>
      </c>
      <c r="O68" s="116" t="n">
        <f aca="false">SUM(O52:O66)</f>
        <v>37331</v>
      </c>
      <c r="P68" s="116" t="n">
        <f aca="false">SUM(P52:P66)</f>
        <v>37331</v>
      </c>
      <c r="Q68" s="116" t="n">
        <f aca="false">SUM(Q52:Q66)</f>
        <v>37331</v>
      </c>
      <c r="R68" s="116" t="n">
        <f aca="false">SUM(R52:R66)</f>
        <v>42143</v>
      </c>
      <c r="S68" s="116" t="n">
        <f aca="false">SUM(S52:S66)</f>
        <v>42551</v>
      </c>
      <c r="T68" s="116" t="n">
        <f aca="false">SUM(T52:T66)</f>
        <v>42551</v>
      </c>
      <c r="U68" s="116" t="n">
        <f aca="false">SUM(U52:U66)</f>
        <v>42551</v>
      </c>
      <c r="V68" s="116" t="n">
        <f aca="false">SUM(V52:V66)</f>
        <v>42551</v>
      </c>
      <c r="W68" s="116" t="n">
        <f aca="false">SUM(W52:W66)</f>
        <v>42551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43092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3803</v>
      </c>
      <c r="AI68" s="116" t="n">
        <f aca="false">SUM(AI52:AI66)</f>
        <v>0</v>
      </c>
      <c r="AJ68" s="116" t="n">
        <f aca="false">SUM(AJ52:AJ66)</f>
        <v>0</v>
      </c>
      <c r="AK68" s="116" t="n">
        <f aca="false">SUM(AK52:AK66)</f>
        <v>39375</v>
      </c>
      <c r="AL68" s="116" t="n">
        <f aca="false">SUM(AL52:AL66)</f>
        <v>45000</v>
      </c>
      <c r="AM68" s="116" t="n">
        <f aca="false">SUM(AM52:AM67)</f>
        <v>0</v>
      </c>
      <c r="AN68" s="106"/>
      <c r="AO68" s="116" t="n">
        <f aca="false">SUM(AO52:AO67)</f>
        <v>1374322.42</v>
      </c>
      <c r="AP68" s="117" t="n">
        <f aca="false">SUM(AP52:AP67)</f>
        <v>111232.242</v>
      </c>
      <c r="AQ68" s="116" t="n">
        <f aca="false">SUM(AQ52:AQ67)</f>
        <v>13855.58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2" hidden="false" customHeight="tru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I68-(I52*$F52+I53*$F53+I54*$F54+I55*$F55+I56*$F56+I58*$F58+I59*$F59+I60*$F60+I61*$F61+I62*$F62+I63*$F63+I64*$F64+I65*$F65+I66*$F66+I57*$F57)-I99-I102-I105-I108-I111+I99</f>
        <v>36408.24</v>
      </c>
      <c r="J80" s="110" t="n">
        <f aca="false">J68-(J52*$F52+J53*$F53+J54*$F54+J55*$F55+J56*$F56+J58*$F58+J59*$F59+J60*$F60+J61*$F61+J62*$F62+J63*$F63+J64*$F64+J65*$F65+J66*$F66+J57*$F57)-J67*$F67-J99-J102-J105-J108-J111+J99</f>
        <v>32338.35</v>
      </c>
      <c r="K80" s="110" t="n">
        <f aca="false">K68-(K52*$F52+K53*$F53+K54*$F54+K55*$F55+K56*$F56+K58*$F58+K59*$F59+K60*$F60+K61*$F61+K62*$F62+K63*$F63+K64*$F64+K65*$F65+K66*$F66+K57*$F57)-K67*$F67-K99-K102-K105-K108-K111+K99</f>
        <v>37361.61</v>
      </c>
      <c r="L80" s="110" t="n">
        <f aca="false">L68-(L52*$F52+L53*$F53+L54*$F54+L55*$F55+L56*$F56+L58*$F58+L59*$F59+L60*$F60+L61*$F61+L62*$F62+L63*$F63+L64*$F64+L65*$F65+L66*$F66+L57*$F57)-L67*$F67-L99-L102-L105-L108-L111+L99</f>
        <v>37361.61</v>
      </c>
      <c r="M80" s="110" t="n">
        <f aca="false">M68-(M52*$F52+M53*$F53+M54*$F54+M55*$F55+M56*$F56+M58*$F58+M59*$F59+M60*$F60+M61*$F61+M62*$F62+M63*$F63+M64*$F64+M65*$F65+M66*$F66+M57*$F57)-M99-M102-M105-M108-M111+M99</f>
        <v>37361.61</v>
      </c>
      <c r="N80" s="110" t="n">
        <f aca="false">N68-(N52*$F52+N53*$F53+N54*$F54+N55*$F55+N56*$F56+N58*$F58+N59*$F59+N60*$F60+N61*$F61+N62*$F62+N63*$F63+N64*$F64+N65*$F65+N66*$F66+N57*$F57)-N99-N102-N105-N108-N111+N99</f>
        <v>37361.61</v>
      </c>
      <c r="O80" s="110" t="n">
        <f aca="false">O68-(O52*$F52+O53*$F53+O54*$F54+O55*$F55+O56*$F56+O58*$F58+O59*$F59+O60*$F60+O61*$F61+O62*$F62+O63*$F63+O64*$F64+O65*$F65+O66*$F66+O57*$F57)-O99-O102-O105-O108-O111+O99</f>
        <v>36957.69</v>
      </c>
      <c r="P80" s="110" t="n">
        <f aca="false">P68-(P52*$F52+P53*$F53+P54*$F54+P55*$F55+P56*$F56+P58*$F58+P59*$F59+P60*$F60+P61*$F61+P62*$F62+P63*$F63+P64*$F64+P65*$F65+P66*$F66+P57*$F57)-P99-P102-P105-P108-P111+P99</f>
        <v>36957.69</v>
      </c>
      <c r="Q80" s="110" t="n">
        <f aca="false">Q68-(Q52*$F52+Q53*$F53+Q54*$F54+Q55*$F55+Q56*$F56+Q58*$F58+Q59*$F59+Q60*$F60+Q61*$F61+Q62*$F62+Q63*$F63+Q64*$F64+Q65*$F65+Q66*$F66+Q57*$F57)-Q99-Q102-Q105-Q108-Q111+Q99</f>
        <v>36957.69</v>
      </c>
      <c r="R80" s="110" t="n">
        <f aca="false">R68-(R52*$F52+R53*$F53+R54*$F54+R55*$F55+R56*$F56+R58*$F58+R59*$F59+R60*$F60+R61*$F61+R62*$F62+R63*$F63+R64*$F64+R65*$F65+R66*$F66+R57*$F57)-R99-R102-R105-R108-R111+R99</f>
        <v>41721.57</v>
      </c>
      <c r="S80" s="110" t="n">
        <f aca="false">S68-(S52*$F52+S53*$F53+S54*$F54+S55*$F55+S56*$F56+S58*$F58+S59*$F59+S60*$F60+S61*$F61+S62*$F62+S63*$F63+S64*$F64+S65*$F65+S66*$F66+S57*$F57)-S99-S102-S105-S108-S111+S99</f>
        <v>42125.49</v>
      </c>
      <c r="T80" s="110" t="n">
        <f aca="false">T68-(T52*$F52+T53*$F53+T54*$F54+T55*$F55+T56*$F56+T58*$F58+T59*$F59+T60*$F60+T61*$F61+T62*$F62+T63*$F63+T64*$F64+T65*$F65+T66*$F66+T57*$F57)-T99-T102-T105-T108-T111+T99</f>
        <v>42125.49</v>
      </c>
      <c r="U80" s="110" t="n">
        <f aca="false">U68-(U52*$F52+U53*$F53+U54*$F54+U55*$F55+U56*$F56+U58*$F58+U59*$F59+U60*$F60+U61*$F61+U62*$F62+U63*$F63+U64*$F64+U65*$F65+U66*$F66+U57*$F57)-U99-U102-U105-U108-U111+U99</f>
        <v>42125.49</v>
      </c>
      <c r="V80" s="110" t="n">
        <f aca="false">V68-(V52*$F52+V53*$F53+V54*$F54+V55*$F55+V56*$F56+V58*$F58+V59*$F59+V60*$F60+V61*$F61+V62*$F62+V63*$F63+V64*$F64+V65*$F65+V66*$F66+V57*$F57)-V99-V102-V105-V108-V111+V99</f>
        <v>42125.49</v>
      </c>
      <c r="W80" s="110" t="n">
        <f aca="false">W68-(W52*$F52+W53*$F53+W54*$F54+W55*$F55+W56*$F56+W58*$F58+W59*$F59+W60*$F60+W61*$F61+W62*$F62+W63*$F63+W64*$F64+W65*$F65+W66*$F66+W57*$F57)-W99-W102-W105-W108-W111+W99</f>
        <v>42125.49</v>
      </c>
      <c r="X80" s="110" t="n">
        <f aca="false">X68-(X52*$F52+X53*$F53+X54*$F54+X55*$F55+X56*$F56+X58*$F58+X59*$F59+X60*$F60+X61*$F61+X62*$F62+X63*$F63+X64*$F64+X65*$F65+X66*$F66+X57*$F57)-X99-X102-X105-X108-X111+X99</f>
        <v>44550</v>
      </c>
      <c r="Y80" s="110" t="n">
        <f aca="false">Y68-(Y52*$F52+Y53*$F53+Y54*$F54+Y55*$F55+Y56*$F56+Y58*$F58+Y59*$F59+Y60*$F60+Y61*$F61+Y62*$F62+Y63*$F63+Y64*$F64+Y65*$F65+Y66*$F66+Y57*$F57)-Y99-Y102-Y105-Y108-Y111+Y99</f>
        <v>44550</v>
      </c>
      <c r="Z80" s="110" t="n">
        <f aca="false">Z68-(Z52*$F52+Z53*$F53+Z54*$F54+Z55*$F55+Z56*$F56+Z58*$F58+Z59*$F59+Z60*$F60+Z61*$F61+Z62*$F62+Z63*$F63+Z64*$F64+Z65*$F65+Z66*$F66+Z57*$F57)-Z99-Z102-Z105-Z108-Z111+Z99</f>
        <v>44550</v>
      </c>
      <c r="AA80" s="110" t="n">
        <f aca="false">AA68-(AA52*$F52+AA53*$F53+AA54*$F54+AA55*$F55+AA56*$F56+AA58*$F58+AA59*$F59+AA60*$F60+AA61*$F61+AA62*$F62+AA63*$F63+AA64*$F64+AA65*$F65+AA66*$F66+AA57*$F57)-AA99-AA102-AA105-AA108-AA111+AA99</f>
        <v>44550</v>
      </c>
      <c r="AB80" s="110" t="n">
        <f aca="false">AB68-(AB52*$F52+AB53*$F53+AB54*$F54+AB55*$F55+AB56*$F56+AB58*$F58+AB59*$F59+AB60*$F60+AB61*$F61+AB62*$F62+AB63*$F63+AB64*$F64+AB65*$F65+AB66*$F66+AB57*$F57)-AB99-AB102-AB105-AB108-AB111+AB99</f>
        <v>44550</v>
      </c>
      <c r="AC80" s="110" t="n">
        <f aca="false">AC68-(AC52*$F52+AC53*$F53+AC54*$F54+AC55*$F55+AC56*$F56+AC58*$F58+AC59*$F59+AC60*$F60+AC61*$F61+AC62*$F62+AC63*$F63+AC64*$F64+AC65*$F65+AC66*$F66+AC57*$F57)-AC99-AC102-AC105-AC108-AC111+AC99</f>
        <v>44550</v>
      </c>
      <c r="AD80" s="110" t="n">
        <f aca="false">AD68-(AD52*$F52+AD53*$F53+AD54*$F54+AD55*$F55+AD56*$F56+AD58*$F58+AD59*$F59+AD60*$F60+AD61*$F61+AD62*$F62+AD63*$F63+AD64*$F64+AD65*$F65+AD66*$F66+AD57*$F57)-AD99-AD102-AD105-AD108-AD111+AD99</f>
        <v>42661.08</v>
      </c>
      <c r="AE80" s="110" t="n">
        <f aca="false">AE68-(AE52*$F52+AE53*$F53+AE54*$F54+AE55*$F55+AE56*$F56+AE58*$F58+AE59*$F59+AE60*$F60+AE61*$F61+AE62*$F62+AE63*$F63+AE64*$F64+AE65*$F65+AE66*$F66+AE57*$F57)-AE99-AE102-AE105-AE108-AE111+AE99</f>
        <v>44550</v>
      </c>
      <c r="AF80" s="110" t="n">
        <f aca="false">AF68-(AF52*$F52+AF53*$F53+AF54*$F54+AF55*$F55+AF56*$F56+AF58*$F58+AF59*$F59+AF60*$F60+AF61*$F61+AF62*$F62+AF63*$F63+AF64*$F64+AF65*$F65+AF66*$F66+AF57*$F57)-AF99-AF102-AF105-AF108-AF111+AF99</f>
        <v>44550</v>
      </c>
      <c r="AG80" s="110" t="n">
        <f aca="false">AG68-(AG52*$F52+AG53*$F53+AG54*$F54+AG55*$F55+AG56*$F56+AG58*$F58+AG59*$F59+AG60*$F60+AG61*$F61+AG62*$F62+AG63*$F63+AG64*$F64+AG65*$F65+AG66*$F66+AG57*$F57)-AG99-AG102-AG105-AG108-AG111+AG99</f>
        <v>44550</v>
      </c>
      <c r="AH80" s="110" t="n">
        <f aca="false">AH68-(AH52*$F52+AH53*$F53+AH54*$F54+AH55*$F55+AH56*$F56+AH58*$F58+AH59*$F59+AH60*$F60+AH61*$F61+AH62*$F62+AH63*$F63+AH64*$F64+AH65*$F65+AH66*$F66+AH57*$F57)-AH99-AH102-AH105-AH108-AH111+AH99</f>
        <v>3764.97</v>
      </c>
      <c r="AI80" s="110" t="n">
        <f aca="false">AI68-(AI52*$F52+AI53*$F53+AI54*$F54+AI55*$F55+AI56*$F56+AI58*$F58+AI59*$F59+AI60*$F60+AI61*$F61+AI62*$F62+AI63*$F63+AI64*$F64+AI65*$F65+AI66*$F66+AI57*$F57)-AI99-AI102-AI105-AI108-AI111+AI99</f>
        <v>0</v>
      </c>
      <c r="AJ80" s="110" t="n">
        <f aca="false">AJ68-(AJ52*$F52+AJ53*$F53+AJ54*$F54+AJ55*$F55+AJ56*$F56+AJ58*$F58+AJ59*$F59+AJ60*$F60+AJ61*$F61+AJ62*$F62+AJ63*$F63+AJ64*$F64+AJ65*$F65+AJ66*$F66+AJ57*$F57)-AJ99-AJ102-AJ105-AJ108-AJ111+AJ99</f>
        <v>0</v>
      </c>
      <c r="AK80" s="110" t="n">
        <f aca="false">AK68-(AK52*$F52+AK53*$F53+AK54*$F54+AK55*$F55+AK56*$F56+AK58*$F58+AK59*$F59+AK60*$F60+AK61*$F61+AK62*$F62+AK63*$F63+AK64*$F64+AK65*$F65+AK66*$F66+AK57*$F57)-AK99-AK102-AK105-AK108-AK111+AK99</f>
        <v>38981.25</v>
      </c>
      <c r="AL80" s="110" t="n">
        <f aca="false">AL68-(AL52*$F52+AL53*$F53+AL54*$F54+AL55*$F55+AL56*$F56+AL58*$F58+AL59*$F59+AL60*$F60+AL61*$F61+AL62*$F62+AL63*$F63+AL64*$F64+AL65*$F65+AL66*$F66+AL57*$F57)-AL99-AL102-AL105-AL108-AL111+AL99</f>
        <v>44550</v>
      </c>
      <c r="AM80" s="110" t="n">
        <f aca="false">AM68-(AM52*$F52+AM53*$F53+AM54*$F54+AM55*$F55+AM56*$F56+AM58*$F58+AM59*$F59+AM60*$F60+AM61*$F61+AM62*$F62+AM63*$F63+AM64*$F64+AM65*$F65+AM66*$F66+AM57*$F57)-AM67*$F67-AM99-AM102-AM105-AM108-AM111+AM99</f>
        <v>0</v>
      </c>
      <c r="AN80" s="106"/>
      <c r="AO80" s="110" t="n">
        <f aca="false">SUM(I80:AN80)</f>
        <v>1112322.42</v>
      </c>
      <c r="AP80" s="111" t="n">
        <f aca="false">AP17+AP34+AP37+AP40+AP68+AP71+AP74-AP99-AP102-AP105-AP108-AP111</f>
        <v>3018800.004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2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4"/>
      <c r="AO81" s="120"/>
      <c r="AP81" s="121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1.25" hidden="false" customHeight="false" outlineLevel="0" collapsed="false">
      <c r="A82" s="106"/>
      <c r="B82" s="106"/>
      <c r="C82" s="106" t="s">
        <v>97</v>
      </c>
      <c r="D82" s="106" t="s">
        <v>98</v>
      </c>
      <c r="E82" s="106"/>
      <c r="F82" s="106"/>
      <c r="G82" s="106"/>
      <c r="H82" s="106"/>
      <c r="I82" s="106"/>
      <c r="J82" s="106"/>
      <c r="K82" s="110"/>
      <c r="L82" s="106"/>
      <c r="M82" s="110" t="n">
        <f aca="false">M67-(M67*$F$67)</f>
        <v>4950</v>
      </c>
      <c r="N82" s="110" t="n">
        <f aca="false">N67-(N67*$F$67)</f>
        <v>14850</v>
      </c>
      <c r="O82" s="110" t="n">
        <f aca="false">O67-(O67*$F$67)</f>
        <v>13365</v>
      </c>
      <c r="P82" s="110" t="n">
        <f aca="false">P67-(P67*$F$67)</f>
        <v>4950</v>
      </c>
      <c r="Q82" s="110" t="n">
        <f aca="false">Q67-(Q67*$F$67)</f>
        <v>4950</v>
      </c>
      <c r="R82" s="110" t="n">
        <f aca="false">R67-(R67*$F$67)</f>
        <v>4950</v>
      </c>
      <c r="S82" s="110" t="n">
        <f aca="false">S67-(S67*$F$67)</f>
        <v>4950</v>
      </c>
      <c r="T82" s="110" t="n">
        <f aca="false">T67-(T67*$F$67)</f>
        <v>13365</v>
      </c>
      <c r="U82" s="110" t="n">
        <f aca="false">U67-(U67*$F$67)</f>
        <v>4950</v>
      </c>
      <c r="V82" s="110" t="n">
        <f aca="false">V67-(V67*$F$67)</f>
        <v>14850</v>
      </c>
      <c r="W82" s="110" t="n">
        <f aca="false">W67-(W67*$F$67)</f>
        <v>9900</v>
      </c>
      <c r="X82" s="110" t="n">
        <f aca="false">X67-(X67*$F$67)</f>
        <v>9900</v>
      </c>
      <c r="Y82" s="110" t="n">
        <f aca="false">Y67-(Y67*$F$67)</f>
        <v>9900</v>
      </c>
      <c r="Z82" s="110" t="n">
        <f aca="false">Z67-(Z67*$F$67)</f>
        <v>9900</v>
      </c>
      <c r="AA82" s="110" t="n">
        <f aca="false">AA67-(AA67*$F$67)</f>
        <v>9900</v>
      </c>
      <c r="AB82" s="110" t="n">
        <f aca="false">AB67-(AB67*$F$67)</f>
        <v>9900</v>
      </c>
      <c r="AC82" s="110" t="n">
        <f aca="false">AC67-(AC67*$F$67)</f>
        <v>9900</v>
      </c>
      <c r="AD82" s="110" t="n">
        <f aca="false">AD67-(AD67*$F$67)</f>
        <v>9900</v>
      </c>
      <c r="AE82" s="110" t="n">
        <f aca="false">AE67-(AE67*$F$67)</f>
        <v>19800</v>
      </c>
      <c r="AF82" s="110" t="n">
        <f aca="false">AF67-(AF67*$F$67)</f>
        <v>19800</v>
      </c>
      <c r="AG82" s="110" t="n">
        <f aca="false">AG67-(AG67*$F$67)</f>
        <v>19800</v>
      </c>
      <c r="AH82" s="110" t="n">
        <f aca="false">AH67-(AH67*$F$67)</f>
        <v>9900</v>
      </c>
      <c r="AI82" s="110" t="n">
        <f aca="false">AI67-(AI67*$F$67)</f>
        <v>9900</v>
      </c>
      <c r="AJ82" s="110" t="n">
        <f aca="false">AJ67-(AJ67*$F$67)</f>
        <v>4950</v>
      </c>
      <c r="AK82" s="110" t="n">
        <f aca="false">AK67-(AK67*$F$67)</f>
        <v>4950</v>
      </c>
      <c r="AL82" s="110" t="n">
        <f aca="false">AL67-(AL67*$F$67)</f>
        <v>4950</v>
      </c>
      <c r="AM82" s="110" t="n">
        <f aca="false">AM67-(AM67*$F$67)</f>
        <v>0</v>
      </c>
      <c r="AN82" s="106"/>
      <c r="AO82" s="110" t="n">
        <f aca="false">SUM(M82:AN82)</f>
        <v>259380</v>
      </c>
      <c r="AP82" s="111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3835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16500</v>
      </c>
      <c r="AI84" s="24" t="n">
        <f aca="false">AH84</f>
        <v>16500</v>
      </c>
      <c r="AJ84" s="24" t="n">
        <f aca="false">AI84</f>
        <v>16500</v>
      </c>
      <c r="AK84" s="24" t="n">
        <v>0</v>
      </c>
      <c r="AL84" s="24" t="n">
        <f aca="false">AK84</f>
        <v>0</v>
      </c>
      <c r="AM84" s="24" t="n">
        <v>0</v>
      </c>
      <c r="AO84" s="28" t="n">
        <f aca="false">SUM(I84:AN84)</f>
        <v>53335</v>
      </c>
      <c r="AP84" s="28" t="n">
        <f aca="false">SUM(I84:AM84)*E84</f>
        <v>162085.065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8224</v>
      </c>
      <c r="J86" s="24" t="n">
        <v>8500</v>
      </c>
      <c r="K86" s="24" t="n">
        <v>7261</v>
      </c>
      <c r="L86" s="24" t="n">
        <f aca="false">K86</f>
        <v>7261</v>
      </c>
      <c r="M86" s="24" t="n">
        <f aca="false">L86</f>
        <v>7261</v>
      </c>
      <c r="N86" s="24" t="n">
        <f aca="false">M86</f>
        <v>7261</v>
      </c>
      <c r="O86" s="24" t="n">
        <v>7669</v>
      </c>
      <c r="P86" s="24" t="n">
        <f aca="false">O86</f>
        <v>7669</v>
      </c>
      <c r="Q86" s="24" t="n">
        <f aca="false">P86</f>
        <v>7669</v>
      </c>
      <c r="R86" s="24" t="n">
        <v>2857</v>
      </c>
      <c r="S86" s="24" t="n">
        <v>2449</v>
      </c>
      <c r="T86" s="24" t="n">
        <v>2449</v>
      </c>
      <c r="U86" s="24" t="n">
        <f aca="false">T86</f>
        <v>2449</v>
      </c>
      <c r="V86" s="24" t="n">
        <f aca="false">U86</f>
        <v>2449</v>
      </c>
      <c r="W86" s="24" t="n">
        <f aca="false">V86</f>
        <v>2449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1908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4697</v>
      </c>
      <c r="AI86" s="24" t="n">
        <v>8500</v>
      </c>
      <c r="AJ86" s="24" t="n">
        <f aca="false">AI86</f>
        <v>8500</v>
      </c>
      <c r="AK86" s="24" t="n">
        <v>5625</v>
      </c>
      <c r="AL86" s="24" t="n">
        <v>0</v>
      </c>
      <c r="AM86" s="24" t="n">
        <v>0</v>
      </c>
      <c r="AO86" s="28" t="n">
        <f aca="false">SUM(I86:AL86)</f>
        <v>113107</v>
      </c>
      <c r="AP86" s="28" t="n">
        <f aca="false">SUM(I86:AM86)*E86</f>
        <v>343732.173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10000</v>
      </c>
      <c r="AI88" s="24" t="n">
        <f aca="false">AH88</f>
        <v>10000</v>
      </c>
      <c r="AJ88" s="24" t="n">
        <f aca="false">AI88</f>
        <v>10000</v>
      </c>
      <c r="AK88" s="24" t="n">
        <v>0</v>
      </c>
      <c r="AL88" s="24" t="n">
        <f aca="false">AK88</f>
        <v>0</v>
      </c>
      <c r="AM88" s="24" t="n">
        <v>0</v>
      </c>
      <c r="AO88" s="28" t="n">
        <f aca="false">SUM(I88:AN88)</f>
        <v>30000</v>
      </c>
      <c r="AP88" s="28" t="n">
        <f aca="false">SUM(I88:AM88)*E88</f>
        <v>91170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10000</v>
      </c>
      <c r="AI91" s="24" t="n">
        <f aca="false">AH91</f>
        <v>10000</v>
      </c>
      <c r="AJ91" s="24" t="n">
        <f aca="false">AI91</f>
        <v>10000</v>
      </c>
      <c r="AK91" s="24" t="n">
        <v>0</v>
      </c>
      <c r="AL91" s="24" t="n">
        <v>0</v>
      </c>
      <c r="AM91" s="24" t="n">
        <v>0</v>
      </c>
      <c r="AO91" s="28" t="n">
        <f aca="false">SUM(I91:AN91)</f>
        <v>30000</v>
      </c>
      <c r="AP91" s="28" t="n">
        <f aca="false">SUM(I91:AM91)*E91</f>
        <v>91170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8224</v>
      </c>
      <c r="J99" s="69" t="n">
        <f aca="false">SUM(J84:J98)</f>
        <v>12335</v>
      </c>
      <c r="K99" s="69" t="n">
        <f aca="false">SUM(K84:K98)</f>
        <v>7261</v>
      </c>
      <c r="L99" s="69" t="n">
        <f aca="false">SUM(L84:L98)</f>
        <v>7261</v>
      </c>
      <c r="M99" s="69" t="n">
        <f aca="false">SUM(M84:M98)</f>
        <v>7261</v>
      </c>
      <c r="N99" s="69" t="n">
        <f aca="false">SUM(N84:N98)</f>
        <v>7261</v>
      </c>
      <c r="O99" s="69" t="n">
        <f aca="false">SUM(O84:O98)</f>
        <v>7669</v>
      </c>
      <c r="P99" s="69" t="n">
        <f aca="false">SUM(P84:P98)</f>
        <v>7669</v>
      </c>
      <c r="Q99" s="69" t="n">
        <f aca="false">SUM(Q84:Q98)</f>
        <v>7669</v>
      </c>
      <c r="R99" s="69" t="n">
        <f aca="false">SUM(R84:R98)</f>
        <v>2857</v>
      </c>
      <c r="S99" s="69" t="n">
        <f aca="false">SUM(S84:S98)</f>
        <v>2449</v>
      </c>
      <c r="T99" s="69" t="n">
        <f aca="false">SUM(T84:T98)</f>
        <v>2449</v>
      </c>
      <c r="U99" s="69" t="n">
        <f aca="false">SUM(U84:U98)</f>
        <v>2449</v>
      </c>
      <c r="V99" s="69" t="n">
        <f aca="false">SUM(V84:V98)</f>
        <v>2449</v>
      </c>
      <c r="W99" s="69" t="n">
        <f aca="false">SUM(W84:W98)</f>
        <v>2449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1908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41197</v>
      </c>
      <c r="AI99" s="69" t="n">
        <f aca="false">SUM(AI84:AI98)</f>
        <v>45000</v>
      </c>
      <c r="AJ99" s="69" t="n">
        <f aca="false">SUM(AJ84:AJ98)</f>
        <v>45000</v>
      </c>
      <c r="AK99" s="69" t="n">
        <f aca="false">SUM(AK84:AK98)</f>
        <v>5625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226442</v>
      </c>
      <c r="AP99" s="34" t="n">
        <f aca="false">SUM(AP84:AP98)</f>
        <v>688157.238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600000</v>
      </c>
      <c r="AP115" s="84" t="n">
        <f aca="false">AP17</f>
        <v>1440600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750000</v>
      </c>
      <c r="AP116" s="84" t="n">
        <f aca="false">AP34</f>
        <v>2155125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AO48</f>
        <v>262000</v>
      </c>
      <c r="AP117" s="86" t="n">
        <f aca="false">AP48</f>
        <v>942940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AO68</f>
        <v>1374322.42</v>
      </c>
      <c r="AP119" s="84" t="n">
        <f aca="false">AP68</f>
        <v>111232.242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SUM(AO70:AO76)</f>
        <v>0</v>
      </c>
      <c r="AP120" s="86" t="n">
        <f aca="false">SUM(AP70:AP76)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226442</v>
      </c>
      <c r="AP122" s="88" t="n">
        <f aca="false">SUM(AP83:AP111)-AP99</f>
        <v>688157.238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AO80+AO82</f>
        <v>1371702.42</v>
      </c>
      <c r="AP123" s="84" t="n">
        <f aca="false">AP80+AP48</f>
        <v>3961740.004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+(MAX((SUM(AO80:AO111)-AO99),SUM(AO68:AO76)+SUM(AQ68:AQ76),SUM(AO34:AO42,AO17)))</f>
        <v>1598144.42</v>
      </c>
      <c r="AP124" s="84" t="n">
        <f aca="false">AO124*G80</f>
        <v>63925.7768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4025665.7808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AQ68</f>
        <v>13855.58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7.45785655453801E-011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138</v>
      </c>
      <c r="E132" s="123" t="s">
        <v>139</v>
      </c>
      <c r="F132" s="123"/>
      <c r="G132" s="123"/>
      <c r="H132" s="123"/>
      <c r="I132" s="124"/>
      <c r="J132" s="124"/>
      <c r="K132" s="124"/>
      <c r="L132" s="124"/>
      <c r="M132" s="124" t="n">
        <v>5000</v>
      </c>
      <c r="N132" s="124" t="n">
        <v>0</v>
      </c>
      <c r="O132" s="124" t="n">
        <v>2000</v>
      </c>
      <c r="P132" s="124" t="n">
        <v>5000</v>
      </c>
      <c r="Q132" s="124" t="n">
        <v>5000</v>
      </c>
      <c r="R132" s="124" t="n">
        <v>5000</v>
      </c>
      <c r="S132" s="124" t="n">
        <v>5000</v>
      </c>
      <c r="T132" s="124" t="n">
        <v>5000</v>
      </c>
      <c r="U132" s="124" t="n">
        <v>5000</v>
      </c>
      <c r="V132" s="124" t="n">
        <v>0</v>
      </c>
      <c r="W132" s="124"/>
      <c r="X132" s="124"/>
      <c r="Y132" s="124"/>
      <c r="Z132" s="124"/>
      <c r="AA132" s="124"/>
      <c r="AB132" s="124"/>
      <c r="AC132" s="124"/>
      <c r="AD132" s="124" t="n">
        <f aca="false">AD42</f>
        <v>5000</v>
      </c>
      <c r="AE132" s="124" t="n">
        <f aca="false">AE42</f>
        <v>10000</v>
      </c>
      <c r="AF132" s="124" t="n">
        <f aca="false">AF42</f>
        <v>10000</v>
      </c>
      <c r="AG132" s="124" t="n">
        <f aca="false">AG42</f>
        <v>10000</v>
      </c>
      <c r="AH132" s="124" t="n">
        <f aca="false">AH42</f>
        <v>10000</v>
      </c>
      <c r="AI132" s="124" t="n">
        <f aca="false">AI42</f>
        <v>10000</v>
      </c>
      <c r="AJ132" s="124" t="n">
        <f aca="false">AJ42</f>
        <v>5000</v>
      </c>
      <c r="AK132" s="124" t="n">
        <f aca="false">AK42</f>
        <v>5000</v>
      </c>
      <c r="AL132" s="124" t="n">
        <f aca="false">AL42</f>
        <v>5000</v>
      </c>
      <c r="AM132" s="69"/>
      <c r="AO132" s="28" t="n">
        <f aca="false">SUM(I132:AM132)</f>
        <v>107000</v>
      </c>
    </row>
    <row r="133" customFormat="false" ht="11.25" hidden="false" customHeight="false" outlineLevel="0" collapsed="false">
      <c r="C133" s="126"/>
      <c r="D133" s="37" t="s">
        <v>140</v>
      </c>
      <c r="E133" s="37" t="s">
        <v>141</v>
      </c>
      <c r="F133" s="37"/>
      <c r="G133" s="37"/>
      <c r="H133" s="37"/>
      <c r="I133" s="24"/>
      <c r="J133" s="24"/>
      <c r="K133" s="24"/>
      <c r="L133" s="24"/>
      <c r="M133" s="24" t="n">
        <v>0</v>
      </c>
      <c r="N133" s="24" t="n">
        <v>15000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/>
      <c r="AO133" s="28" t="n">
        <f aca="false">SUM(I133:AM133)</f>
        <v>15000</v>
      </c>
    </row>
    <row r="134" customFormat="false" ht="11.25" hidden="false" customHeight="false" outlineLevel="0" collapsed="false">
      <c r="C134" s="126"/>
      <c r="D134" s="37" t="s">
        <v>142</v>
      </c>
      <c r="E134" s="37" t="s">
        <v>143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8500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8500</v>
      </c>
      <c r="U134" s="24"/>
      <c r="V134" s="24" t="n">
        <v>5000</v>
      </c>
      <c r="W134" s="24"/>
      <c r="X134" s="24"/>
      <c r="Y134" s="24"/>
      <c r="Z134" s="24"/>
      <c r="AA134" s="24"/>
      <c r="AB134" s="24" t="n">
        <v>10000</v>
      </c>
      <c r="AC134" s="24"/>
      <c r="AD134" s="24" t="n">
        <f aca="false">AD44</f>
        <v>0</v>
      </c>
      <c r="AE134" s="24" t="n">
        <f aca="false">AE44</f>
        <v>10000</v>
      </c>
      <c r="AF134" s="24" t="n">
        <f aca="false">AF44</f>
        <v>10000</v>
      </c>
      <c r="AG134" s="24" t="n">
        <f aca="false">AG44</f>
        <v>10000</v>
      </c>
      <c r="AH134" s="24" t="n">
        <f aca="false">AH44</f>
        <v>0</v>
      </c>
      <c r="AI134" s="24" t="n">
        <f aca="false">AI44</f>
        <v>0</v>
      </c>
      <c r="AJ134" s="24" t="n">
        <f aca="false">AJ44</f>
        <v>0</v>
      </c>
      <c r="AK134" s="24" t="n">
        <f aca="false">AK44</f>
        <v>0</v>
      </c>
      <c r="AL134" s="24" t="n">
        <f aca="false">AL44</f>
        <v>0</v>
      </c>
      <c r="AM134" s="69"/>
      <c r="AO134" s="28" t="n">
        <f aca="false">SUM(I134:AM134)</f>
        <v>62000</v>
      </c>
    </row>
    <row r="135" customFormat="false" ht="11.25" hidden="false" customHeight="false" outlineLevel="0" collapsed="false">
      <c r="C135" s="126"/>
      <c r="D135" s="37" t="s">
        <v>144</v>
      </c>
      <c r="E135" s="37" t="s">
        <v>139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3000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/>
      <c r="V135" s="24" t="n">
        <v>10000</v>
      </c>
      <c r="W135" s="24" t="n">
        <v>10000</v>
      </c>
      <c r="X135" s="24" t="n">
        <v>10000</v>
      </c>
      <c r="Y135" s="24" t="n">
        <v>10000</v>
      </c>
      <c r="Z135" s="24" t="n">
        <v>10000</v>
      </c>
      <c r="AA135" s="24" t="n">
        <v>10000</v>
      </c>
      <c r="AB135" s="24"/>
      <c r="AC135" s="24" t="n">
        <v>10000</v>
      </c>
      <c r="AD135" s="24" t="n">
        <f aca="false">AD45</f>
        <v>5000</v>
      </c>
      <c r="AE135" s="24" t="n">
        <f aca="false">AE45</f>
        <v>0</v>
      </c>
      <c r="AF135" s="24" t="n">
        <f aca="false">AF45</f>
        <v>0</v>
      </c>
      <c r="AG135" s="24" t="n">
        <f aca="false">AG45</f>
        <v>0</v>
      </c>
      <c r="AH135" s="24" t="n">
        <f aca="false">AH45</f>
        <v>0</v>
      </c>
      <c r="AI135" s="24" t="n">
        <f aca="false">AI45</f>
        <v>0</v>
      </c>
      <c r="AJ135" s="24" t="n">
        <f aca="false">AJ45</f>
        <v>0</v>
      </c>
      <c r="AK135" s="24" t="n">
        <f aca="false">AK45</f>
        <v>0</v>
      </c>
      <c r="AL135" s="24" t="n">
        <f aca="false">AL45</f>
        <v>0</v>
      </c>
      <c r="AM135" s="69"/>
      <c r="AO135" s="28" t="n">
        <f aca="false">SUM(I135:AM135)</f>
        <v>78000</v>
      </c>
    </row>
    <row r="136" customFormat="false" ht="11.25" hidden="false" customHeight="false" outlineLevel="0" collapsed="false">
      <c r="C136" s="126"/>
      <c r="D136" s="37"/>
      <c r="E136" s="37"/>
      <c r="F136" s="37"/>
      <c r="G136" s="37"/>
      <c r="H136" s="37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0</v>
      </c>
    </row>
    <row r="137" customFormat="false" ht="12" hidden="false" customHeight="false" outlineLevel="0" collapsed="false">
      <c r="C137" s="128"/>
      <c r="D137" s="129"/>
      <c r="E137" s="129"/>
      <c r="F137" s="129"/>
      <c r="G137" s="129"/>
      <c r="H137" s="129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1"/>
      <c r="AM137" s="69"/>
      <c r="AO137" s="120" t="n">
        <f aca="false">SUM(I137:AM137)</f>
        <v>0</v>
      </c>
    </row>
    <row r="138" customFormat="false" ht="11.25" hidden="false" customHeight="false" outlineLevel="0" collapsed="false">
      <c r="D138" s="8" t="s">
        <v>147</v>
      </c>
      <c r="I138" s="69" t="n">
        <f aca="false">SUM(I132:I137)</f>
        <v>0</v>
      </c>
      <c r="J138" s="69" t="n">
        <f aca="false">SUM(J132:J137)</f>
        <v>0</v>
      </c>
      <c r="K138" s="69" t="n">
        <f aca="false">SUM(K132:K137)</f>
        <v>0</v>
      </c>
      <c r="L138" s="69" t="n">
        <f aca="false">SUM(L132:L137)</f>
        <v>0</v>
      </c>
      <c r="M138" s="69" t="n">
        <f aca="false">SUM(M132:M137)</f>
        <v>5000</v>
      </c>
      <c r="N138" s="69" t="n">
        <f aca="false">SUM(N132:N137)</f>
        <v>15000</v>
      </c>
      <c r="O138" s="69" t="n">
        <f aca="false">SUM(O132:O137)</f>
        <v>13500</v>
      </c>
      <c r="P138" s="69" t="n">
        <f aca="false">SUM(P132:P137)</f>
        <v>5000</v>
      </c>
      <c r="Q138" s="69" t="n">
        <f aca="false">SUM(Q132:Q137)</f>
        <v>5000</v>
      </c>
      <c r="R138" s="69" t="n">
        <f aca="false">SUM(R132:R137)</f>
        <v>5000</v>
      </c>
      <c r="S138" s="69" t="n">
        <f aca="false">SUM(S132:S137)</f>
        <v>5000</v>
      </c>
      <c r="T138" s="69" t="n">
        <f aca="false">SUM(T132:T137)</f>
        <v>13500</v>
      </c>
      <c r="U138" s="69" t="n">
        <f aca="false">SUM(U132:U137)</f>
        <v>5000</v>
      </c>
      <c r="V138" s="69" t="n">
        <f aca="false">SUM(V132:V137)</f>
        <v>15000</v>
      </c>
      <c r="W138" s="69" t="n">
        <f aca="false">SUM(W132:W137)</f>
        <v>10000</v>
      </c>
      <c r="X138" s="69" t="n">
        <f aca="false">SUM(X132:X137)</f>
        <v>10000</v>
      </c>
      <c r="Y138" s="69" t="n">
        <f aca="false">SUM(Y132:Y137)</f>
        <v>10000</v>
      </c>
      <c r="Z138" s="69" t="n">
        <f aca="false">SUM(Z132:Z137)</f>
        <v>10000</v>
      </c>
      <c r="AA138" s="69" t="n">
        <f aca="false">SUM(AA132:AA137)</f>
        <v>10000</v>
      </c>
      <c r="AB138" s="69" t="n">
        <f aca="false">SUM(AB132:AB137)</f>
        <v>10000</v>
      </c>
      <c r="AC138" s="69" t="n">
        <f aca="false">SUM(AC132:AC137)</f>
        <v>10000</v>
      </c>
      <c r="AD138" s="69" t="n">
        <f aca="false">SUM(AD132:AD137)</f>
        <v>10000</v>
      </c>
      <c r="AE138" s="69" t="n">
        <f aca="false">SUM(AE132:AE137)</f>
        <v>20000</v>
      </c>
      <c r="AF138" s="69" t="n">
        <f aca="false">SUM(AF132:AF137)</f>
        <v>20000</v>
      </c>
      <c r="AG138" s="69" t="n">
        <f aca="false">SUM(AG132:AG137)</f>
        <v>20000</v>
      </c>
      <c r="AH138" s="69" t="n">
        <f aca="false">SUM(AH132:AH137)</f>
        <v>10000</v>
      </c>
      <c r="AI138" s="69" t="n">
        <f aca="false">SUM(AI132:AI137)</f>
        <v>10000</v>
      </c>
      <c r="AJ138" s="69" t="n">
        <f aca="false">SUM(AJ132:AJ137)</f>
        <v>5000</v>
      </c>
      <c r="AK138" s="69" t="n">
        <f aca="false">SUM(AK132:AK137)</f>
        <v>5000</v>
      </c>
      <c r="AL138" s="69" t="n">
        <f aca="false">SUM(AL132:AL137)</f>
        <v>5000</v>
      </c>
      <c r="AM138" s="24" t="n">
        <f aca="false">SUM(AM132:AM137)</f>
        <v>0</v>
      </c>
      <c r="AO138" s="132" t="n">
        <f aca="false">SUM(I138:AN138)</f>
        <v>262000</v>
      </c>
    </row>
    <row r="139" customFormat="false" ht="12" hidden="false" customHeight="false" outlineLevel="0" collapsed="false"/>
    <row r="140" customFormat="false" ht="11.25" hidden="false" customHeight="false" outlineLevel="0" collapsed="false">
      <c r="C140" s="122" t="s">
        <v>148</v>
      </c>
      <c r="D140" s="123" t="s">
        <v>138</v>
      </c>
      <c r="E140" s="123" t="s">
        <v>139</v>
      </c>
      <c r="F140" s="123"/>
      <c r="G140" s="123" t="s">
        <v>149</v>
      </c>
      <c r="H140" s="123"/>
      <c r="I140" s="124"/>
      <c r="J140" s="124"/>
      <c r="K140" s="124"/>
      <c r="L140" s="124"/>
      <c r="M140" s="133" t="n">
        <v>3.915</v>
      </c>
      <c r="N140" s="124" t="n">
        <v>0</v>
      </c>
      <c r="O140" s="133" t="n">
        <v>3.71</v>
      </c>
      <c r="P140" s="133" t="n">
        <v>3.605</v>
      </c>
      <c r="Q140" s="133" t="n">
        <v>3.535</v>
      </c>
      <c r="R140" s="133" t="n">
        <v>3.535</v>
      </c>
      <c r="S140" s="133" t="n">
        <v>3.535</v>
      </c>
      <c r="T140" s="133" t="n">
        <v>3.795</v>
      </c>
      <c r="U140" s="133" t="n">
        <v>3.995</v>
      </c>
      <c r="V140" s="124" t="n">
        <v>0</v>
      </c>
      <c r="W140" s="124"/>
      <c r="X140" s="124"/>
      <c r="Y140" s="124"/>
      <c r="Z140" s="124"/>
      <c r="AA140" s="124"/>
      <c r="AB140" s="124"/>
      <c r="AC140" s="124"/>
      <c r="AD140" s="133" t="n">
        <v>3.555</v>
      </c>
      <c r="AE140" s="133" t="n">
        <v>3.55</v>
      </c>
      <c r="AF140" s="133" t="n">
        <v>3.55</v>
      </c>
      <c r="AG140" s="133" t="n">
        <v>3.55</v>
      </c>
      <c r="AH140" s="133" t="n">
        <v>3.485</v>
      </c>
      <c r="AI140" s="133" t="n">
        <v>3.35</v>
      </c>
      <c r="AJ140" s="133" t="n">
        <v>3.28</v>
      </c>
      <c r="AK140" s="133" t="n">
        <v>3.065</v>
      </c>
      <c r="AL140" s="125" t="n">
        <v>3.065</v>
      </c>
      <c r="AM140" s="69"/>
      <c r="AO140" s="28"/>
    </row>
    <row r="141" customFormat="false" ht="11.25" hidden="false" customHeight="false" outlineLevel="0" collapsed="false">
      <c r="C141" s="126"/>
      <c r="D141" s="37" t="s">
        <v>140</v>
      </c>
      <c r="E141" s="37" t="s">
        <v>141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5" t="n">
        <v>2.43</v>
      </c>
      <c r="O141" s="24" t="n">
        <v>0</v>
      </c>
      <c r="P141" s="24" t="n">
        <v>0</v>
      </c>
      <c r="Q141" s="24" t="n">
        <v>0</v>
      </c>
      <c r="R141" s="24" t="n">
        <v>0</v>
      </c>
      <c r="S141" s="24" t="n">
        <v>0</v>
      </c>
      <c r="T141" s="24" t="n"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142</v>
      </c>
      <c r="E142" s="37" t="s">
        <v>143</v>
      </c>
      <c r="F142" s="37"/>
      <c r="G142" s="37" t="s">
        <v>150</v>
      </c>
      <c r="H142" s="37"/>
      <c r="I142" s="24"/>
      <c r="J142" s="24"/>
      <c r="K142" s="24"/>
      <c r="L142" s="24"/>
      <c r="M142" s="24" t="n">
        <v>0</v>
      </c>
      <c r="N142" s="24" t="n">
        <v>0</v>
      </c>
      <c r="O142" s="25" t="n">
        <v>3.71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3.78</v>
      </c>
      <c r="U142" s="24"/>
      <c r="V142" s="25" t="n">
        <v>4.16</v>
      </c>
      <c r="W142" s="25"/>
      <c r="X142" s="25"/>
      <c r="Y142" s="25"/>
      <c r="Z142" s="25"/>
      <c r="AA142" s="25"/>
      <c r="AB142" s="25" t="n">
        <v>3.95</v>
      </c>
      <c r="AC142" s="24"/>
      <c r="AD142" s="24"/>
      <c r="AE142" s="25" t="n">
        <v>3.57</v>
      </c>
      <c r="AF142" s="25" t="n">
        <v>3.57</v>
      </c>
      <c r="AG142" s="25" t="n">
        <v>3.57</v>
      </c>
      <c r="AH142" s="24"/>
      <c r="AI142" s="24"/>
      <c r="AJ142" s="24"/>
      <c r="AK142" s="24"/>
      <c r="AL142" s="127"/>
      <c r="AM142" s="69"/>
      <c r="AO142" s="28"/>
    </row>
    <row r="143" customFormat="false" ht="11.25" hidden="false" customHeight="false" outlineLevel="0" collapsed="false">
      <c r="C143" s="126"/>
      <c r="D143" s="37" t="s">
        <v>144</v>
      </c>
      <c r="E143" s="37" t="s">
        <v>139</v>
      </c>
      <c r="F143" s="37"/>
      <c r="G143" s="37" t="s">
        <v>149</v>
      </c>
      <c r="H143" s="37"/>
      <c r="I143" s="24"/>
      <c r="J143" s="24"/>
      <c r="K143" s="24"/>
      <c r="L143" s="24"/>
      <c r="M143" s="24" t="n">
        <v>0</v>
      </c>
      <c r="N143" s="25" t="n">
        <v>0</v>
      </c>
      <c r="O143" s="25" t="n">
        <v>3.71</v>
      </c>
      <c r="P143" s="25" t="n">
        <v>0</v>
      </c>
      <c r="Q143" s="25" t="n">
        <v>0</v>
      </c>
      <c r="R143" s="25" t="n">
        <v>0</v>
      </c>
      <c r="S143" s="25" t="n">
        <v>0</v>
      </c>
      <c r="T143" s="25" t="n">
        <v>0</v>
      </c>
      <c r="U143" s="24"/>
      <c r="V143" s="25" t="n">
        <v>4.17</v>
      </c>
      <c r="W143" s="25" t="n">
        <v>3.865</v>
      </c>
      <c r="X143" s="25" t="n">
        <v>3.775</v>
      </c>
      <c r="Y143" s="25" t="n">
        <v>3.775</v>
      </c>
      <c r="Z143" s="25" t="n">
        <v>3.775</v>
      </c>
      <c r="AA143" s="25" t="n">
        <v>3.86</v>
      </c>
      <c r="AB143" s="24"/>
      <c r="AC143" s="25" t="n">
        <v>3.765</v>
      </c>
      <c r="AD143" s="25" t="n">
        <v>3.555</v>
      </c>
      <c r="AE143" s="25"/>
      <c r="AF143" s="25"/>
      <c r="AG143" s="25"/>
      <c r="AH143" s="25"/>
      <c r="AI143" s="25"/>
      <c r="AJ143" s="25"/>
      <c r="AK143" s="25"/>
      <c r="AL143" s="127"/>
      <c r="AM143" s="69"/>
      <c r="AO143" s="28"/>
    </row>
    <row r="144" customFormat="false" ht="11.25" hidden="false" customHeight="false" outlineLevel="0" collapsed="false">
      <c r="C144" s="126"/>
      <c r="D144" s="37"/>
      <c r="E144" s="37"/>
      <c r="F144" s="37"/>
      <c r="G144" s="37"/>
      <c r="H144" s="37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27"/>
      <c r="AM144" s="69"/>
      <c r="AO144" s="120"/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1"/>
      <c r="AM145" s="69"/>
      <c r="AO145" s="120"/>
    </row>
    <row r="146" customFormat="false" ht="11.25" hidden="false" customHeight="false" outlineLevel="0" collapsed="false">
      <c r="D146" s="8"/>
      <c r="I146" s="69"/>
      <c r="J146" s="69"/>
      <c r="K146" s="69"/>
      <c r="L146" s="69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69"/>
      <c r="AF146" s="69"/>
      <c r="AG146" s="69"/>
      <c r="AH146" s="69"/>
      <c r="AI146" s="69"/>
      <c r="AJ146" s="69"/>
      <c r="AK146" s="69"/>
      <c r="AL146" s="69"/>
      <c r="AM146" s="24"/>
      <c r="AO146" s="135"/>
    </row>
    <row r="147" customFormat="false" ht="12" hidden="false" customHeight="false" outlineLevel="0" collapsed="false"/>
    <row r="148" customFormat="false" ht="11.25" hidden="false" customHeight="false" outlineLevel="0" collapsed="false">
      <c r="C148" s="122" t="s">
        <v>151</v>
      </c>
      <c r="D148" s="123" t="s">
        <v>138</v>
      </c>
      <c r="E148" s="123" t="s">
        <v>139</v>
      </c>
      <c r="F148" s="123"/>
      <c r="G148" s="123"/>
      <c r="H148" s="123"/>
      <c r="I148" s="124"/>
      <c r="J148" s="124"/>
      <c r="K148" s="124"/>
      <c r="L148" s="124"/>
      <c r="M148" s="124" t="n">
        <f aca="false">M132*M140</f>
        <v>19575</v>
      </c>
      <c r="N148" s="124" t="n">
        <f aca="false">N132*N140</f>
        <v>0</v>
      </c>
      <c r="O148" s="124" t="n">
        <f aca="false">O132*O140</f>
        <v>7420</v>
      </c>
      <c r="P148" s="124" t="n">
        <f aca="false">P132*P140</f>
        <v>18025</v>
      </c>
      <c r="Q148" s="124" t="n">
        <f aca="false">Q132*Q140</f>
        <v>17675</v>
      </c>
      <c r="R148" s="124" t="n">
        <f aca="false">R132*R140</f>
        <v>17675</v>
      </c>
      <c r="S148" s="124" t="n">
        <f aca="false">S132*S140</f>
        <v>17675</v>
      </c>
      <c r="T148" s="124" t="n">
        <f aca="false">T132*T140</f>
        <v>18975</v>
      </c>
      <c r="U148" s="124" t="n">
        <f aca="false">U132*U140</f>
        <v>19975</v>
      </c>
      <c r="V148" s="124" t="n">
        <f aca="false">V132*V140</f>
        <v>0</v>
      </c>
      <c r="W148" s="124" t="n">
        <f aca="false">W132*W140</f>
        <v>0</v>
      </c>
      <c r="X148" s="124" t="n">
        <f aca="false">X132*X140</f>
        <v>0</v>
      </c>
      <c r="Y148" s="124" t="n">
        <f aca="false">Y132*Y140</f>
        <v>0</v>
      </c>
      <c r="Z148" s="124" t="n">
        <f aca="false">Z132*Z140</f>
        <v>0</v>
      </c>
      <c r="AA148" s="124" t="n">
        <f aca="false">AA132*AA140</f>
        <v>0</v>
      </c>
      <c r="AB148" s="124" t="n">
        <f aca="false">AB132*AB140</f>
        <v>0</v>
      </c>
      <c r="AC148" s="124" t="n">
        <f aca="false">AC132*AC140</f>
        <v>0</v>
      </c>
      <c r="AD148" s="124" t="n">
        <f aca="false">AD132*AD140</f>
        <v>17775</v>
      </c>
      <c r="AE148" s="124" t="n">
        <f aca="false">AE132*AE140</f>
        <v>35500</v>
      </c>
      <c r="AF148" s="124" t="n">
        <f aca="false">AF132*AF140</f>
        <v>35500</v>
      </c>
      <c r="AG148" s="124" t="n">
        <f aca="false">AG132*AG140</f>
        <v>35500</v>
      </c>
      <c r="AH148" s="124" t="n">
        <f aca="false">AH132*AH140</f>
        <v>34850</v>
      </c>
      <c r="AI148" s="124" t="n">
        <f aca="false">AI132*AI140</f>
        <v>33500</v>
      </c>
      <c r="AJ148" s="124" t="n">
        <f aca="false">AJ132*AJ140</f>
        <v>16400</v>
      </c>
      <c r="AK148" s="124" t="n">
        <f aca="false">AK132*AK140</f>
        <v>15325</v>
      </c>
      <c r="AL148" s="124" t="n">
        <f aca="false">AL132*AL140</f>
        <v>15325</v>
      </c>
      <c r="AM148" s="69"/>
      <c r="AO148" s="28" t="n">
        <f aca="false">SUM(I148:AM148)</f>
        <v>376670</v>
      </c>
    </row>
    <row r="149" customFormat="false" ht="11.25" hidden="false" customHeight="false" outlineLevel="0" collapsed="false">
      <c r="C149" s="126"/>
      <c r="D149" s="37" t="s">
        <v>140</v>
      </c>
      <c r="E149" s="37" t="s">
        <v>141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36450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69"/>
      <c r="AO149" s="28" t="n">
        <f aca="false">SUM(I149:AM149)</f>
        <v>36450</v>
      </c>
    </row>
    <row r="150" customFormat="false" ht="11.25" hidden="false" customHeight="false" outlineLevel="0" collapsed="false">
      <c r="C150" s="126"/>
      <c r="D150" s="37" t="s">
        <v>142</v>
      </c>
      <c r="E150" s="37" t="s">
        <v>143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f aca="false">O134*O142</f>
        <v>31535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32130</v>
      </c>
      <c r="U150" s="24" t="n">
        <f aca="false">U134*U142</f>
        <v>0</v>
      </c>
      <c r="V150" s="24" t="n">
        <f aca="false">V134*V142</f>
        <v>20800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39500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35700</v>
      </c>
      <c r="AF150" s="24" t="n">
        <f aca="false">AF134*AF142</f>
        <v>35700</v>
      </c>
      <c r="AG150" s="24" t="n">
        <f aca="false">AG134*AG142</f>
        <v>35700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69"/>
      <c r="AO150" s="28" t="n">
        <f aca="false">SUM(I150:AM150)</f>
        <v>231065</v>
      </c>
    </row>
    <row r="151" customFormat="false" ht="11.25" hidden="false" customHeight="false" outlineLevel="0" collapsed="false">
      <c r="C151" s="126"/>
      <c r="D151" s="37" t="s">
        <v>144</v>
      </c>
      <c r="E151" s="37" t="s">
        <v>139</v>
      </c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11130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41700</v>
      </c>
      <c r="W151" s="24" t="n">
        <f aca="false">W135*W143</f>
        <v>38650</v>
      </c>
      <c r="X151" s="24" t="n">
        <f aca="false">X135*X143</f>
        <v>37750</v>
      </c>
      <c r="Y151" s="24" t="n">
        <f aca="false">Y135*Y143</f>
        <v>37750</v>
      </c>
      <c r="Z151" s="24" t="n">
        <f aca="false">Z135*Z143</f>
        <v>37750</v>
      </c>
      <c r="AA151" s="24" t="n">
        <f aca="false">AA135*AA143</f>
        <v>38600</v>
      </c>
      <c r="AB151" s="24" t="n">
        <f aca="false">AB135*AB143</f>
        <v>0</v>
      </c>
      <c r="AC151" s="24" t="n">
        <f aca="false">AC135*AC143</f>
        <v>37650</v>
      </c>
      <c r="AD151" s="24" t="n">
        <f aca="false">AD135*AD143</f>
        <v>17775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69"/>
      <c r="AO151" s="28" t="n">
        <f aca="false">SUM(I151:AM151)</f>
        <v>298755</v>
      </c>
    </row>
    <row r="152" customFormat="false" ht="11.25" hidden="false" customHeight="fals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 t="n">
        <f aca="false">M136*M144</f>
        <v>0</v>
      </c>
      <c r="N152" s="24" t="n">
        <f aca="false">N136*N144</f>
        <v>0</v>
      </c>
      <c r="O152" s="24" t="n">
        <f aca="false">O136*O144</f>
        <v>0</v>
      </c>
      <c r="P152" s="24" t="n">
        <f aca="false">P136*P144</f>
        <v>0</v>
      </c>
      <c r="Q152" s="24" t="n">
        <f aca="false">Q136*Q144</f>
        <v>0</v>
      </c>
      <c r="R152" s="24" t="n">
        <f aca="false">R136*R144</f>
        <v>0</v>
      </c>
      <c r="S152" s="24" t="n">
        <f aca="false">S136*S144</f>
        <v>0</v>
      </c>
      <c r="T152" s="24" t="n">
        <f aca="false">T136*T144</f>
        <v>0</v>
      </c>
      <c r="U152" s="24" t="n">
        <f aca="false">U136*U144</f>
        <v>0</v>
      </c>
      <c r="V152" s="24" t="n">
        <f aca="false">V136*V144</f>
        <v>0</v>
      </c>
      <c r="W152" s="24" t="n">
        <f aca="false">W136*W144</f>
        <v>0</v>
      </c>
      <c r="X152" s="24" t="n">
        <f aca="false">X136*X144</f>
        <v>0</v>
      </c>
      <c r="Y152" s="24" t="n">
        <f aca="false">Y136*Y144</f>
        <v>0</v>
      </c>
      <c r="Z152" s="24" t="n">
        <f aca="false">Z136*Z144</f>
        <v>0</v>
      </c>
      <c r="AA152" s="24" t="n">
        <f aca="false">AA136*AA144</f>
        <v>0</v>
      </c>
      <c r="AB152" s="24" t="n">
        <f aca="false">AB136*AB144</f>
        <v>0</v>
      </c>
      <c r="AC152" s="24" t="n">
        <f aca="false">AC136*AC144</f>
        <v>0</v>
      </c>
      <c r="AD152" s="24" t="n">
        <f aca="false">AD136*AD144</f>
        <v>0</v>
      </c>
      <c r="AE152" s="24" t="n">
        <f aca="false">AE136*AE144</f>
        <v>0</v>
      </c>
      <c r="AF152" s="24" t="n">
        <f aca="false">AF136*AF144</f>
        <v>0</v>
      </c>
      <c r="AG152" s="24" t="n">
        <f aca="false">AG136*AG144</f>
        <v>0</v>
      </c>
      <c r="AH152" s="24" t="n">
        <f aca="false">AH136*AH144</f>
        <v>0</v>
      </c>
      <c r="AI152" s="24" t="n">
        <f aca="false">AI136*AI144</f>
        <v>0</v>
      </c>
      <c r="AJ152" s="24" t="n">
        <f aca="false">AJ136*AJ144</f>
        <v>0</v>
      </c>
      <c r="AK152" s="24" t="n">
        <f aca="false">AK136*AK144</f>
        <v>0</v>
      </c>
      <c r="AL152" s="24" t="n">
        <f aca="false">AL136*AL144</f>
        <v>0</v>
      </c>
      <c r="AM152" s="69"/>
      <c r="AO152" s="120" t="n">
        <f aca="false">SUM(I152:AM152)</f>
        <v>0</v>
      </c>
    </row>
    <row r="153" customFormat="false" ht="12" hidden="false" customHeight="false" outlineLevel="0" collapsed="false">
      <c r="C153" s="128"/>
      <c r="D153" s="129"/>
      <c r="E153" s="129"/>
      <c r="F153" s="129"/>
      <c r="G153" s="129"/>
      <c r="H153" s="129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69"/>
      <c r="AO153" s="120" t="n">
        <f aca="false">SUM(I153:AM153)</f>
        <v>0</v>
      </c>
    </row>
    <row r="154" customFormat="false" ht="11.25" hidden="false" customHeight="false" outlineLevel="0" collapsed="false">
      <c r="D154" s="8" t="s">
        <v>151</v>
      </c>
      <c r="I154" s="69" t="n">
        <f aca="false">SUM(I148:I153)</f>
        <v>0</v>
      </c>
      <c r="J154" s="69" t="n">
        <f aca="false">SUM(J148:J153)</f>
        <v>0</v>
      </c>
      <c r="K154" s="69" t="n">
        <f aca="false">SUM(K148:K153)</f>
        <v>0</v>
      </c>
      <c r="L154" s="69" t="n">
        <f aca="false">SUM(L148:L153)</f>
        <v>0</v>
      </c>
      <c r="M154" s="69" t="n">
        <f aca="false">SUM(M148:M153)</f>
        <v>19575</v>
      </c>
      <c r="N154" s="69" t="n">
        <f aca="false">SUM(N148:N153)</f>
        <v>36450</v>
      </c>
      <c r="O154" s="69" t="n">
        <f aca="false">SUM(O148:O153)</f>
        <v>50085</v>
      </c>
      <c r="P154" s="69" t="n">
        <f aca="false">SUM(P148:P153)</f>
        <v>18025</v>
      </c>
      <c r="Q154" s="69" t="n">
        <f aca="false">SUM(Q148:Q153)</f>
        <v>17675</v>
      </c>
      <c r="R154" s="69" t="n">
        <f aca="false">SUM(R148:R153)</f>
        <v>17675</v>
      </c>
      <c r="S154" s="69" t="n">
        <f aca="false">SUM(S148:S153)</f>
        <v>17675</v>
      </c>
      <c r="T154" s="69" t="n">
        <f aca="false">SUM(T148:T153)</f>
        <v>51105</v>
      </c>
      <c r="U154" s="69" t="n">
        <f aca="false">SUM(U148:U153)</f>
        <v>19975</v>
      </c>
      <c r="V154" s="69" t="n">
        <f aca="false">SUM(V148:V153)</f>
        <v>62500</v>
      </c>
      <c r="W154" s="69" t="n">
        <f aca="false">SUM(W148:W153)</f>
        <v>38650</v>
      </c>
      <c r="X154" s="69" t="n">
        <f aca="false">SUM(X148:X153)</f>
        <v>37750</v>
      </c>
      <c r="Y154" s="69" t="n">
        <f aca="false">SUM(Y148:Y153)</f>
        <v>37750</v>
      </c>
      <c r="Z154" s="69" t="n">
        <f aca="false">SUM(Z148:Z153)</f>
        <v>37750</v>
      </c>
      <c r="AA154" s="69" t="n">
        <f aca="false">SUM(AA148:AA153)</f>
        <v>38600</v>
      </c>
      <c r="AB154" s="69" t="n">
        <f aca="false">SUM(AB148:AB153)</f>
        <v>39500</v>
      </c>
      <c r="AC154" s="69" t="n">
        <f aca="false">SUM(AC148:AC153)</f>
        <v>37650</v>
      </c>
      <c r="AD154" s="69" t="n">
        <f aca="false">SUM(AD148:AD153)</f>
        <v>35550</v>
      </c>
      <c r="AE154" s="69" t="n">
        <f aca="false">SUM(AE148:AE153)</f>
        <v>71200</v>
      </c>
      <c r="AF154" s="69" t="n">
        <f aca="false">SUM(AF148:AF153)</f>
        <v>71200</v>
      </c>
      <c r="AG154" s="69" t="n">
        <f aca="false">SUM(AG148:AG153)</f>
        <v>71200</v>
      </c>
      <c r="AH154" s="69" t="n">
        <f aca="false">SUM(AH148:AH153)</f>
        <v>34850</v>
      </c>
      <c r="AI154" s="69" t="n">
        <f aca="false">SUM(AI148:AI153)</f>
        <v>33500</v>
      </c>
      <c r="AJ154" s="69" t="n">
        <f aca="false">SUM(AJ148:AJ153)</f>
        <v>16400</v>
      </c>
      <c r="AK154" s="69" t="n">
        <f aca="false">SUM(AK148:AK153)</f>
        <v>15325</v>
      </c>
      <c r="AL154" s="69" t="n">
        <f aca="false">SUM(AL148:AL153)</f>
        <v>15325</v>
      </c>
      <c r="AM154" s="24" t="n">
        <f aca="false">SUM(AM148:AM153)</f>
        <v>0</v>
      </c>
      <c r="AO154" s="132" t="n">
        <f aca="false">SUM(I154:AN154)</f>
        <v>942940</v>
      </c>
    </row>
  </sheetData>
  <mergeCells count="1">
    <mergeCell ref="AK113:AP11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" activePane="bottomRight" state="frozen"/>
      <selection pane="topLeft" activeCell="A4" activeCellId="0" sqref="A4"/>
      <selection pane="topRight" activeCell="AI4" activeCellId="0" sqref="AI4"/>
      <selection pane="bottomLeft" activeCell="A13" activeCellId="0" sqref="A13"/>
      <selection pane="bottomRight" activeCell="A5" activeCellId="0" sqref="A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37073</v>
      </c>
      <c r="J7" s="59" t="n">
        <f aca="false">I7+1</f>
        <v>37074</v>
      </c>
      <c r="K7" s="59" t="n">
        <f aca="false">J7+1</f>
        <v>37075</v>
      </c>
      <c r="L7" s="59" t="n">
        <f aca="false">K7+1</f>
        <v>37076</v>
      </c>
      <c r="M7" s="59" t="n">
        <f aca="false">L7+1</f>
        <v>37077</v>
      </c>
      <c r="N7" s="59" t="n">
        <f aca="false">M7+1</f>
        <v>37078</v>
      </c>
      <c r="O7" s="59" t="n">
        <f aca="false">N7+1</f>
        <v>37079</v>
      </c>
      <c r="P7" s="59" t="n">
        <f aca="false">O7+1</f>
        <v>37080</v>
      </c>
      <c r="Q7" s="59" t="n">
        <f aca="false">P7+1</f>
        <v>37081</v>
      </c>
      <c r="R7" s="59" t="n">
        <f aca="false">Q7+1</f>
        <v>37082</v>
      </c>
      <c r="S7" s="59" t="n">
        <f aca="false">R7+1</f>
        <v>37083</v>
      </c>
      <c r="T7" s="59" t="n">
        <f aca="false">S7+1</f>
        <v>37084</v>
      </c>
      <c r="U7" s="59" t="n">
        <f aca="false">T7+1</f>
        <v>37085</v>
      </c>
      <c r="V7" s="59" t="n">
        <f aca="false">U7+1</f>
        <v>37086</v>
      </c>
      <c r="W7" s="59" t="n">
        <f aca="false">V7+1</f>
        <v>37087</v>
      </c>
      <c r="X7" s="59" t="n">
        <f aca="false">W7+1</f>
        <v>37088</v>
      </c>
      <c r="Y7" s="59" t="n">
        <f aca="false">X7+1</f>
        <v>37089</v>
      </c>
      <c r="Z7" s="59" t="n">
        <f aca="false">Y7+1</f>
        <v>37090</v>
      </c>
      <c r="AA7" s="59" t="n">
        <f aca="false">Z7+1</f>
        <v>37091</v>
      </c>
      <c r="AB7" s="59" t="n">
        <f aca="false">AA7+1</f>
        <v>37092</v>
      </c>
      <c r="AC7" s="59" t="n">
        <v>37093</v>
      </c>
      <c r="AD7" s="59" t="n">
        <f aca="false">AC7+1</f>
        <v>37094</v>
      </c>
      <c r="AE7" s="59" t="n">
        <f aca="false">AD7+1</f>
        <v>37095</v>
      </c>
      <c r="AF7" s="59" t="n">
        <f aca="false">AE7+1</f>
        <v>37096</v>
      </c>
      <c r="AG7" s="59" t="n">
        <f aca="false">AF7+1</f>
        <v>37097</v>
      </c>
      <c r="AH7" s="59" t="n">
        <f aca="false">AG7+1</f>
        <v>37098</v>
      </c>
      <c r="AI7" s="59" t="n">
        <f aca="false">AH7+1</f>
        <v>37099</v>
      </c>
      <c r="AJ7" s="59" t="n">
        <f aca="false">AI7+1</f>
        <v>37100</v>
      </c>
      <c r="AK7" s="59" t="n">
        <f aca="false">AJ7+1</f>
        <v>37101</v>
      </c>
      <c r="AL7" s="59" t="n">
        <f aca="false">AK7+1</f>
        <v>37102</v>
      </c>
      <c r="AM7" s="59" t="n">
        <f aca="false">AL7+1</f>
        <v>37103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0</v>
      </c>
      <c r="J10" s="24" t="n">
        <f aca="false">I10</f>
        <v>0</v>
      </c>
      <c r="K10" s="24" t="n">
        <f aca="false">J10</f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15000</v>
      </c>
      <c r="J13" s="24" t="n">
        <f aca="false">I13</f>
        <v>15000</v>
      </c>
      <c r="K13" s="24" t="n">
        <f aca="false">J13</f>
        <v>15000</v>
      </c>
      <c r="L13" s="24" t="n">
        <f aca="false">K13</f>
        <v>15000</v>
      </c>
      <c r="M13" s="24" t="n">
        <f aca="false">L13</f>
        <v>15000</v>
      </c>
      <c r="N13" s="24" t="n">
        <f aca="false">M13</f>
        <v>15000</v>
      </c>
      <c r="O13" s="24" t="n">
        <f aca="false">N13</f>
        <v>15000</v>
      </c>
      <c r="P13" s="24" t="n">
        <f aca="false">O13</f>
        <v>15000</v>
      </c>
      <c r="Q13" s="24" t="n">
        <f aca="false">P13</f>
        <v>15000</v>
      </c>
      <c r="R13" s="24" t="n">
        <f aca="false">Q13</f>
        <v>15000</v>
      </c>
      <c r="S13" s="24" t="n">
        <f aca="false">R13</f>
        <v>15000</v>
      </c>
      <c r="T13" s="24" t="n">
        <f aca="false">S13</f>
        <v>15000</v>
      </c>
      <c r="U13" s="24" t="n">
        <f aca="false">T13</f>
        <v>15000</v>
      </c>
      <c r="V13" s="24" t="n">
        <f aca="false">U13</f>
        <v>15000</v>
      </c>
      <c r="W13" s="24" t="n">
        <f aca="false">V13</f>
        <v>15000</v>
      </c>
      <c r="X13" s="24" t="n">
        <f aca="false">W13</f>
        <v>15000</v>
      </c>
      <c r="Y13" s="24" t="n">
        <f aca="false">X13</f>
        <v>15000</v>
      </c>
      <c r="Z13" s="24" t="n">
        <f aca="false">Y13</f>
        <v>15000</v>
      </c>
      <c r="AA13" s="24" t="n">
        <f aca="false">Z13</f>
        <v>15000</v>
      </c>
      <c r="AB13" s="24" t="n">
        <f aca="false">AA13</f>
        <v>15000</v>
      </c>
      <c r="AC13" s="24" t="n">
        <f aca="false">AB13</f>
        <v>15000</v>
      </c>
      <c r="AD13" s="24" t="n">
        <f aca="false">AC13</f>
        <v>15000</v>
      </c>
      <c r="AE13" s="24" t="n">
        <f aca="false">AD13</f>
        <v>15000</v>
      </c>
      <c r="AF13" s="24" t="n">
        <f aca="false">AE13</f>
        <v>15000</v>
      </c>
      <c r="AG13" s="24" t="n">
        <f aca="false">AF13</f>
        <v>15000</v>
      </c>
      <c r="AH13" s="24" t="n">
        <f aca="false">AG13</f>
        <v>15000</v>
      </c>
      <c r="AI13" s="24" t="n">
        <f aca="false">AH13</f>
        <v>15000</v>
      </c>
      <c r="AJ13" s="24" t="n">
        <f aca="false">AI13</f>
        <v>15000</v>
      </c>
      <c r="AK13" s="24" t="n">
        <f aca="false">AJ13</f>
        <v>15000</v>
      </c>
      <c r="AL13" s="24" t="n">
        <f aca="false">AK13</f>
        <v>15000</v>
      </c>
      <c r="AM13" s="24" t="n">
        <f aca="false">AL13</f>
        <v>15000</v>
      </c>
      <c r="AO13" s="28" t="n">
        <f aca="false">SUM(I13:AN13)</f>
        <v>465000</v>
      </c>
      <c r="AP13" s="28" t="n">
        <f aca="false">SUM(I13:AM13)*E13+SUM(I13:AM13)*F13+SUM(I13:AM13)*G13</f>
        <v>1116465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5000</v>
      </c>
      <c r="J14" s="24" t="n">
        <f aca="false">I14</f>
        <v>5000</v>
      </c>
      <c r="K14" s="24" t="n">
        <f aca="false">J14</f>
        <v>5000</v>
      </c>
      <c r="L14" s="24" t="n">
        <f aca="false">K14</f>
        <v>5000</v>
      </c>
      <c r="M14" s="24" t="n">
        <f aca="false">L14</f>
        <v>5000</v>
      </c>
      <c r="N14" s="24" t="n">
        <f aca="false">M14</f>
        <v>5000</v>
      </c>
      <c r="O14" s="24" t="n">
        <f aca="false">N14</f>
        <v>5000</v>
      </c>
      <c r="P14" s="24" t="n">
        <f aca="false">O14</f>
        <v>5000</v>
      </c>
      <c r="Q14" s="24" t="n">
        <f aca="false">P14</f>
        <v>5000</v>
      </c>
      <c r="R14" s="24" t="n">
        <f aca="false">Q14</f>
        <v>5000</v>
      </c>
      <c r="S14" s="24" t="n">
        <f aca="false">R14</f>
        <v>5000</v>
      </c>
      <c r="T14" s="24" t="n">
        <f aca="false">S14</f>
        <v>5000</v>
      </c>
      <c r="U14" s="24" t="n">
        <f aca="false">T14</f>
        <v>5000</v>
      </c>
      <c r="V14" s="24" t="n">
        <f aca="false">U14</f>
        <v>5000</v>
      </c>
      <c r="W14" s="24" t="n">
        <f aca="false">V14</f>
        <v>5000</v>
      </c>
      <c r="X14" s="24" t="n">
        <f aca="false">W14</f>
        <v>5000</v>
      </c>
      <c r="Y14" s="24" t="n">
        <f aca="false">X14</f>
        <v>5000</v>
      </c>
      <c r="Z14" s="24" t="n">
        <f aca="false">Y14</f>
        <v>5000</v>
      </c>
      <c r="AA14" s="24" t="n">
        <f aca="false">Z14</f>
        <v>5000</v>
      </c>
      <c r="AB14" s="24" t="n">
        <f aca="false">AA14</f>
        <v>5000</v>
      </c>
      <c r="AC14" s="24" t="n">
        <f aca="false">AB14</f>
        <v>5000</v>
      </c>
      <c r="AD14" s="24" t="n">
        <f aca="false">AC14</f>
        <v>5000</v>
      </c>
      <c r="AE14" s="24" t="n">
        <f aca="false">AD14</f>
        <v>5000</v>
      </c>
      <c r="AF14" s="24" t="n">
        <f aca="false">AE14</f>
        <v>5000</v>
      </c>
      <c r="AG14" s="24" t="n">
        <f aca="false">AF14</f>
        <v>5000</v>
      </c>
      <c r="AH14" s="24" t="n">
        <f aca="false">AG14</f>
        <v>5000</v>
      </c>
      <c r="AI14" s="24" t="n">
        <f aca="false">AH14</f>
        <v>5000</v>
      </c>
      <c r="AJ14" s="24" t="n">
        <f aca="false">AI14</f>
        <v>5000</v>
      </c>
      <c r="AK14" s="24" t="n">
        <f aca="false">AJ14</f>
        <v>5000</v>
      </c>
      <c r="AL14" s="24" t="n">
        <f aca="false">AK14</f>
        <v>5000</v>
      </c>
      <c r="AM14" s="24" t="n">
        <f aca="false">AL14</f>
        <v>5000</v>
      </c>
      <c r="AO14" s="28" t="n">
        <f aca="false">SUM(I14:AN14)</f>
        <v>155000</v>
      </c>
      <c r="AP14" s="28" t="n">
        <f aca="false">SUM(I14:AM14)*E14+SUM(I14:AM14)*F14+SUM(I14:AM14)*G14</f>
        <v>372155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v>16000</v>
      </c>
      <c r="AC20" s="28" t="n">
        <f aca="false">AB20</f>
        <v>16000</v>
      </c>
      <c r="AD20" s="28" t="n">
        <f aca="false">AC20</f>
        <v>16000</v>
      </c>
      <c r="AE20" s="28" t="n">
        <f aca="false">AD20</f>
        <v>16000</v>
      </c>
      <c r="AF20" s="28" t="n">
        <f aca="false">AE20</f>
        <v>16000</v>
      </c>
      <c r="AG20" s="28" t="n">
        <f aca="false">AF20</f>
        <v>16000</v>
      </c>
      <c r="AH20" s="28" t="n">
        <f aca="false">AG20</f>
        <v>16000</v>
      </c>
      <c r="AI20" s="28" t="n">
        <f aca="false">AH20</f>
        <v>16000</v>
      </c>
      <c r="AJ20" s="28" t="n">
        <f aca="false">AI20</f>
        <v>16000</v>
      </c>
      <c r="AK20" s="28" t="n">
        <f aca="false">AJ20</f>
        <v>16000</v>
      </c>
      <c r="AL20" s="28" t="n">
        <f aca="false">AK20</f>
        <v>16000</v>
      </c>
      <c r="AM20" s="28" t="n">
        <f aca="false">AL20</f>
        <v>16000</v>
      </c>
      <c r="AO20" s="28" t="n">
        <f aca="false">SUM(I20:AN20)</f>
        <v>192000</v>
      </c>
      <c r="AP20" s="28" t="n">
        <f aca="false">SUM(I20:AM20)*E20+SUM(I20:AM20)*F20+SUM(I20:AM20)*G20</f>
        <v>551712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17925</v>
      </c>
      <c r="J28" s="24" t="n">
        <f aca="false">I28</f>
        <v>17925</v>
      </c>
      <c r="K28" s="24" t="n">
        <f aca="false">J28</f>
        <v>17925</v>
      </c>
      <c r="L28" s="24" t="n">
        <f aca="false">K28</f>
        <v>17925</v>
      </c>
      <c r="M28" s="24" t="n">
        <f aca="false">L28</f>
        <v>17925</v>
      </c>
      <c r="N28" s="24" t="n">
        <f aca="false">M28</f>
        <v>17925</v>
      </c>
      <c r="O28" s="24" t="n">
        <f aca="false">N28</f>
        <v>17925</v>
      </c>
      <c r="P28" s="24" t="n">
        <f aca="false">O28</f>
        <v>17925</v>
      </c>
      <c r="Q28" s="24" t="n">
        <f aca="false">P28</f>
        <v>17925</v>
      </c>
      <c r="R28" s="24" t="n">
        <f aca="false">Q28</f>
        <v>17925</v>
      </c>
      <c r="S28" s="24" t="n">
        <f aca="false">R28</f>
        <v>17925</v>
      </c>
      <c r="T28" s="24" t="n">
        <f aca="false">S28</f>
        <v>17925</v>
      </c>
      <c r="U28" s="24" t="n">
        <f aca="false">T28</f>
        <v>17925</v>
      </c>
      <c r="V28" s="24" t="n">
        <f aca="false">U28</f>
        <v>17925</v>
      </c>
      <c r="W28" s="24" t="n">
        <f aca="false">V28</f>
        <v>17925</v>
      </c>
      <c r="X28" s="24" t="n">
        <f aca="false">W28</f>
        <v>17925</v>
      </c>
      <c r="Y28" s="24" t="n">
        <f aca="false">X28</f>
        <v>17925</v>
      </c>
      <c r="Z28" s="24" t="n">
        <f aca="false">Y28</f>
        <v>17925</v>
      </c>
      <c r="AA28" s="24" t="n">
        <f aca="false">Z28</f>
        <v>17925</v>
      </c>
      <c r="AB28" s="24" t="n">
        <v>1925</v>
      </c>
      <c r="AC28" s="24" t="n">
        <f aca="false">AB28</f>
        <v>1925</v>
      </c>
      <c r="AD28" s="24" t="n">
        <f aca="false">AC28</f>
        <v>1925</v>
      </c>
      <c r="AE28" s="24" t="n">
        <f aca="false">AD28</f>
        <v>1925</v>
      </c>
      <c r="AF28" s="24" t="n">
        <f aca="false">AE28</f>
        <v>1925</v>
      </c>
      <c r="AG28" s="24" t="n">
        <f aca="false">AF28</f>
        <v>1925</v>
      </c>
      <c r="AH28" s="24" t="n">
        <f aca="false">AG28</f>
        <v>1925</v>
      </c>
      <c r="AI28" s="24" t="n">
        <f aca="false">AH28</f>
        <v>1925</v>
      </c>
      <c r="AJ28" s="24" t="n">
        <f aca="false">AI28</f>
        <v>1925</v>
      </c>
      <c r="AK28" s="24" t="n">
        <f aca="false">AJ28</f>
        <v>1925</v>
      </c>
      <c r="AL28" s="24" t="n">
        <f aca="false">AK28</f>
        <v>1925</v>
      </c>
      <c r="AM28" s="24" t="n">
        <f aca="false">AL28</f>
        <v>1925</v>
      </c>
      <c r="AO28" s="28" t="n">
        <f aca="false">SUM(I28:AN28)</f>
        <v>363675</v>
      </c>
      <c r="AP28" s="28" t="n">
        <f aca="false">SUM(I28:AM28)*E28+SUM(I28:AM28)*F28+SUM(I28:AM28)*G28</f>
        <v>1045020.1125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2075</v>
      </c>
      <c r="J30" s="24" t="n">
        <f aca="false">I30</f>
        <v>2075</v>
      </c>
      <c r="K30" s="24" t="n">
        <f aca="false">J30</f>
        <v>2075</v>
      </c>
      <c r="L30" s="24" t="n">
        <f aca="false">K30</f>
        <v>2075</v>
      </c>
      <c r="M30" s="24" t="n">
        <f aca="false">L30</f>
        <v>2075</v>
      </c>
      <c r="N30" s="24" t="n">
        <f aca="false">M30</f>
        <v>2075</v>
      </c>
      <c r="O30" s="24" t="n">
        <f aca="false">N30</f>
        <v>2075</v>
      </c>
      <c r="P30" s="24" t="n">
        <f aca="false">O30</f>
        <v>2075</v>
      </c>
      <c r="Q30" s="24" t="n">
        <f aca="false">P30</f>
        <v>2075</v>
      </c>
      <c r="R30" s="24" t="n">
        <f aca="false">Q30</f>
        <v>2075</v>
      </c>
      <c r="S30" s="24" t="n">
        <f aca="false">R30</f>
        <v>2075</v>
      </c>
      <c r="T30" s="24" t="n">
        <f aca="false">S30</f>
        <v>2075</v>
      </c>
      <c r="U30" s="24" t="n">
        <f aca="false">T30</f>
        <v>2075</v>
      </c>
      <c r="V30" s="24" t="n">
        <f aca="false">U30</f>
        <v>2075</v>
      </c>
      <c r="W30" s="24" t="n">
        <f aca="false">V30</f>
        <v>2075</v>
      </c>
      <c r="X30" s="24" t="n">
        <f aca="false">W30</f>
        <v>2075</v>
      </c>
      <c r="Y30" s="24" t="n">
        <f aca="false">X30</f>
        <v>2075</v>
      </c>
      <c r="Z30" s="24" t="n">
        <f aca="false">Y30</f>
        <v>2075</v>
      </c>
      <c r="AA30" s="24" t="n">
        <f aca="false">Z30</f>
        <v>2075</v>
      </c>
      <c r="AB30" s="24" t="n">
        <f aca="false">AA30</f>
        <v>2075</v>
      </c>
      <c r="AC30" s="24" t="n">
        <f aca="false">AB30</f>
        <v>2075</v>
      </c>
      <c r="AD30" s="24" t="n">
        <f aca="false">AC30</f>
        <v>2075</v>
      </c>
      <c r="AE30" s="24" t="n">
        <f aca="false">AD30</f>
        <v>2075</v>
      </c>
      <c r="AF30" s="24" t="n">
        <f aca="false">AE30</f>
        <v>2075</v>
      </c>
      <c r="AG30" s="24" t="n">
        <f aca="false">AF30</f>
        <v>2075</v>
      </c>
      <c r="AH30" s="24" t="n">
        <f aca="false">AG30</f>
        <v>2075</v>
      </c>
      <c r="AI30" s="24" t="n">
        <f aca="false">AH30</f>
        <v>2075</v>
      </c>
      <c r="AJ30" s="24" t="n">
        <f aca="false">AI30</f>
        <v>2075</v>
      </c>
      <c r="AK30" s="24" t="n">
        <f aca="false">AJ30</f>
        <v>2075</v>
      </c>
      <c r="AL30" s="24" t="n">
        <f aca="false">AK30</f>
        <v>2075</v>
      </c>
      <c r="AM30" s="24" t="n">
        <f aca="false">AL30</f>
        <v>2075</v>
      </c>
      <c r="AO30" s="28" t="n">
        <f aca="false">SUM(I30:AN30)</f>
        <v>64325</v>
      </c>
      <c r="AP30" s="28" t="n">
        <f aca="false">SUM(I30:AM30)*E30+SUM(I30:AM30)*F30+SUM(I30:AM30)*G30</f>
        <v>184837.8875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5000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5000</v>
      </c>
      <c r="AP42" s="28" t="n">
        <f aca="false">AO147</f>
        <v>16500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AO148</f>
        <v>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/>
      <c r="AM44" s="69"/>
      <c r="AO44" s="28" t="n">
        <f aca="false">SUM(I44:AM44)</f>
        <v>0</v>
      </c>
      <c r="AP44" s="28" t="n">
        <f aca="false">AO149</f>
        <v>0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 t="n">
        <v>10000</v>
      </c>
      <c r="AO45" s="28" t="n">
        <f aca="false">SUM(I45:AM45)</f>
        <v>10000</v>
      </c>
      <c r="AP45" s="28" t="n">
        <f aca="false">AO150</f>
        <v>32500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 t="n">
        <v>0</v>
      </c>
      <c r="N46" s="24" t="n">
        <v>0</v>
      </c>
      <c r="O46" s="24" t="n">
        <v>0</v>
      </c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24" t="n">
        <v>0</v>
      </c>
      <c r="V46" s="24" t="n">
        <v>0</v>
      </c>
      <c r="W46" s="24" t="n">
        <v>0</v>
      </c>
      <c r="X46" s="24" t="n">
        <v>0</v>
      </c>
      <c r="Y46" s="24" t="n">
        <v>0</v>
      </c>
      <c r="Z46" s="24" t="n">
        <v>0</v>
      </c>
      <c r="AA46" s="24" t="n">
        <v>0</v>
      </c>
      <c r="AB46" s="24" t="n">
        <v>0</v>
      </c>
      <c r="AC46" s="24" t="n">
        <v>0</v>
      </c>
      <c r="AD46" s="24" t="n">
        <v>0</v>
      </c>
      <c r="AE46" s="24" t="n">
        <v>0</v>
      </c>
      <c r="AF46" s="24" t="n">
        <v>0</v>
      </c>
      <c r="AG46" s="24" t="n">
        <v>0</v>
      </c>
      <c r="AH46" s="24" t="n">
        <v>0</v>
      </c>
      <c r="AI46" s="24" t="n">
        <v>0</v>
      </c>
      <c r="AJ46" s="24" t="n">
        <v>0</v>
      </c>
      <c r="AK46" s="24" t="n">
        <v>0</v>
      </c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 t="n">
        <v>0</v>
      </c>
      <c r="N47" s="130" t="n">
        <v>0</v>
      </c>
      <c r="O47" s="130" t="n">
        <v>0</v>
      </c>
      <c r="P47" s="130" t="n">
        <v>0</v>
      </c>
      <c r="Q47" s="130" t="n">
        <v>0</v>
      </c>
      <c r="R47" s="130" t="n">
        <v>0</v>
      </c>
      <c r="S47" s="130" t="n">
        <v>0</v>
      </c>
      <c r="T47" s="130" t="n">
        <v>0</v>
      </c>
      <c r="U47" s="130" t="n">
        <v>0</v>
      </c>
      <c r="V47" s="130" t="n">
        <v>0</v>
      </c>
      <c r="W47" s="130" t="n">
        <v>0</v>
      </c>
      <c r="X47" s="130" t="n">
        <v>0</v>
      </c>
      <c r="Y47" s="130" t="n">
        <v>0</v>
      </c>
      <c r="Z47" s="130" t="n">
        <v>0</v>
      </c>
      <c r="AA47" s="130" t="n">
        <v>0</v>
      </c>
      <c r="AB47" s="130" t="n">
        <v>0</v>
      </c>
      <c r="AC47" s="130" t="n">
        <v>0</v>
      </c>
      <c r="AD47" s="130" t="n">
        <v>0</v>
      </c>
      <c r="AE47" s="130" t="n">
        <v>0</v>
      </c>
      <c r="AF47" s="130" t="n">
        <v>0</v>
      </c>
      <c r="AG47" s="130" t="n">
        <v>0</v>
      </c>
      <c r="AH47" s="130" t="n">
        <v>0</v>
      </c>
      <c r="AI47" s="130" t="n">
        <v>0</v>
      </c>
      <c r="AJ47" s="130" t="n">
        <v>0</v>
      </c>
      <c r="AK47" s="130" t="n">
        <v>0</v>
      </c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0</v>
      </c>
      <c r="N48" s="69" t="n">
        <f aca="false">SUM(N42:N47)</f>
        <v>0</v>
      </c>
      <c r="O48" s="69" t="n">
        <f aca="false">SUM(O42:O47)</f>
        <v>0</v>
      </c>
      <c r="P48" s="69" t="n">
        <f aca="false">SUM(P42:P47)</f>
        <v>0</v>
      </c>
      <c r="Q48" s="69" t="n">
        <f aca="false">SUM(Q42:Q47)</f>
        <v>0</v>
      </c>
      <c r="R48" s="69" t="n">
        <f aca="false">SUM(R42:R47)</f>
        <v>0</v>
      </c>
      <c r="S48" s="69" t="n">
        <f aca="false">SUM(S42:S47)</f>
        <v>0</v>
      </c>
      <c r="T48" s="69" t="n">
        <f aca="false">SUM(T42:T47)</f>
        <v>0</v>
      </c>
      <c r="U48" s="69" t="n">
        <f aca="false">SUM(U42:U47)</f>
        <v>5000</v>
      </c>
      <c r="V48" s="69" t="n">
        <f aca="false">SUM(V42:V47)</f>
        <v>0</v>
      </c>
      <c r="W48" s="69" t="n">
        <f aca="false">SUM(W42:W47)</f>
        <v>0</v>
      </c>
      <c r="X48" s="69" t="n">
        <f aca="false">SUM(X42:X47)</f>
        <v>0</v>
      </c>
      <c r="Y48" s="69" t="n">
        <f aca="false">SUM(Y42:Y47)</f>
        <v>0</v>
      </c>
      <c r="Z48" s="69" t="n">
        <f aca="false">SUM(Z42:Z47)</f>
        <v>0</v>
      </c>
      <c r="AA48" s="69" t="n">
        <f aca="false">SUM(AA42:AA47)</f>
        <v>0</v>
      </c>
      <c r="AB48" s="69" t="n">
        <f aca="false">SUM(AB42:AB47)</f>
        <v>0</v>
      </c>
      <c r="AC48" s="69" t="n">
        <f aca="false">SUM(AC42:AC47)</f>
        <v>0</v>
      </c>
      <c r="AD48" s="69" t="n">
        <f aca="false">SUM(AD42:AD47)</f>
        <v>0</v>
      </c>
      <c r="AE48" s="69" t="n">
        <f aca="false">SUM(AE42:AE47)</f>
        <v>0</v>
      </c>
      <c r="AF48" s="69" t="n">
        <f aca="false">SUM(AF42:AF47)</f>
        <v>0</v>
      </c>
      <c r="AG48" s="69" t="n">
        <f aca="false">SUM(AG42:AG47)</f>
        <v>0</v>
      </c>
      <c r="AH48" s="69" t="n">
        <f aca="false">SUM(AH42:AH47)</f>
        <v>0</v>
      </c>
      <c r="AI48" s="69" t="n">
        <f aca="false">SUM(AI42:AI47)</f>
        <v>0</v>
      </c>
      <c r="AJ48" s="69" t="n">
        <f aca="false">SUM(AJ42:AJ47)</f>
        <v>0</v>
      </c>
      <c r="AK48" s="69" t="n">
        <f aca="false">SUM(AK42:AK47)</f>
        <v>0</v>
      </c>
      <c r="AL48" s="69" t="n">
        <f aca="false">SUM(AL42:AL47)</f>
        <v>0</v>
      </c>
      <c r="AM48" s="24" t="n">
        <f aca="false">SUM(AM42:AM47)</f>
        <v>10000</v>
      </c>
      <c r="AO48" s="132" t="n">
        <f aca="false">SUM(I48:AN48)</f>
        <v>15000</v>
      </c>
      <c r="AP48" s="132" t="n">
        <f aca="false">SUM(AP42:AP47)</f>
        <v>49000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I20-I83</f>
        <v>0</v>
      </c>
      <c r="J52" s="107" t="n">
        <f aca="false">J20-J83</f>
        <v>0</v>
      </c>
      <c r="K52" s="107" t="n">
        <f aca="false">K20-K83</f>
        <v>0</v>
      </c>
      <c r="L52" s="107" t="n">
        <f aca="false">L20-L83</f>
        <v>0</v>
      </c>
      <c r="M52" s="107" t="n">
        <f aca="false">M20-M83</f>
        <v>0</v>
      </c>
      <c r="N52" s="107" t="n">
        <f aca="false">N20-N83</f>
        <v>0</v>
      </c>
      <c r="O52" s="107" t="n">
        <f aca="false">O20-O83</f>
        <v>0</v>
      </c>
      <c r="P52" s="107" t="n">
        <f aca="false">P20-P83</f>
        <v>0</v>
      </c>
      <c r="Q52" s="107" t="n">
        <f aca="false">Q20-Q83</f>
        <v>0</v>
      </c>
      <c r="R52" s="107" t="n">
        <f aca="false">R20-R83</f>
        <v>0</v>
      </c>
      <c r="S52" s="107" t="n">
        <f aca="false">S20-S83</f>
        <v>0</v>
      </c>
      <c r="T52" s="107" t="n">
        <f aca="false">T20-T83</f>
        <v>0</v>
      </c>
      <c r="U52" s="107" t="n">
        <f aca="false">U20-U83</f>
        <v>0</v>
      </c>
      <c r="V52" s="107" t="n">
        <f aca="false">V20-V83</f>
        <v>0</v>
      </c>
      <c r="W52" s="107" t="n">
        <f aca="false">W20-W83</f>
        <v>0</v>
      </c>
      <c r="X52" s="107" t="n">
        <f aca="false">X20-X83</f>
        <v>0</v>
      </c>
      <c r="Y52" s="107" t="n">
        <f aca="false">Y20-Y83</f>
        <v>0</v>
      </c>
      <c r="Z52" s="107" t="n">
        <f aca="false">Z20-Z83</f>
        <v>0</v>
      </c>
      <c r="AA52" s="107" t="n">
        <f aca="false">AA20-AA83</f>
        <v>0</v>
      </c>
      <c r="AB52" s="107" t="n">
        <f aca="false">AB20-AB83</f>
        <v>16000</v>
      </c>
      <c r="AC52" s="107" t="n">
        <f aca="false">AC20-AC83</f>
        <v>16000</v>
      </c>
      <c r="AD52" s="107" t="n">
        <f aca="false">AD20-AD83</f>
        <v>16000</v>
      </c>
      <c r="AE52" s="107" t="n">
        <f aca="false">AE20-AE83</f>
        <v>16000</v>
      </c>
      <c r="AF52" s="107" t="n">
        <f aca="false">AF20-AF83</f>
        <v>16000</v>
      </c>
      <c r="AG52" s="107" t="n">
        <f aca="false">AG20-AG83</f>
        <v>16000</v>
      </c>
      <c r="AH52" s="107" t="n">
        <f aca="false">AH20-AH83</f>
        <v>16000</v>
      </c>
      <c r="AI52" s="107" t="n">
        <f aca="false">AI20-AI83</f>
        <v>16000</v>
      </c>
      <c r="AJ52" s="107" t="n">
        <f aca="false">AJ20-AJ83</f>
        <v>16000</v>
      </c>
      <c r="AK52" s="107" t="n">
        <f aca="false">AK20-AK83</f>
        <v>16000</v>
      </c>
      <c r="AL52" s="107" t="n">
        <f aca="false">AL20-AL83</f>
        <v>16000</v>
      </c>
      <c r="AM52" s="107" t="n">
        <f aca="false">AM20-AM83</f>
        <v>16000</v>
      </c>
      <c r="AN52" s="106"/>
      <c r="AO52" s="110" t="n">
        <f aca="false">SUM(I52:AN52)-AQ52</f>
        <v>190080</v>
      </c>
      <c r="AP52" s="111" t="n">
        <f aca="false">AO52*E52</f>
        <v>19008</v>
      </c>
      <c r="AQ52" s="110" t="n">
        <f aca="false">SUM(I52:AM52)*F52</f>
        <v>1920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I21-I84</f>
        <v>0</v>
      </c>
      <c r="J53" s="107" t="n">
        <f aca="false">J21-J84</f>
        <v>0</v>
      </c>
      <c r="K53" s="107" t="n">
        <f aca="false">K21-K84</f>
        <v>0</v>
      </c>
      <c r="L53" s="107" t="n">
        <f aca="false">L21-L84</f>
        <v>0</v>
      </c>
      <c r="M53" s="107" t="n">
        <f aca="false">M21-M84</f>
        <v>0</v>
      </c>
      <c r="N53" s="107" t="n">
        <f aca="false">N21-N84</f>
        <v>0</v>
      </c>
      <c r="O53" s="107" t="n">
        <f aca="false">O21-O84</f>
        <v>0</v>
      </c>
      <c r="P53" s="107" t="n">
        <f aca="false">P21-P84</f>
        <v>0</v>
      </c>
      <c r="Q53" s="107" t="n">
        <f aca="false">Q21-Q84</f>
        <v>0</v>
      </c>
      <c r="R53" s="107" t="n">
        <f aca="false">R21-R84</f>
        <v>0</v>
      </c>
      <c r="S53" s="107" t="n">
        <f aca="false">S21-S84</f>
        <v>0</v>
      </c>
      <c r="T53" s="107" t="n">
        <f aca="false">T21-T84</f>
        <v>0</v>
      </c>
      <c r="U53" s="107" t="n">
        <f aca="false">U21-U84</f>
        <v>0</v>
      </c>
      <c r="V53" s="107" t="n">
        <f aca="false">V21-V84</f>
        <v>0</v>
      </c>
      <c r="W53" s="107" t="n">
        <f aca="false">W21-W84</f>
        <v>0</v>
      </c>
      <c r="X53" s="107" t="n">
        <f aca="false">X21-X84</f>
        <v>0</v>
      </c>
      <c r="Y53" s="107" t="n">
        <f aca="false">Y21-Y84</f>
        <v>0</v>
      </c>
      <c r="Z53" s="107" t="n">
        <f aca="false">Z21-Z84</f>
        <v>0</v>
      </c>
      <c r="AA53" s="107" t="n">
        <f aca="false">AA21-AA84</f>
        <v>0</v>
      </c>
      <c r="AB53" s="107" t="n">
        <f aca="false">AB21-AB84</f>
        <v>0</v>
      </c>
      <c r="AC53" s="107" t="n">
        <f aca="false">AC21-AC84</f>
        <v>0</v>
      </c>
      <c r="AD53" s="107" t="n">
        <f aca="false">AD21-AD84</f>
        <v>0</v>
      </c>
      <c r="AE53" s="107" t="n">
        <f aca="false">AE21-AE84</f>
        <v>0</v>
      </c>
      <c r="AF53" s="107" t="n">
        <f aca="false">AF21-AF84</f>
        <v>0</v>
      </c>
      <c r="AG53" s="107" t="n">
        <f aca="false">AG21-AG84</f>
        <v>0</v>
      </c>
      <c r="AH53" s="107" t="n">
        <f aca="false">AH21-AH84</f>
        <v>0</v>
      </c>
      <c r="AI53" s="107" t="n">
        <f aca="false">AI21-AI84</f>
        <v>0</v>
      </c>
      <c r="AJ53" s="107" t="n">
        <f aca="false">AJ21-AJ84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I11+I28-I85</f>
        <v>17925</v>
      </c>
      <c r="J54" s="107" t="n">
        <f aca="false">J11+J28-J85</f>
        <v>17925</v>
      </c>
      <c r="K54" s="107" t="n">
        <f aca="false">K11+K28-K85</f>
        <v>17925</v>
      </c>
      <c r="L54" s="107" t="n">
        <f aca="false">L11+L28-L85</f>
        <v>17925</v>
      </c>
      <c r="M54" s="107" t="n">
        <f aca="false">M11+M28-M85</f>
        <v>17925</v>
      </c>
      <c r="N54" s="107" t="n">
        <f aca="false">N11+N28-N85</f>
        <v>17925</v>
      </c>
      <c r="O54" s="107" t="n">
        <f aca="false">O11+O28-O85</f>
        <v>17925</v>
      </c>
      <c r="P54" s="107" t="n">
        <f aca="false">P11+P28-P85</f>
        <v>17925</v>
      </c>
      <c r="Q54" s="107" t="n">
        <f aca="false">Q11+Q28-Q85</f>
        <v>17925</v>
      </c>
      <c r="R54" s="107" t="n">
        <f aca="false">R11+R28-R85</f>
        <v>17925</v>
      </c>
      <c r="S54" s="107" t="n">
        <f aca="false">S11+S28-S85</f>
        <v>17925</v>
      </c>
      <c r="T54" s="107" t="n">
        <f aca="false">T11+T28-T85</f>
        <v>17925</v>
      </c>
      <c r="U54" s="107" t="n">
        <f aca="false">U11+U28-U85</f>
        <v>17925</v>
      </c>
      <c r="V54" s="107" t="n">
        <f aca="false">V11+V28-V85</f>
        <v>17925</v>
      </c>
      <c r="W54" s="107" t="n">
        <f aca="false">W11+W28-W85</f>
        <v>17925</v>
      </c>
      <c r="X54" s="107" t="n">
        <f aca="false">X11+X28-X85</f>
        <v>17925</v>
      </c>
      <c r="Y54" s="107" t="n">
        <f aca="false">Y11+Y28-Y85</f>
        <v>17925</v>
      </c>
      <c r="Z54" s="107" t="n">
        <f aca="false">Z11+Z28-Z85</f>
        <v>17925</v>
      </c>
      <c r="AA54" s="107" t="n">
        <f aca="false">AA11+AA28-AA85</f>
        <v>17925</v>
      </c>
      <c r="AB54" s="107" t="n">
        <f aca="false">AB11+AB28-AB85</f>
        <v>1925</v>
      </c>
      <c r="AC54" s="107" t="n">
        <f aca="false">AC11+AC28-AC85</f>
        <v>1925</v>
      </c>
      <c r="AD54" s="107" t="n">
        <f aca="false">AD11+AD28-AD85</f>
        <v>1925</v>
      </c>
      <c r="AE54" s="107" t="n">
        <f aca="false">AE11+AE28-AE85</f>
        <v>1925</v>
      </c>
      <c r="AF54" s="107" t="n">
        <f aca="false">AF11+AF28-AF85</f>
        <v>1925</v>
      </c>
      <c r="AG54" s="107" t="n">
        <f aca="false">AG11+AG28-AG85</f>
        <v>1925</v>
      </c>
      <c r="AH54" s="107" t="n">
        <f aca="false">AH11+AH28-AH85</f>
        <v>1925</v>
      </c>
      <c r="AI54" s="107" t="n">
        <f aca="false">AI11+AI28-AI85</f>
        <v>1925</v>
      </c>
      <c r="AJ54" s="107" t="n">
        <f aca="false">AJ11+AJ28-AJ85</f>
        <v>1925</v>
      </c>
      <c r="AK54" s="107" t="n">
        <f aca="false">AK11+AK28-AK85</f>
        <v>1925</v>
      </c>
      <c r="AL54" s="107" t="n">
        <f aca="false">AL11+AL28-AL85</f>
        <v>1925</v>
      </c>
      <c r="AM54" s="107" t="n">
        <f aca="false">AM11+AM28-AM85</f>
        <v>1925</v>
      </c>
      <c r="AN54" s="106"/>
      <c r="AO54" s="110" t="n">
        <f aca="false">SUM(I54:AN54)-AQ54</f>
        <v>360038.25</v>
      </c>
      <c r="AP54" s="111" t="n">
        <f aca="false">AO54*E54</f>
        <v>36003.825</v>
      </c>
      <c r="AQ54" s="110" t="n">
        <f aca="false">SUM(I54:AM54)*F54</f>
        <v>3636.75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I23-I86</f>
        <v>0</v>
      </c>
      <c r="J55" s="107" t="n">
        <f aca="false">J23-J86</f>
        <v>0</v>
      </c>
      <c r="K55" s="107" t="n">
        <f aca="false">K23-K86</f>
        <v>0</v>
      </c>
      <c r="L55" s="107" t="n">
        <f aca="false">L23-L86</f>
        <v>0</v>
      </c>
      <c r="M55" s="107" t="n">
        <f aca="false">M23-M86</f>
        <v>0</v>
      </c>
      <c r="N55" s="107" t="n">
        <v>0</v>
      </c>
      <c r="O55" s="107" t="n">
        <v>0</v>
      </c>
      <c r="P55" s="107" t="n">
        <f aca="false">P23-P86</f>
        <v>0</v>
      </c>
      <c r="Q55" s="107" t="n">
        <f aca="false">Q23-Q86</f>
        <v>0</v>
      </c>
      <c r="R55" s="107" t="n">
        <f aca="false">R23-R86</f>
        <v>0</v>
      </c>
      <c r="S55" s="107" t="n">
        <f aca="false">S23-S86</f>
        <v>0</v>
      </c>
      <c r="T55" s="107" t="n">
        <f aca="false">T23-T86</f>
        <v>0</v>
      </c>
      <c r="U55" s="107" t="n">
        <f aca="false">U23-U86</f>
        <v>0</v>
      </c>
      <c r="V55" s="107" t="n">
        <f aca="false">V23-V86</f>
        <v>0</v>
      </c>
      <c r="W55" s="107" t="n">
        <f aca="false">W23-W86</f>
        <v>0</v>
      </c>
      <c r="X55" s="107" t="n">
        <f aca="false">X23-X86</f>
        <v>0</v>
      </c>
      <c r="Y55" s="107" t="n">
        <f aca="false">Y23-Y86</f>
        <v>0</v>
      </c>
      <c r="Z55" s="107" t="n">
        <f aca="false">Z23-Z86</f>
        <v>0</v>
      </c>
      <c r="AA55" s="107" t="n">
        <f aca="false">AA23-AA86</f>
        <v>0</v>
      </c>
      <c r="AB55" s="107" t="n">
        <f aca="false">AB23-AB86</f>
        <v>0</v>
      </c>
      <c r="AC55" s="107" t="n">
        <f aca="false">AC23-AC86</f>
        <v>0</v>
      </c>
      <c r="AD55" s="107" t="n">
        <f aca="false">AD23-AD86</f>
        <v>0</v>
      </c>
      <c r="AE55" s="107" t="n">
        <f aca="false">AE23-AE86</f>
        <v>0</v>
      </c>
      <c r="AF55" s="107" t="n">
        <f aca="false">AF23-AF86</f>
        <v>0</v>
      </c>
      <c r="AG55" s="107" t="n">
        <f aca="false">AG23-AG86</f>
        <v>0</v>
      </c>
      <c r="AH55" s="107" t="n">
        <f aca="false">AH23-AH86</f>
        <v>0</v>
      </c>
      <c r="AI55" s="107" t="n">
        <f aca="false">AI23-AI86</f>
        <v>0</v>
      </c>
      <c r="AJ55" s="107" t="n">
        <f aca="false">AJ23-AJ86</f>
        <v>0</v>
      </c>
      <c r="AK55" s="107" t="n">
        <f aca="false">AK23-AK86</f>
        <v>0</v>
      </c>
      <c r="AL55" s="107" t="n">
        <f aca="false">AL23-AL86</f>
        <v>0</v>
      </c>
      <c r="AM55" s="107" t="n">
        <f aca="false">AM23-AM86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I10-I87</f>
        <v>0</v>
      </c>
      <c r="J56" s="107" t="n">
        <f aca="false">J10-J87</f>
        <v>0</v>
      </c>
      <c r="K56" s="107" t="n">
        <f aca="false">K10-K87</f>
        <v>0</v>
      </c>
      <c r="L56" s="107" t="n">
        <f aca="false">L10-L87</f>
        <v>0</v>
      </c>
      <c r="M56" s="107" t="n">
        <f aca="false">M10-M87</f>
        <v>0</v>
      </c>
      <c r="N56" s="107" t="n">
        <f aca="false">N10-N87</f>
        <v>0</v>
      </c>
      <c r="O56" s="107" t="n">
        <f aca="false">O10-O87</f>
        <v>0</v>
      </c>
      <c r="P56" s="107" t="n">
        <f aca="false">P10-P87</f>
        <v>0</v>
      </c>
      <c r="Q56" s="107" t="n">
        <f aca="false">Q10-Q87</f>
        <v>0</v>
      </c>
      <c r="R56" s="107" t="n">
        <f aca="false">R10-R87</f>
        <v>0</v>
      </c>
      <c r="S56" s="107" t="n">
        <f aca="false">S10-S87</f>
        <v>0</v>
      </c>
      <c r="T56" s="107" t="n">
        <f aca="false">T10-T87</f>
        <v>0</v>
      </c>
      <c r="U56" s="107" t="n">
        <f aca="false">U10-U87</f>
        <v>0</v>
      </c>
      <c r="V56" s="107" t="n">
        <f aca="false">V10-V87</f>
        <v>0</v>
      </c>
      <c r="W56" s="107" t="n">
        <f aca="false">W10-W87</f>
        <v>0</v>
      </c>
      <c r="X56" s="107" t="n">
        <f aca="false">X10-X87</f>
        <v>0</v>
      </c>
      <c r="Y56" s="107" t="n">
        <f aca="false">Y10-Y87</f>
        <v>0</v>
      </c>
      <c r="Z56" s="107" t="n">
        <f aca="false">Z10-Z87</f>
        <v>0</v>
      </c>
      <c r="AA56" s="107" t="n">
        <f aca="false">AA10-AA87</f>
        <v>0</v>
      </c>
      <c r="AB56" s="107" t="n">
        <f aca="false">AB10-AB87</f>
        <v>0</v>
      </c>
      <c r="AC56" s="107" t="n">
        <f aca="false">AC10-AC87</f>
        <v>0</v>
      </c>
      <c r="AD56" s="107" t="n">
        <f aca="false">AD10-AD87</f>
        <v>0</v>
      </c>
      <c r="AE56" s="107" t="n">
        <f aca="false">AE10-AE87</f>
        <v>0</v>
      </c>
      <c r="AF56" s="107" t="n">
        <f aca="false">AF10-AF87</f>
        <v>0</v>
      </c>
      <c r="AG56" s="107" t="n">
        <f aca="false">AG10-AG87</f>
        <v>0</v>
      </c>
      <c r="AH56" s="107" t="n">
        <f aca="false">AH10-AH87</f>
        <v>0</v>
      </c>
      <c r="AI56" s="107" t="n">
        <f aca="false">AI10-AI87</f>
        <v>0</v>
      </c>
      <c r="AJ56" s="107" t="n">
        <f aca="false">AJ10-AJ87</f>
        <v>0</v>
      </c>
      <c r="AK56" s="107" t="n">
        <f aca="false">AK10-AK87</f>
        <v>0</v>
      </c>
      <c r="AL56" s="107" t="n">
        <f aca="false">AL10-AL87</f>
        <v>0</v>
      </c>
      <c r="AM56" s="107" t="n">
        <f aca="false">AM10-AM87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I12+I24-I89</f>
        <v>0</v>
      </c>
      <c r="J58" s="107" t="n">
        <f aca="false">J12+J24-J89</f>
        <v>0</v>
      </c>
      <c r="K58" s="107" t="n">
        <f aca="false">K12+K24-K89</f>
        <v>0</v>
      </c>
      <c r="L58" s="107" t="n">
        <f aca="false">L12+L24-L89</f>
        <v>0</v>
      </c>
      <c r="M58" s="107" t="n">
        <f aca="false">M12+M24-M89</f>
        <v>0</v>
      </c>
      <c r="N58" s="107" t="n">
        <f aca="false">N12+N24-N89</f>
        <v>0</v>
      </c>
      <c r="O58" s="107" t="n">
        <f aca="false">O12+O24-O89</f>
        <v>0</v>
      </c>
      <c r="P58" s="107" t="n">
        <f aca="false">P12+P24-P89</f>
        <v>0</v>
      </c>
      <c r="Q58" s="107" t="n">
        <f aca="false">Q12+Q24-Q89</f>
        <v>0</v>
      </c>
      <c r="R58" s="107" t="n">
        <f aca="false">R12+R24-R89</f>
        <v>0</v>
      </c>
      <c r="S58" s="107" t="n">
        <f aca="false">S12+S24-S89</f>
        <v>0</v>
      </c>
      <c r="T58" s="107" t="n">
        <f aca="false">T12+T24-T89</f>
        <v>0</v>
      </c>
      <c r="U58" s="107" t="n">
        <f aca="false">U12+U24-U89</f>
        <v>0</v>
      </c>
      <c r="V58" s="107" t="n">
        <f aca="false">V12+V24-V89</f>
        <v>0</v>
      </c>
      <c r="W58" s="107" t="n">
        <f aca="false">W12+W24-W89</f>
        <v>0</v>
      </c>
      <c r="X58" s="107" t="n">
        <f aca="false">X12+X24-X89</f>
        <v>0</v>
      </c>
      <c r="Y58" s="107" t="n">
        <f aca="false">Y12+Y24-Y89</f>
        <v>0</v>
      </c>
      <c r="Z58" s="107" t="n">
        <f aca="false">Z12+Z24-Z89</f>
        <v>0</v>
      </c>
      <c r="AA58" s="107" t="n">
        <f aca="false">AA12+AA24-AA89</f>
        <v>0</v>
      </c>
      <c r="AB58" s="107" t="n">
        <f aca="false">AB12+AB24-AB89</f>
        <v>0</v>
      </c>
      <c r="AC58" s="107" t="n">
        <f aca="false">AC12+AC24-AC89</f>
        <v>0</v>
      </c>
      <c r="AD58" s="107" t="n">
        <f aca="false">AD12+AD24-AD89</f>
        <v>0</v>
      </c>
      <c r="AE58" s="107" t="n">
        <f aca="false">AE12+AE24-AE89</f>
        <v>0</v>
      </c>
      <c r="AF58" s="107" t="n">
        <f aca="false">AF12+AF24-AF89</f>
        <v>0</v>
      </c>
      <c r="AG58" s="107" t="n">
        <f aca="false">AG12+AG24-AG89</f>
        <v>0</v>
      </c>
      <c r="AH58" s="107" t="n">
        <f aca="false">AH12+AH24-AH89</f>
        <v>0</v>
      </c>
      <c r="AI58" s="107" t="n">
        <f aca="false">AI12+AI24-AI89</f>
        <v>0</v>
      </c>
      <c r="AJ58" s="107" t="n">
        <f aca="false">AJ12+AJ24-AJ89</f>
        <v>0</v>
      </c>
      <c r="AK58" s="107" t="n">
        <f aca="false">AK12+AK24-AK89</f>
        <v>0</v>
      </c>
      <c r="AL58" s="107" t="n">
        <f aca="false">AL12+AL24-AL89</f>
        <v>0</v>
      </c>
      <c r="AM58" s="107" t="n">
        <f aca="false">AM12+AM24-AM89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I13+I25-I90</f>
        <v>15000</v>
      </c>
      <c r="J59" s="107" t="n">
        <f aca="false">J13+J25-J90</f>
        <v>15000</v>
      </c>
      <c r="K59" s="107" t="n">
        <f aca="false">K13+K25-K90</f>
        <v>15000</v>
      </c>
      <c r="L59" s="107" t="n">
        <f aca="false">L13+L25-L90</f>
        <v>15000</v>
      </c>
      <c r="M59" s="107" t="n">
        <f aca="false">M13+M25-M90</f>
        <v>15000</v>
      </c>
      <c r="N59" s="107" t="n">
        <f aca="false">N13+N25-N90</f>
        <v>15000</v>
      </c>
      <c r="O59" s="107" t="n">
        <f aca="false">O13+O25-O90</f>
        <v>15000</v>
      </c>
      <c r="P59" s="107" t="n">
        <f aca="false">P13+P25-P90</f>
        <v>15000</v>
      </c>
      <c r="Q59" s="107" t="n">
        <f aca="false">Q13+Q25-Q90</f>
        <v>15000</v>
      </c>
      <c r="R59" s="107" t="n">
        <f aca="false">R13+R25-R90</f>
        <v>15000</v>
      </c>
      <c r="S59" s="107" t="n">
        <f aca="false">S13+S25-S90</f>
        <v>15000</v>
      </c>
      <c r="T59" s="107" t="n">
        <f aca="false">T13+T25-T90</f>
        <v>15000</v>
      </c>
      <c r="U59" s="107" t="n">
        <f aca="false">U13+U25-U90</f>
        <v>15000</v>
      </c>
      <c r="V59" s="107" t="n">
        <f aca="false">V13+V25-V90</f>
        <v>15000</v>
      </c>
      <c r="W59" s="107" t="n">
        <f aca="false">W13+W25-W90</f>
        <v>15000</v>
      </c>
      <c r="X59" s="107" t="n">
        <f aca="false">X13+X25-X90</f>
        <v>15000</v>
      </c>
      <c r="Y59" s="107" t="n">
        <f aca="false">Y13+Y25-Y90</f>
        <v>15000</v>
      </c>
      <c r="Z59" s="107" t="n">
        <f aca="false">Z13+Z25-Z90</f>
        <v>15000</v>
      </c>
      <c r="AA59" s="107" t="n">
        <f aca="false">AA13+AA25-AA90</f>
        <v>15000</v>
      </c>
      <c r="AB59" s="107" t="n">
        <f aca="false">AB13+AB25-AB90</f>
        <v>15000</v>
      </c>
      <c r="AC59" s="107" t="n">
        <f aca="false">AC13+AC25-AC90</f>
        <v>15000</v>
      </c>
      <c r="AD59" s="107" t="n">
        <f aca="false">AD13+AD25-AD90</f>
        <v>15000</v>
      </c>
      <c r="AE59" s="107" t="n">
        <f aca="false">AE13+AE25-AE90</f>
        <v>15000</v>
      </c>
      <c r="AF59" s="107" t="n">
        <f aca="false">AF13+AF25-AF90</f>
        <v>15000</v>
      </c>
      <c r="AG59" s="107" t="n">
        <f aca="false">AG13+AG25-AG90</f>
        <v>15000</v>
      </c>
      <c r="AH59" s="107" t="n">
        <f aca="false">AH13+AH25-AH90</f>
        <v>15000</v>
      </c>
      <c r="AI59" s="107" t="n">
        <f aca="false">AI13+AI25-AI90</f>
        <v>15000</v>
      </c>
      <c r="AJ59" s="107" t="n">
        <f aca="false">AJ13+AJ25-AJ90</f>
        <v>15000</v>
      </c>
      <c r="AK59" s="107" t="n">
        <f aca="false">AK13+AK25-AK90</f>
        <v>15000</v>
      </c>
      <c r="AL59" s="107" t="n">
        <f aca="false">AL13+AL25-AL90</f>
        <v>15000</v>
      </c>
      <c r="AM59" s="107" t="n">
        <f aca="false">AM13+AM25-AM90</f>
        <v>15000</v>
      </c>
      <c r="AN59" s="106"/>
      <c r="AO59" s="110" t="n">
        <f aca="false">SUM(I59:AN59)-AQ59</f>
        <v>460350</v>
      </c>
      <c r="AP59" s="111" t="n">
        <f aca="false">AO59*E59</f>
        <v>46035</v>
      </c>
      <c r="AQ59" s="110" t="n">
        <f aca="false">SUM(I59:AM59)*F59</f>
        <v>4650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I14+I26-I91</f>
        <v>5000</v>
      </c>
      <c r="J60" s="107" t="n">
        <f aca="false">J14+J26-J91</f>
        <v>5000</v>
      </c>
      <c r="K60" s="107" t="n">
        <f aca="false">K14+K26-K91</f>
        <v>5000</v>
      </c>
      <c r="L60" s="107" t="n">
        <f aca="false">L14+L26-L91</f>
        <v>5000</v>
      </c>
      <c r="M60" s="107" t="n">
        <f aca="false">M14+M26-M91</f>
        <v>5000</v>
      </c>
      <c r="N60" s="107" t="n">
        <f aca="false">N14+N26-N91</f>
        <v>5000</v>
      </c>
      <c r="O60" s="107" t="n">
        <f aca="false">O14+O26-O91</f>
        <v>5000</v>
      </c>
      <c r="P60" s="107" t="n">
        <f aca="false">P14+P26-P91</f>
        <v>5000</v>
      </c>
      <c r="Q60" s="107" t="n">
        <f aca="false">Q14+Q26-Q91</f>
        <v>5000</v>
      </c>
      <c r="R60" s="107" t="n">
        <f aca="false">R14+R26-R91</f>
        <v>5000</v>
      </c>
      <c r="S60" s="107" t="n">
        <f aca="false">S14+S26-S91</f>
        <v>5000</v>
      </c>
      <c r="T60" s="107" t="n">
        <f aca="false">T14+T26-T91</f>
        <v>5000</v>
      </c>
      <c r="U60" s="107" t="n">
        <f aca="false">U14+U26-U91</f>
        <v>5000</v>
      </c>
      <c r="V60" s="107" t="n">
        <f aca="false">V14+V26-V91</f>
        <v>5000</v>
      </c>
      <c r="W60" s="107" t="n">
        <f aca="false">W14+W26-W91</f>
        <v>5000</v>
      </c>
      <c r="X60" s="107" t="n">
        <f aca="false">X14+X26-X91</f>
        <v>5000</v>
      </c>
      <c r="Y60" s="107" t="n">
        <f aca="false">Y14+Y26-Y91</f>
        <v>5000</v>
      </c>
      <c r="Z60" s="107" t="n">
        <f aca="false">Z14+Z26-Z91</f>
        <v>5000</v>
      </c>
      <c r="AA60" s="107" t="n">
        <f aca="false">AA14+AA26-AA91</f>
        <v>5000</v>
      </c>
      <c r="AB60" s="107" t="n">
        <f aca="false">AB14+AB26-AB91</f>
        <v>5000</v>
      </c>
      <c r="AC60" s="107" t="n">
        <f aca="false">AC14+AC26-AC91</f>
        <v>5000</v>
      </c>
      <c r="AD60" s="107" t="n">
        <f aca="false">AD14+AD26-AD91</f>
        <v>5000</v>
      </c>
      <c r="AE60" s="107" t="n">
        <f aca="false">AE14+AE26-AE91</f>
        <v>5000</v>
      </c>
      <c r="AF60" s="107" t="n">
        <f aca="false">AF14+AF26-AF91</f>
        <v>5000</v>
      </c>
      <c r="AG60" s="107" t="n">
        <f aca="false">AG14+AG26-AG91</f>
        <v>5000</v>
      </c>
      <c r="AH60" s="107" t="n">
        <f aca="false">AH14+AH26-AH91</f>
        <v>5000</v>
      </c>
      <c r="AI60" s="107" t="n">
        <f aca="false">AI14+AI26-AI91</f>
        <v>5000</v>
      </c>
      <c r="AJ60" s="107" t="n">
        <f aca="false">AJ14+AJ26-AJ91</f>
        <v>5000</v>
      </c>
      <c r="AK60" s="107" t="n">
        <f aca="false">AK14+AK26-AK91</f>
        <v>5000</v>
      </c>
      <c r="AL60" s="107" t="n">
        <f aca="false">AL14+AL26-AL91</f>
        <v>5000</v>
      </c>
      <c r="AM60" s="107" t="n">
        <f aca="false">AM14+AM26-AM91</f>
        <v>5000</v>
      </c>
      <c r="AN60" s="106"/>
      <c r="AO60" s="110" t="n">
        <f aca="false">SUM(I60:AN60)-AQ60</f>
        <v>153450</v>
      </c>
      <c r="AP60" s="111" t="n">
        <f aca="false">AO60*E60</f>
        <v>15345</v>
      </c>
      <c r="AQ60" s="110" t="n">
        <f aca="false">SUM(I60:AM60)*F60</f>
        <v>1550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I27-I92</f>
        <v>0</v>
      </c>
      <c r="J61" s="107" t="n">
        <f aca="false">J27-J92</f>
        <v>0</v>
      </c>
      <c r="K61" s="107" t="n">
        <f aca="false">K27-K92</f>
        <v>0</v>
      </c>
      <c r="L61" s="107" t="n">
        <f aca="false">L27-L92</f>
        <v>0</v>
      </c>
      <c r="M61" s="107" t="n">
        <f aca="false">M27-M92</f>
        <v>0</v>
      </c>
      <c r="N61" s="107" t="n">
        <f aca="false">N27-N92</f>
        <v>0</v>
      </c>
      <c r="O61" s="107" t="n">
        <f aca="false">O27-O92</f>
        <v>0</v>
      </c>
      <c r="P61" s="107" t="n">
        <f aca="false">P27-P92</f>
        <v>0</v>
      </c>
      <c r="Q61" s="107" t="n">
        <f aca="false">Q27-Q92</f>
        <v>0</v>
      </c>
      <c r="R61" s="107" t="n">
        <f aca="false">R27-R92</f>
        <v>0</v>
      </c>
      <c r="S61" s="107" t="n">
        <f aca="false">S27-S92</f>
        <v>0</v>
      </c>
      <c r="T61" s="107" t="n">
        <f aca="false">T27-T92</f>
        <v>0</v>
      </c>
      <c r="U61" s="107" t="n">
        <f aca="false">U27-U92</f>
        <v>0</v>
      </c>
      <c r="V61" s="107" t="n">
        <f aca="false">V27-V92</f>
        <v>0</v>
      </c>
      <c r="W61" s="107" t="n">
        <f aca="false">W27-W92</f>
        <v>0</v>
      </c>
      <c r="X61" s="107" t="n">
        <f aca="false">X27-X92</f>
        <v>0</v>
      </c>
      <c r="Y61" s="107" t="n">
        <f aca="false">Y27-Y92</f>
        <v>0</v>
      </c>
      <c r="Z61" s="107" t="n">
        <f aca="false">Z27-Z92</f>
        <v>0</v>
      </c>
      <c r="AA61" s="107" t="n">
        <f aca="false">AA27-AA92</f>
        <v>0</v>
      </c>
      <c r="AB61" s="107" t="n">
        <f aca="false">AB27-AB92</f>
        <v>0</v>
      </c>
      <c r="AC61" s="107" t="n">
        <f aca="false">AC27-AC92</f>
        <v>0</v>
      </c>
      <c r="AD61" s="107" t="n">
        <f aca="false">AD27-AD92</f>
        <v>0</v>
      </c>
      <c r="AE61" s="107" t="n">
        <f aca="false">AE27-AE92</f>
        <v>0</v>
      </c>
      <c r="AF61" s="107" t="n">
        <f aca="false">AF27-AF92</f>
        <v>0</v>
      </c>
      <c r="AG61" s="107" t="n">
        <f aca="false">AG27-AG92</f>
        <v>0</v>
      </c>
      <c r="AH61" s="107" t="n">
        <f aca="false">AH27-AH92</f>
        <v>0</v>
      </c>
      <c r="AI61" s="107" t="n">
        <f aca="false">AI27-AI92</f>
        <v>0</v>
      </c>
      <c r="AJ61" s="107" t="n">
        <f aca="false">AJ27-AJ92</f>
        <v>0</v>
      </c>
      <c r="AK61" s="107" t="n">
        <f aca="false">AK27-AK92</f>
        <v>0</v>
      </c>
      <c r="AL61" s="107" t="n">
        <f aca="false">AL27-AL92</f>
        <v>0</v>
      </c>
      <c r="AM61" s="107" t="n">
        <f aca="false">AM27-AM92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I29-I93</f>
        <v>0</v>
      </c>
      <c r="J62" s="107" t="n">
        <f aca="false">J29-J93</f>
        <v>0</v>
      </c>
      <c r="K62" s="107" t="n">
        <f aca="false">K29-K93</f>
        <v>0</v>
      </c>
      <c r="L62" s="107" t="n">
        <f aca="false">L29-L93</f>
        <v>0</v>
      </c>
      <c r="M62" s="107" t="n">
        <f aca="false">M29-M93</f>
        <v>0</v>
      </c>
      <c r="N62" s="107" t="n">
        <f aca="false">N29-N93</f>
        <v>0</v>
      </c>
      <c r="O62" s="107" t="n">
        <f aca="false">O29-O93</f>
        <v>0</v>
      </c>
      <c r="P62" s="107" t="n">
        <f aca="false">P29-P93</f>
        <v>0</v>
      </c>
      <c r="Q62" s="107" t="n">
        <f aca="false">Q29-Q93</f>
        <v>0</v>
      </c>
      <c r="R62" s="107" t="n">
        <f aca="false">R29-R93</f>
        <v>0</v>
      </c>
      <c r="S62" s="107" t="n">
        <f aca="false">S29-S93</f>
        <v>0</v>
      </c>
      <c r="T62" s="107" t="n">
        <f aca="false">T29-T93</f>
        <v>0</v>
      </c>
      <c r="U62" s="107" t="n">
        <f aca="false">U29-U93</f>
        <v>0</v>
      </c>
      <c r="V62" s="107" t="n">
        <f aca="false">V29-V93</f>
        <v>0</v>
      </c>
      <c r="W62" s="107" t="n">
        <f aca="false">W29-W93</f>
        <v>0</v>
      </c>
      <c r="X62" s="107" t="n">
        <f aca="false">X29-X93</f>
        <v>0</v>
      </c>
      <c r="Y62" s="107" t="n">
        <f aca="false">Y29-Y93</f>
        <v>0</v>
      </c>
      <c r="Z62" s="107" t="n">
        <f aca="false">Z29-Z93</f>
        <v>0</v>
      </c>
      <c r="AA62" s="107" t="n">
        <f aca="false">AA29-AA93</f>
        <v>0</v>
      </c>
      <c r="AB62" s="107" t="n">
        <f aca="false">AB29-AB93</f>
        <v>0</v>
      </c>
      <c r="AC62" s="107" t="n">
        <f aca="false">AC29-AC93</f>
        <v>0</v>
      </c>
      <c r="AD62" s="107" t="n">
        <f aca="false">AD29-AD93</f>
        <v>0</v>
      </c>
      <c r="AE62" s="107" t="n">
        <f aca="false">AE29-AE93</f>
        <v>0</v>
      </c>
      <c r="AF62" s="107" t="n">
        <f aca="false">AF29-AF93</f>
        <v>0</v>
      </c>
      <c r="AG62" s="107" t="n">
        <f aca="false">AG29-AG93</f>
        <v>0</v>
      </c>
      <c r="AH62" s="107" t="n">
        <f aca="false">AH29-AH93</f>
        <v>0</v>
      </c>
      <c r="AI62" s="107" t="n">
        <f aca="false">AI29-AI93</f>
        <v>0</v>
      </c>
      <c r="AJ62" s="107" t="n">
        <f aca="false">AJ29-AJ93</f>
        <v>0</v>
      </c>
      <c r="AK62" s="107" t="n">
        <f aca="false">AK29-AK93</f>
        <v>0</v>
      </c>
      <c r="AL62" s="107" t="n">
        <f aca="false">AL29-AL93</f>
        <v>0</v>
      </c>
      <c r="AM62" s="107" t="n">
        <f aca="false">AM29-AM93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I30-I94</f>
        <v>2075</v>
      </c>
      <c r="J63" s="107" t="n">
        <f aca="false">J30-J94</f>
        <v>2075</v>
      </c>
      <c r="K63" s="107" t="n">
        <f aca="false">K30-K94</f>
        <v>2075</v>
      </c>
      <c r="L63" s="107" t="n">
        <f aca="false">L30-L94</f>
        <v>2075</v>
      </c>
      <c r="M63" s="107" t="n">
        <f aca="false">M30-M94</f>
        <v>2075</v>
      </c>
      <c r="N63" s="107" t="n">
        <f aca="false">N30-N94</f>
        <v>2075</v>
      </c>
      <c r="O63" s="107" t="n">
        <f aca="false">O30-O94</f>
        <v>2075</v>
      </c>
      <c r="P63" s="107" t="n">
        <f aca="false">P30-P94</f>
        <v>2075</v>
      </c>
      <c r="Q63" s="107" t="n">
        <f aca="false">Q30-Q94</f>
        <v>2075</v>
      </c>
      <c r="R63" s="107" t="n">
        <f aca="false">R30-R94</f>
        <v>2075</v>
      </c>
      <c r="S63" s="107" t="n">
        <f aca="false">S30-S94</f>
        <v>2075</v>
      </c>
      <c r="T63" s="107" t="n">
        <f aca="false">T30-T94</f>
        <v>2075</v>
      </c>
      <c r="U63" s="107" t="n">
        <f aca="false">U30-U94</f>
        <v>2075</v>
      </c>
      <c r="V63" s="107" t="n">
        <f aca="false">V30-V94</f>
        <v>2075</v>
      </c>
      <c r="W63" s="107" t="n">
        <f aca="false">W30-W94</f>
        <v>2075</v>
      </c>
      <c r="X63" s="107" t="n">
        <f aca="false">X30-X94</f>
        <v>2075</v>
      </c>
      <c r="Y63" s="107" t="n">
        <f aca="false">Y30-Y94</f>
        <v>2075</v>
      </c>
      <c r="Z63" s="107" t="n">
        <f aca="false">Z30-Z94</f>
        <v>2075</v>
      </c>
      <c r="AA63" s="107" t="n">
        <f aca="false">AA30-AA94</f>
        <v>2075</v>
      </c>
      <c r="AB63" s="107" t="n">
        <f aca="false">AB30-AB94</f>
        <v>2075</v>
      </c>
      <c r="AC63" s="107" t="n">
        <f aca="false">AC30-AC94</f>
        <v>2075</v>
      </c>
      <c r="AD63" s="107" t="n">
        <f aca="false">AD30-AD94</f>
        <v>2075</v>
      </c>
      <c r="AE63" s="107" t="n">
        <f aca="false">AE30-AE94</f>
        <v>2075</v>
      </c>
      <c r="AF63" s="107" t="n">
        <f aca="false">AF30-AF94</f>
        <v>2075</v>
      </c>
      <c r="AG63" s="107" t="n">
        <f aca="false">AG30-AG94</f>
        <v>2075</v>
      </c>
      <c r="AH63" s="107" t="n">
        <f aca="false">AH30-AH94</f>
        <v>2075</v>
      </c>
      <c r="AI63" s="107" t="n">
        <f aca="false">AI30-AI94</f>
        <v>2075</v>
      </c>
      <c r="AJ63" s="107" t="n">
        <f aca="false">AJ30-AJ94</f>
        <v>2075</v>
      </c>
      <c r="AK63" s="107" t="n">
        <f aca="false">AK30-AK94</f>
        <v>2075</v>
      </c>
      <c r="AL63" s="107" t="n">
        <f aca="false">AL30-AL94</f>
        <v>2075</v>
      </c>
      <c r="AM63" s="107" t="n">
        <f aca="false">AM30-AM94</f>
        <v>2075</v>
      </c>
      <c r="AN63" s="106"/>
      <c r="AO63" s="110" t="n">
        <f aca="false">SUM(I63:AN63)-AQ63</f>
        <v>63681.75</v>
      </c>
      <c r="AP63" s="111" t="n">
        <f aca="false">AO63*E63</f>
        <v>6368.175</v>
      </c>
      <c r="AQ63" s="110" t="n">
        <f aca="false">SUM(I63:AM63)*F63</f>
        <v>643.25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I15+I31-I95</f>
        <v>5000</v>
      </c>
      <c r="J64" s="107" t="n">
        <f aca="false">J15+J31-J95</f>
        <v>5000</v>
      </c>
      <c r="K64" s="107" t="n">
        <f aca="false">K15+K31-K95</f>
        <v>5000</v>
      </c>
      <c r="L64" s="107" t="n">
        <f aca="false">L15+L31-L95</f>
        <v>5000</v>
      </c>
      <c r="M64" s="107" t="n">
        <f aca="false">M15+M31-M95</f>
        <v>5000</v>
      </c>
      <c r="N64" s="107" t="n">
        <f aca="false">N15+N31-N95</f>
        <v>5000</v>
      </c>
      <c r="O64" s="107" t="n">
        <f aca="false">O15+O31-O95</f>
        <v>5000</v>
      </c>
      <c r="P64" s="107" t="n">
        <f aca="false">P15+P31-P95</f>
        <v>5000</v>
      </c>
      <c r="Q64" s="107" t="n">
        <f aca="false">Q15+Q31-Q95</f>
        <v>5000</v>
      </c>
      <c r="R64" s="107" t="n">
        <f aca="false">R15+R31-R95</f>
        <v>5000</v>
      </c>
      <c r="S64" s="107" t="n">
        <f aca="false">S15+S31-S95</f>
        <v>5000</v>
      </c>
      <c r="T64" s="107" t="n">
        <f aca="false">T15+T31-T95</f>
        <v>5000</v>
      </c>
      <c r="U64" s="107" t="n">
        <f aca="false">U15+U31-U95</f>
        <v>5000</v>
      </c>
      <c r="V64" s="107" t="n">
        <f aca="false">V15+V31-V95</f>
        <v>5000</v>
      </c>
      <c r="W64" s="107" t="n">
        <f aca="false">W15+W31-W95</f>
        <v>5000</v>
      </c>
      <c r="X64" s="107" t="n">
        <f aca="false">X15+X31-X95</f>
        <v>5000</v>
      </c>
      <c r="Y64" s="107" t="n">
        <f aca="false">Y15+Y31-Y95</f>
        <v>5000</v>
      </c>
      <c r="Z64" s="107" t="n">
        <f aca="false">Z15+Z31-Z95</f>
        <v>5000</v>
      </c>
      <c r="AA64" s="107" t="n">
        <f aca="false">AA15+AA31-AA95</f>
        <v>5000</v>
      </c>
      <c r="AB64" s="107" t="n">
        <f aca="false">AB15+AB31-AB95</f>
        <v>5000</v>
      </c>
      <c r="AC64" s="107" t="n">
        <f aca="false">AC15+AC31-AC95</f>
        <v>5000</v>
      </c>
      <c r="AD64" s="107" t="n">
        <f aca="false">AD15+AD31-AD95</f>
        <v>5000</v>
      </c>
      <c r="AE64" s="107" t="n">
        <f aca="false">AE15+AE31-AE95</f>
        <v>5000</v>
      </c>
      <c r="AF64" s="107" t="n">
        <f aca="false">AF15+AF31-AF95</f>
        <v>5000</v>
      </c>
      <c r="AG64" s="107" t="n">
        <f aca="false">AG15+AG31-AG95</f>
        <v>5000</v>
      </c>
      <c r="AH64" s="107" t="n">
        <f aca="false">AH15+AH31-AH95</f>
        <v>5000</v>
      </c>
      <c r="AI64" s="107" t="n">
        <f aca="false">AI15+AI31-AI95</f>
        <v>5000</v>
      </c>
      <c r="AJ64" s="107" t="n">
        <f aca="false">AJ15+AJ31-AJ95</f>
        <v>5000</v>
      </c>
      <c r="AK64" s="107" t="n">
        <f aca="false">AK15+AK31-AK95</f>
        <v>5000</v>
      </c>
      <c r="AL64" s="107" t="n">
        <f aca="false">AL15+AL31-AL95</f>
        <v>5000</v>
      </c>
      <c r="AM64" s="107" t="n">
        <f aca="false">AM15+AM31-AM95</f>
        <v>5000</v>
      </c>
      <c r="AN64" s="106"/>
      <c r="AO64" s="110" t="n">
        <f aca="false">SUM(I64:AN64)-AQ64</f>
        <v>153450</v>
      </c>
      <c r="AP64" s="111" t="n">
        <f aca="false">AO64*E64</f>
        <v>15345</v>
      </c>
      <c r="AQ64" s="110" t="n">
        <f aca="false">SUM(I64:AM64)*F64</f>
        <v>1550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J16+J32-J96</f>
        <v>0</v>
      </c>
      <c r="K65" s="107" t="n">
        <f aca="false">K16+K32-K96</f>
        <v>0</v>
      </c>
      <c r="L65" s="107" t="n">
        <f aca="false">L16+L32-L96</f>
        <v>0</v>
      </c>
      <c r="M65" s="107" t="n">
        <f aca="false">M16+M32-M96</f>
        <v>0</v>
      </c>
      <c r="N65" s="107" t="n">
        <f aca="false">N16+N32-N96</f>
        <v>0</v>
      </c>
      <c r="O65" s="107" t="n">
        <f aca="false">O16+O32-O96</f>
        <v>0</v>
      </c>
      <c r="P65" s="107" t="n">
        <f aca="false">P16+P32-P96</f>
        <v>0</v>
      </c>
      <c r="Q65" s="107" t="n">
        <f aca="false">Q16+Q32-Q96</f>
        <v>0</v>
      </c>
      <c r="R65" s="107" t="n">
        <f aca="false">R16+R32-R96</f>
        <v>0</v>
      </c>
      <c r="S65" s="107" t="n">
        <f aca="false">S16+S32-S96</f>
        <v>0</v>
      </c>
      <c r="T65" s="107" t="n">
        <f aca="false">T16+T32-T96</f>
        <v>0</v>
      </c>
      <c r="U65" s="107" t="n">
        <f aca="false">U16+U32-U96</f>
        <v>0</v>
      </c>
      <c r="V65" s="107" t="n">
        <f aca="false">V16+V32-V96</f>
        <v>0</v>
      </c>
      <c r="W65" s="107" t="n">
        <f aca="false">W16+W32-W96</f>
        <v>0</v>
      </c>
      <c r="X65" s="107" t="n">
        <f aca="false">X16+X32-X96</f>
        <v>0</v>
      </c>
      <c r="Y65" s="107" t="n">
        <f aca="false">Y16+Y32-Y96</f>
        <v>0</v>
      </c>
      <c r="Z65" s="107" t="n">
        <f aca="false">Z16+Z32-Z96</f>
        <v>0</v>
      </c>
      <c r="AA65" s="107" t="n">
        <f aca="false">AA16+AA32-AA96</f>
        <v>0</v>
      </c>
      <c r="AB65" s="107" t="n">
        <f aca="false">AB16+AB32-AB96</f>
        <v>0</v>
      </c>
      <c r="AC65" s="107" t="n">
        <f aca="false">AC16+AC32-AC96</f>
        <v>0</v>
      </c>
      <c r="AD65" s="107" t="n">
        <f aca="false">AD16+AD32-AD96</f>
        <v>0</v>
      </c>
      <c r="AE65" s="107" t="n">
        <f aca="false">AE16+AE32-AE96</f>
        <v>0</v>
      </c>
      <c r="AF65" s="107" t="n">
        <f aca="false">AF16+AF32-AF96</f>
        <v>0</v>
      </c>
      <c r="AG65" s="107" t="n">
        <f aca="false">AG16+AG32-AG96</f>
        <v>0</v>
      </c>
      <c r="AH65" s="107" t="n">
        <f aca="false">AH16+AH32-AH96</f>
        <v>0</v>
      </c>
      <c r="AI65" s="107" t="n">
        <f aca="false">AI16+AI32-AI96</f>
        <v>0</v>
      </c>
      <c r="AJ65" s="107" t="n">
        <f aca="false">AJ16+AJ32-AJ96</f>
        <v>0</v>
      </c>
      <c r="AK65" s="107" t="n">
        <f aca="false">AK16+AK32-AK96</f>
        <v>0</v>
      </c>
      <c r="AL65" s="107" t="n">
        <f aca="false">AL16+AL32-AL96</f>
        <v>0</v>
      </c>
      <c r="AM65" s="107" t="n">
        <f aca="false">AM16+AM32-AM96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I33-I97</f>
        <v>0</v>
      </c>
      <c r="J66" s="113" t="n">
        <f aca="false">J33-J97</f>
        <v>0</v>
      </c>
      <c r="K66" s="113" t="n">
        <f aca="false">K33-K97</f>
        <v>0</v>
      </c>
      <c r="L66" s="113" t="n">
        <f aca="false">L33-L97</f>
        <v>0</v>
      </c>
      <c r="M66" s="113" t="n">
        <f aca="false">M33-M97</f>
        <v>0</v>
      </c>
      <c r="N66" s="113" t="n">
        <f aca="false">N33-N97</f>
        <v>0</v>
      </c>
      <c r="O66" s="113" t="n">
        <f aca="false">O33-O97</f>
        <v>0</v>
      </c>
      <c r="P66" s="113" t="n">
        <f aca="false">P33-P97</f>
        <v>0</v>
      </c>
      <c r="Q66" s="113" t="n">
        <f aca="false">Q33-Q97</f>
        <v>0</v>
      </c>
      <c r="R66" s="113" t="n">
        <f aca="false">R33-R97</f>
        <v>0</v>
      </c>
      <c r="S66" s="113" t="n">
        <f aca="false">S33-S97</f>
        <v>0</v>
      </c>
      <c r="T66" s="113" t="n">
        <f aca="false">T33-T97</f>
        <v>0</v>
      </c>
      <c r="U66" s="113" t="n">
        <f aca="false">U33-U97</f>
        <v>0</v>
      </c>
      <c r="V66" s="113" t="n">
        <f aca="false">V33-V97</f>
        <v>0</v>
      </c>
      <c r="W66" s="113" t="n">
        <f aca="false">W33-W97</f>
        <v>0</v>
      </c>
      <c r="X66" s="113" t="n">
        <f aca="false">X33-X97</f>
        <v>0</v>
      </c>
      <c r="Y66" s="113" t="n">
        <f aca="false">Y33-Y97</f>
        <v>0</v>
      </c>
      <c r="Z66" s="113" t="n">
        <f aca="false">Z33-Z97</f>
        <v>0</v>
      </c>
      <c r="AA66" s="113" t="n">
        <f aca="false">AA33-AA97</f>
        <v>0</v>
      </c>
      <c r="AB66" s="113" t="n">
        <f aca="false">AB33-AB97</f>
        <v>0</v>
      </c>
      <c r="AC66" s="113" t="n">
        <f aca="false">AC33-AC97</f>
        <v>0</v>
      </c>
      <c r="AD66" s="113" t="n">
        <f aca="false">AD33-AD97</f>
        <v>0</v>
      </c>
      <c r="AE66" s="113" t="n">
        <f aca="false">AE33-AE97</f>
        <v>0</v>
      </c>
      <c r="AF66" s="113" t="n">
        <f aca="false">AF33-AF97</f>
        <v>0</v>
      </c>
      <c r="AG66" s="113" t="n">
        <f aca="false">AG33-AG97</f>
        <v>0</v>
      </c>
      <c r="AH66" s="113" t="n">
        <f aca="false">AH33-AH97</f>
        <v>0</v>
      </c>
      <c r="AI66" s="113" t="n">
        <f aca="false">AI33-AI97</f>
        <v>0</v>
      </c>
      <c r="AJ66" s="113" t="n">
        <f aca="false">AJ33-AJ97</f>
        <v>0</v>
      </c>
      <c r="AK66" s="113" t="n">
        <f aca="false">AK33-AK97</f>
        <v>0</v>
      </c>
      <c r="AL66" s="113" t="n">
        <f aca="false">AL33-AL97</f>
        <v>0</v>
      </c>
      <c r="AM66" s="113" t="n">
        <f aca="false">AM33-AM97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v>0</v>
      </c>
      <c r="N67" s="114" t="n">
        <v>0</v>
      </c>
      <c r="O67" s="114" t="n">
        <v>0</v>
      </c>
      <c r="P67" s="114" t="n">
        <v>0</v>
      </c>
      <c r="Q67" s="114" t="n">
        <v>0</v>
      </c>
      <c r="R67" s="114" t="n">
        <v>0</v>
      </c>
      <c r="S67" s="114" t="n">
        <v>0</v>
      </c>
      <c r="T67" s="114" t="n">
        <v>0</v>
      </c>
      <c r="U67" s="114" t="n">
        <v>0</v>
      </c>
      <c r="V67" s="114" t="n">
        <v>0</v>
      </c>
      <c r="W67" s="114" t="n">
        <v>0</v>
      </c>
      <c r="X67" s="114" t="n">
        <v>0</v>
      </c>
      <c r="Y67" s="114" t="n">
        <v>0</v>
      </c>
      <c r="Z67" s="114" t="n">
        <v>0</v>
      </c>
      <c r="AA67" s="114" t="n">
        <v>0</v>
      </c>
      <c r="AB67" s="114" t="n">
        <v>0</v>
      </c>
      <c r="AC67" s="114" t="n">
        <v>0</v>
      </c>
      <c r="AD67" s="114" t="n">
        <v>0</v>
      </c>
      <c r="AE67" s="114" t="n">
        <v>0</v>
      </c>
      <c r="AF67" s="114" t="n">
        <v>0</v>
      </c>
      <c r="AG67" s="114" t="n">
        <v>0</v>
      </c>
      <c r="AH67" s="114" t="n">
        <v>0</v>
      </c>
      <c r="AI67" s="114" t="n">
        <v>0</v>
      </c>
      <c r="AJ67" s="114" t="n">
        <v>0</v>
      </c>
      <c r="AK67" s="114" t="n">
        <v>0</v>
      </c>
      <c r="AL67" s="114" t="n">
        <v>0</v>
      </c>
      <c r="AM67" s="114" t="n">
        <v>0</v>
      </c>
      <c r="AN67" s="106" t="n">
        <v>0</v>
      </c>
      <c r="AO67" s="114" t="n">
        <f aca="false">SUM(K67:AL67)</f>
        <v>0</v>
      </c>
      <c r="AP67" s="115" t="n">
        <f aca="false">AO67*E67</f>
        <v>0</v>
      </c>
      <c r="AQ67" s="114" t="n">
        <f aca="false">AO67*F67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45000</v>
      </c>
      <c r="J68" s="116" t="n">
        <f aca="false">SUM(J52:J66)</f>
        <v>45000</v>
      </c>
      <c r="K68" s="116" t="n">
        <f aca="false">SUM(K52:K66)</f>
        <v>45000</v>
      </c>
      <c r="L68" s="116" t="n">
        <f aca="false">SUM(L52:L66)</f>
        <v>45000</v>
      </c>
      <c r="M68" s="116" t="n">
        <f aca="false">SUM(M52:M66)</f>
        <v>45000</v>
      </c>
      <c r="N68" s="116" t="n">
        <f aca="false">SUM(N52:N66)</f>
        <v>45000</v>
      </c>
      <c r="O68" s="116" t="n">
        <f aca="false">SUM(O52:O66)</f>
        <v>45000</v>
      </c>
      <c r="P68" s="116" t="n">
        <f aca="false">SUM(P52:P66)</f>
        <v>45000</v>
      </c>
      <c r="Q68" s="116" t="n">
        <f aca="false">SUM(Q52:Q66)</f>
        <v>45000</v>
      </c>
      <c r="R68" s="116" t="n">
        <f aca="false">SUM(R52:R66)</f>
        <v>45000</v>
      </c>
      <c r="S68" s="116" t="n">
        <f aca="false">SUM(S52:S66)</f>
        <v>45000</v>
      </c>
      <c r="T68" s="116" t="n">
        <f aca="false">SUM(T52:T66)</f>
        <v>45000</v>
      </c>
      <c r="U68" s="116" t="n">
        <f aca="false">SUM(U52:U66)</f>
        <v>45000</v>
      </c>
      <c r="V68" s="116" t="n">
        <f aca="false">SUM(V52:V66)</f>
        <v>45000</v>
      </c>
      <c r="W68" s="116" t="n">
        <f aca="false">SUM(W52:W66)</f>
        <v>45000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45000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45000</v>
      </c>
      <c r="AI68" s="116" t="n">
        <f aca="false">SUM(AI52:AI66)</f>
        <v>45000</v>
      </c>
      <c r="AJ68" s="116" t="n">
        <f aca="false">SUM(AJ52:AJ66)</f>
        <v>45000</v>
      </c>
      <c r="AK68" s="116" t="n">
        <f aca="false">SUM(AK52:AK66)</f>
        <v>45000</v>
      </c>
      <c r="AL68" s="116" t="n">
        <f aca="false">SUM(AL52:AL66)</f>
        <v>45000</v>
      </c>
      <c r="AM68" s="116" t="n">
        <f aca="false">SUM(AM52:AM67)</f>
        <v>45000</v>
      </c>
      <c r="AN68" s="106"/>
      <c r="AO68" s="116" t="n">
        <f aca="false">SUM(AO52:AO67)</f>
        <v>1381050</v>
      </c>
      <c r="AP68" s="117" t="n">
        <f aca="false">SUM(AP52:AP67)</f>
        <v>138105</v>
      </c>
      <c r="AQ68" s="116" t="n">
        <f aca="false">SUM(AQ52:AQ67)</f>
        <v>13950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1.25" hidden="false" customHeight="fals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I68-(I52*$F52+I53*$F53+I54*$F54+I55*$F55+I56*$F56+I58*$F58+I59*$F59+I60*$F60+I61*$F61+I62*$F62+I63*$F63+I64*$F64+I65*$F65+I66*$F66+I57*$F57)-I67*$F67-I98-I101-I104-I107-I110+I98</f>
        <v>44550</v>
      </c>
      <c r="J80" s="110" t="n">
        <f aca="false">J68-(J52*$F52+J53*$F53+J54*$F54+J55*$F55+J56*$F56+J58*$F58+J59*$F59+J60*$F60+J61*$F61+J62*$F62+J63*$F63+J64*$F64+J65*$F65+J66*$F66+J57*$F57)-J67*$F67-J98-J101-J104-J107-J110+J98</f>
        <v>44550</v>
      </c>
      <c r="K80" s="110" t="n">
        <f aca="false">K68-(K52*$F52+K53*$F53+K54*$F54+K55*$F55+K56*$F56+K58*$F58+K59*$F59+K60*$F60+K61*$F61+K62*$F62+K63*$F63+K64*$F64+K65*$F65+K66*$F66+K57*$F57)-K67*$F67-K98-K101-K104-K107-K110+K98</f>
        <v>44550</v>
      </c>
      <c r="L80" s="110" t="n">
        <f aca="false">L68-(L52*$F52+L53*$F53+L54*$F54+L55*$F55+L56*$F56+L58*$F58+L59*$F59+L60*$F60+L61*$F61+L62*$F62+L63*$F63+L64*$F64+L65*$F65+L66*$F66+L57*$F57)-L67*$F67-L98-L101-L104-L107-L110+L98</f>
        <v>44550</v>
      </c>
      <c r="M80" s="110" t="n">
        <f aca="false">M68-(M52*$F52+M53*$F53+M54*$F54+M55*$F55+M56*$F56+M58*$F58+M59*$F59+M60*$F60+M61*$F61+M62*$F62+M63*$F63+M64*$F64+M65*$F65+M66*$F66+M57*$F57)-M67*$F67-M98-M101-M104-M107-M110+M98</f>
        <v>44550</v>
      </c>
      <c r="N80" s="110" t="n">
        <f aca="false">N68-(N52*$F52+N53*$F53+N54*$F54+N55*$F55+N56*$F56+N58*$F58+N59*$F59+N60*$F60+N61*$F61+N62*$F62+N63*$F63+N64*$F64+N65*$F65+N66*$F66+N57*$F57)-N67*$F67-N98-N101-N104-N107-N110+N98</f>
        <v>44550</v>
      </c>
      <c r="O80" s="110" t="n">
        <f aca="false">O68-(O52*$F52+O53*$F53+O54*$F54+O55*$F55+O56*$F56+O58*$F58+O59*$F59+O60*$F60+O61*$F61+O62*$F62+O63*$F63+O64*$F64+O65*$F65+O66*$F66+O57*$F57)-O67*$F67-O98-O101-O104-O107-O110+O98</f>
        <v>44550</v>
      </c>
      <c r="P80" s="110" t="n">
        <f aca="false">P68-(P52*$F52+P53*$F53+P54*$F54+P55*$F55+P56*$F56+P58*$F58+P59*$F59+P60*$F60+P61*$F61+P62*$F62+P63*$F63+P64*$F64+P65*$F65+P66*$F66+P57*$F57)-P67*$F67-P98-P101-P104-P107-P110+P98</f>
        <v>44550</v>
      </c>
      <c r="Q80" s="110" t="n">
        <f aca="false">Q68-(Q52*$F52+Q53*$F53+Q54*$F54+Q55*$F55+Q56*$F56+Q58*$F58+Q59*$F59+Q60*$F60+Q61*$F61+Q62*$F62+Q63*$F63+Q64*$F64+Q65*$F65+Q66*$F66+Q57*$F57)-Q67*$F67-Q98-Q101-Q104-Q107-Q110+Q98</f>
        <v>44550</v>
      </c>
      <c r="R80" s="110" t="n">
        <f aca="false">R68-(R52*$F52+R53*$F53+R54*$F54+R55*$F55+R56*$F56+R58*$F58+R59*$F59+R60*$F60+R61*$F61+R62*$F62+R63*$F63+R64*$F64+R65*$F65+R66*$F66+R57*$F57)-R67*$F67-R98-R101-R104-R107-R110+R98</f>
        <v>44550</v>
      </c>
      <c r="S80" s="110" t="n">
        <f aca="false">S68-(S52*$F52+S53*$F53+S54*$F54+S55*$F55+S56*$F56+S58*$F58+S59*$F59+S60*$F60+S61*$F61+S62*$F62+S63*$F63+S64*$F64+S65*$F65+S66*$F66+S57*$F57)-S67*$F67-S98-S101-S104-S107-S110+S98</f>
        <v>44550</v>
      </c>
      <c r="T80" s="110" t="n">
        <f aca="false">T68-(T52*$F52+T53*$F53+T54*$F54+T55*$F55+T56*$F56+T58*$F58+T59*$F59+T60*$F60+T61*$F61+T62*$F62+T63*$F63+T64*$F64+T65*$F65+T66*$F66+T57*$F57)-T67*$F67-T98-T101-T104-T107-T110+T98</f>
        <v>44550</v>
      </c>
      <c r="U80" s="110" t="n">
        <f aca="false">U68-(U52*$F52+U53*$F53+U54*$F54+U55*$F55+U56*$F56+U58*$F58+U59*$F59+U60*$F60+U61*$F61+U62*$F62+U63*$F63+U64*$F64+U65*$F65+U66*$F66+U57*$F57)-U67*$F67-U98-U101-U104-U107-U110+U98</f>
        <v>44550</v>
      </c>
      <c r="V80" s="110" t="n">
        <f aca="false">V68-(V52*$F52+V53*$F53+V54*$F54+V55*$F55+V56*$F56+V58*$F58+V59*$F59+V60*$F60+V61*$F61+V62*$F62+V63*$F63+V64*$F64+V65*$F65+V66*$F66+V57*$F57)-V67*$F67-V98-V101-V104-V107-V110+V98</f>
        <v>44550</v>
      </c>
      <c r="W80" s="110" t="n">
        <f aca="false">W68-(W52*$F52+W53*$F53+W54*$F54+W55*$F55+W56*$F56+W58*$F58+W59*$F59+W60*$F60+W61*$F61+W62*$F62+W63*$F63+W64*$F64+W65*$F65+W66*$F66+W57*$F57)-W67*$F67-W98-W101-W104-W107-W110+W98</f>
        <v>44550</v>
      </c>
      <c r="X80" s="110" t="n">
        <f aca="false">X68-(X52*$F52+X53*$F53+X54*$F54+X55*$F55+X56*$F56+X58*$F58+X59*$F59+X60*$F60+X61*$F61+X62*$F62+X63*$F63+X64*$F64+X65*$F65+X66*$F66+X57*$F57)-X67*$F67-X98-X101-X104-X107-X110+X98</f>
        <v>44550</v>
      </c>
      <c r="Y80" s="110" t="n">
        <f aca="false">Y68-(Y52*$F52+Y53*$F53+Y54*$F54+Y55*$F55+Y56*$F56+Y58*$F58+Y59*$F59+Y60*$F60+Y61*$F61+Y62*$F62+Y63*$F63+Y64*$F64+Y65*$F65+Y66*$F66+Y57*$F57)-Y67*$F67-Y98-Y101-Y104-Y107-Y110+Y98</f>
        <v>44550</v>
      </c>
      <c r="Z80" s="110" t="n">
        <f aca="false">Z68-(Z52*$F52+Z53*$F53+Z54*$F54+Z55*$F55+Z56*$F56+Z58*$F58+Z59*$F59+Z60*$F60+Z61*$F61+Z62*$F62+Z63*$F63+Z64*$F64+Z65*$F65+Z66*$F66+Z57*$F57)-Z67*$F67-Z98-Z101-Z104-Z107-Z110+Z98</f>
        <v>44550</v>
      </c>
      <c r="AA80" s="110" t="n">
        <f aca="false">AA68-(AA52*$F52+AA53*$F53+AA54*$F54+AA55*$F55+AA56*$F56+AA58*$F58+AA59*$F59+AA60*$F60+AA61*$F61+AA62*$F62+AA63*$F63+AA64*$F64+AA65*$F65+AA66*$F66+AA57*$F57)-AA67*$F67-AA98-AA101-AA104-AA107-AA110+AA98</f>
        <v>44550</v>
      </c>
      <c r="AB80" s="110" t="n">
        <f aca="false">AB68-(AB52*$F52+AB53*$F53+AB54*$F54+AB55*$F55+AB56*$F56+AB58*$F58+AB59*$F59+AB60*$F60+AB61*$F61+AB62*$F62+AB63*$F63+AB64*$F64+AB65*$F65+AB66*$F66+AB57*$F57)-AB67*$F67-AB98-AB101-AB104-AB107-AB110+AB98</f>
        <v>44550</v>
      </c>
      <c r="AC80" s="110" t="n">
        <f aca="false">AC68-(AC52*$F52+AC53*$F53+AC54*$F54+AC55*$F55+AC56*$F56+AC58*$F58+AC59*$F59+AC60*$F60+AC61*$F61+AC62*$F62+AC63*$F63+AC64*$F64+AC65*$F65+AC66*$F66+AC57*$F57)-AC67*$F67-AC98-AC101-AC104-AC107-AC110+AC98</f>
        <v>44550</v>
      </c>
      <c r="AD80" s="110" t="n">
        <f aca="false">AD68-(AD52*$F52+AD53*$F53+AD54*$F54+AD55*$F55+AD56*$F56+AD58*$F58+AD59*$F59+AD60*$F60+AD61*$F61+AD62*$F62+AD63*$F63+AD64*$F64+AD65*$F65+AD66*$F66+AD57*$F57)-AD67*$F67-AD98-AD101-AD104-AD107-AD110+AD98</f>
        <v>44550</v>
      </c>
      <c r="AE80" s="110" t="n">
        <f aca="false">AE68-(AE52*$F52+AE53*$F53+AE54*$F54+AE55*$F55+AE56*$F56+AE58*$F58+AE59*$F59+AE60*$F60+AE61*$F61+AE62*$F62+AE63*$F63+AE64*$F64+AE65*$F65+AE66*$F66+AE57*$F57)-AE67*$F67-AE98-AE101-AE104-AE107-AE110+AE98</f>
        <v>44550</v>
      </c>
      <c r="AF80" s="110" t="n">
        <f aca="false">AF68-(AF52*$F52+AF53*$F53+AF54*$F54+AF55*$F55+AF56*$F56+AF58*$F58+AF59*$F59+AF60*$F60+AF61*$F61+AF62*$F62+AF63*$F63+AF64*$F64+AF65*$F65+AF66*$F66+AF57*$F57)-AF67*$F67-AF98-AF101-AF104-AF107-AF110+AF98</f>
        <v>44550</v>
      </c>
      <c r="AG80" s="110" t="n">
        <f aca="false">AG68-(AG52*$F52+AG53*$F53+AG54*$F54+AG55*$F55+AG56*$F56+AG58*$F58+AG59*$F59+AG60*$F60+AG61*$F61+AG62*$F62+AG63*$F63+AG64*$F64+AG65*$F65+AG66*$F66+AG57*$F57)-AG67*$F67-AG98-AG101-AG104-AG107-AG110+AG98</f>
        <v>44550</v>
      </c>
      <c r="AH80" s="110" t="n">
        <f aca="false">AH68-(AH52*$F52+AH53*$F53+AH54*$F54+AH55*$F55+AH56*$F56+AH58*$F58+AH59*$F59+AH60*$F60+AH61*$F61+AH62*$F62+AH63*$F63+AH64*$F64+AH65*$F65+AH66*$F66+AH57*$F57)-AH67*$F67-AH98-AH101-AH104-AH107-AH110+AH98</f>
        <v>44550</v>
      </c>
      <c r="AI80" s="110" t="n">
        <f aca="false">AI68-(AI52*$F52+AI53*$F53+AI54*$F54+AI55*$F55+AI56*$F56+AI58*$F58+AI59*$F59+AI60*$F60+AI61*$F61+AI62*$F62+AI63*$F63+AI64*$F64+AI65*$F65+AI66*$F66+AI57*$F57)-AI67*$F67-AI98-AI101-AI104-AI107-AI110+AI98</f>
        <v>44550</v>
      </c>
      <c r="AJ80" s="110" t="n">
        <f aca="false">AJ68-(AJ52*$F52+AJ53*$F53+AJ54*$F54+AJ55*$F55+AJ56*$F56+AJ58*$F58+AJ59*$F59+AJ60*$F60+AJ61*$F61+AJ62*$F62+AJ63*$F63+AJ64*$F64+AJ65*$F65+AJ66*$F66+AJ57*$F57)-AJ67*$F67-AJ98-AJ101-AJ104-AJ107-AJ110+AJ98</f>
        <v>44550</v>
      </c>
      <c r="AK80" s="110" t="n">
        <f aca="false">AK68-(AK52*$F52+AK53*$F53+AK54*$F54+AK55*$F55+AK56*$F56+AK58*$F58+AK59*$F59+AK60*$F60+AK61*$F61+AK62*$F62+AK63*$F63+AK64*$F64+AK65*$F65+AK66*$F66+AK57*$F57)-AK67*$F67-AK98-AK101-AK104-AK107-AK110+AK98</f>
        <v>44550</v>
      </c>
      <c r="AL80" s="110" t="n">
        <f aca="false">AL68-(AL52*$F52+AL53*$F53+AL54*$F54+AL55*$F55+AL56*$F56+AL58*$F58+AL59*$F59+AL60*$F60+AL61*$F61+AL62*$F62+AL63*$F63+AL64*$F64+AL65*$F65+AL66*$F66+AL57*$F57)-AL67*$F67-AL98-AL101-AL104-AL107-AL110+AL98</f>
        <v>44550</v>
      </c>
      <c r="AM80" s="110" t="n">
        <f aca="false">AM68-(AM52*$F52+AM53*$F53+AM54*$F54+AM55*$F55+AM56*$F56+AM58*$F58+AM59*$F59+AM60*$F60+AM61*$F61+AM62*$F62+AM63*$F63+AM64*$F64+AM65*$F65+AM66*$F66+AM57*$F57)-AM67*$F67-AM98-AM101-AM104-AM107-AM110+AM98</f>
        <v>44550</v>
      </c>
      <c r="AN80" s="106"/>
      <c r="AO80" s="110" t="n">
        <f aca="false">SUM(I80:AN80)</f>
        <v>1381050</v>
      </c>
      <c r="AP80" s="111" t="n">
        <f aca="false">AP17+AP34+AP37+AP40+AP68+AP71+AP74-AP98-AP101-AP104-AP107-AP110</f>
        <v>3853687.5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K81" s="28"/>
      <c r="AP81" s="29"/>
    </row>
    <row r="82" customFormat="false" ht="11.25" hidden="false" customHeight="false" outlineLevel="0" collapsed="false">
      <c r="B82" s="93" t="s">
        <v>116</v>
      </c>
      <c r="K82" s="28"/>
      <c r="AR82" s="29"/>
    </row>
    <row r="83" customFormat="false" ht="11.25" hidden="false" customHeight="false" outlineLevel="0" collapsed="false">
      <c r="B83" s="66"/>
      <c r="C83" s="106" t="s">
        <v>135</v>
      </c>
      <c r="D83" s="106" t="s">
        <v>136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06" t="s">
        <v>16</v>
      </c>
      <c r="D84" s="106" t="s">
        <v>33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121</v>
      </c>
      <c r="D85" s="106" t="s">
        <v>122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v>0</v>
      </c>
      <c r="P85" s="24" t="n">
        <f aca="false">O85</f>
        <v>0</v>
      </c>
      <c r="Q85" s="24" t="n">
        <f aca="false">P85</f>
        <v>0</v>
      </c>
      <c r="R85" s="24" t="n">
        <v>0</v>
      </c>
      <c r="S85" s="24" t="n">
        <v>0</v>
      </c>
      <c r="T85" s="24" t="n"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v>0</v>
      </c>
      <c r="AE85" s="24" t="n">
        <v>0</v>
      </c>
      <c r="AF85" s="24" t="n">
        <f aca="false">AE85</f>
        <v>0</v>
      </c>
      <c r="AG85" s="24" t="n">
        <f aca="false">AF85</f>
        <v>0</v>
      </c>
      <c r="AH85" s="24" t="n">
        <v>0</v>
      </c>
      <c r="AI85" s="24" t="n"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SUM(I85:AL85)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18</v>
      </c>
      <c r="D86" s="106" t="s">
        <v>35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132</v>
      </c>
      <c r="D87" s="106" t="s">
        <v>146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111</v>
      </c>
      <c r="D88" s="106" t="s">
        <v>112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10</v>
      </c>
      <c r="D89" s="106" t="s">
        <v>27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123</v>
      </c>
      <c r="D90" s="106" t="s">
        <v>28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87</v>
      </c>
      <c r="D91" s="106" t="s">
        <v>29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19</v>
      </c>
      <c r="D92" s="106" t="s">
        <v>36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90</v>
      </c>
      <c r="D93" s="106" t="s">
        <v>37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21</v>
      </c>
      <c r="D94" s="106" t="s">
        <v>38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13</v>
      </c>
      <c r="D95" s="106" t="s">
        <v>30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14</v>
      </c>
      <c r="D96" s="106" t="s">
        <v>31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76" t="n">
        <f aca="false">SUM(I96:AN96)</f>
        <v>0</v>
      </c>
      <c r="AP96" s="76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22</v>
      </c>
      <c r="D97" s="106" t="s">
        <v>39</v>
      </c>
      <c r="E97" s="1" t="n">
        <v>3.039</v>
      </c>
      <c r="I97" s="67" t="n">
        <v>0</v>
      </c>
      <c r="J97" s="67" t="n">
        <v>0</v>
      </c>
      <c r="K97" s="67" t="n">
        <v>0</v>
      </c>
      <c r="L97" s="67" t="n">
        <v>0</v>
      </c>
      <c r="M97" s="67" t="n">
        <v>0</v>
      </c>
      <c r="N97" s="67" t="n">
        <v>0</v>
      </c>
      <c r="O97" s="67" t="n">
        <v>0</v>
      </c>
      <c r="P97" s="67" t="n">
        <v>0</v>
      </c>
      <c r="Q97" s="67" t="n">
        <v>0</v>
      </c>
      <c r="R97" s="67" t="n">
        <v>0</v>
      </c>
      <c r="S97" s="67" t="n">
        <v>0</v>
      </c>
      <c r="T97" s="67" t="n">
        <v>0</v>
      </c>
      <c r="U97" s="67" t="n">
        <v>0</v>
      </c>
      <c r="V97" s="67" t="n">
        <v>0</v>
      </c>
      <c r="W97" s="67" t="n">
        <v>0</v>
      </c>
      <c r="X97" s="67" t="n">
        <v>0</v>
      </c>
      <c r="Y97" s="67" t="n">
        <v>0</v>
      </c>
      <c r="Z97" s="67" t="n">
        <v>0</v>
      </c>
      <c r="AA97" s="67" t="n">
        <v>0</v>
      </c>
      <c r="AB97" s="67" t="n">
        <v>0</v>
      </c>
      <c r="AC97" s="67" t="n">
        <v>0</v>
      </c>
      <c r="AD97" s="67" t="n">
        <v>0</v>
      </c>
      <c r="AE97" s="67" t="n">
        <v>0</v>
      </c>
      <c r="AF97" s="67" t="n">
        <v>0</v>
      </c>
      <c r="AG97" s="67" t="n">
        <v>0</v>
      </c>
      <c r="AH97" s="67" t="n">
        <v>0</v>
      </c>
      <c r="AI97" s="67" t="n">
        <f aca="false">AH97</f>
        <v>0</v>
      </c>
      <c r="AJ97" s="67" t="n">
        <f aca="false">AI97</f>
        <v>0</v>
      </c>
      <c r="AK97" s="67" t="n">
        <f aca="false">AJ97</f>
        <v>0</v>
      </c>
      <c r="AL97" s="67" t="n">
        <f aca="false">AK97</f>
        <v>0</v>
      </c>
      <c r="AM97" s="67" t="n">
        <f aca="false">AL97</f>
        <v>0</v>
      </c>
      <c r="AO97" s="68" t="n">
        <f aca="false">SUM(I97:AN97)</f>
        <v>0</v>
      </c>
      <c r="AP97" s="68" t="n">
        <f aca="false">SUM(I97:AM97)*E97</f>
        <v>0</v>
      </c>
      <c r="AR97" s="29"/>
    </row>
    <row r="98" customFormat="false" ht="11.25" hidden="false" customHeight="false" outlineLevel="0" collapsed="false">
      <c r="I98" s="69" t="n">
        <f aca="false">SUM(I83:I97)</f>
        <v>0</v>
      </c>
      <c r="J98" s="69" t="n">
        <f aca="false">SUM(J83:J97)</f>
        <v>0</v>
      </c>
      <c r="K98" s="69" t="n">
        <f aca="false">SUM(K83:K97)</f>
        <v>0</v>
      </c>
      <c r="L98" s="69" t="n">
        <f aca="false">SUM(L83:L97)</f>
        <v>0</v>
      </c>
      <c r="M98" s="69" t="n">
        <f aca="false">SUM(M83:M97)</f>
        <v>0</v>
      </c>
      <c r="N98" s="69" t="n">
        <f aca="false">SUM(N83:N97)</f>
        <v>0</v>
      </c>
      <c r="O98" s="69" t="n">
        <f aca="false">SUM(O83:O97)</f>
        <v>0</v>
      </c>
      <c r="P98" s="69" t="n">
        <f aca="false">SUM(P83:P97)</f>
        <v>0</v>
      </c>
      <c r="Q98" s="69" t="n">
        <f aca="false">SUM(Q83:Q97)</f>
        <v>0</v>
      </c>
      <c r="R98" s="69" t="n">
        <f aca="false">SUM(R83:R97)</f>
        <v>0</v>
      </c>
      <c r="S98" s="69" t="n">
        <f aca="false">SUM(S83:S97)</f>
        <v>0</v>
      </c>
      <c r="T98" s="69" t="n">
        <f aca="false">SUM(T83:T97)</f>
        <v>0</v>
      </c>
      <c r="U98" s="69" t="n">
        <f aca="false">SUM(U83:U97)</f>
        <v>0</v>
      </c>
      <c r="V98" s="69" t="n">
        <f aca="false">SUM(V83:V97)</f>
        <v>0</v>
      </c>
      <c r="W98" s="69" t="n">
        <f aca="false">SUM(W83:W97)</f>
        <v>0</v>
      </c>
      <c r="X98" s="69" t="n">
        <f aca="false">SUM(X83:X97)</f>
        <v>0</v>
      </c>
      <c r="Y98" s="69" t="n">
        <f aca="false">SUM(Y83:Y97)</f>
        <v>0</v>
      </c>
      <c r="Z98" s="69" t="n">
        <f aca="false">SUM(Z83:Z97)</f>
        <v>0</v>
      </c>
      <c r="AA98" s="69" t="n">
        <f aca="false">SUM(AA83:AA97)</f>
        <v>0</v>
      </c>
      <c r="AB98" s="69" t="n">
        <f aca="false">SUM(AB83:AB97)</f>
        <v>0</v>
      </c>
      <c r="AC98" s="69" t="n">
        <f aca="false">SUM(AC83:AC97)</f>
        <v>0</v>
      </c>
      <c r="AD98" s="69" t="n">
        <f aca="false">SUM(AD83:AD97)</f>
        <v>0</v>
      </c>
      <c r="AE98" s="69" t="n">
        <f aca="false">SUM(AE83:AE97)</f>
        <v>0</v>
      </c>
      <c r="AF98" s="69" t="n">
        <f aca="false">SUM(AF83:AF97)</f>
        <v>0</v>
      </c>
      <c r="AG98" s="69" t="n">
        <f aca="false">SUM(AG83:AG97)</f>
        <v>0</v>
      </c>
      <c r="AH98" s="69" t="n">
        <f aca="false">SUM(AH83:AH97)</f>
        <v>0</v>
      </c>
      <c r="AI98" s="69" t="n">
        <f aca="false">SUM(AI83:AI97)</f>
        <v>0</v>
      </c>
      <c r="AJ98" s="69" t="n">
        <f aca="false">SUM(AJ83:AJ97)</f>
        <v>0</v>
      </c>
      <c r="AK98" s="69" t="n">
        <f aca="false">SUM(AK83:AK97)</f>
        <v>0</v>
      </c>
      <c r="AL98" s="69" t="n">
        <f aca="false">SUM(AL83:AL97)</f>
        <v>0</v>
      </c>
      <c r="AM98" s="69" t="n">
        <f aca="false">SUM(AM83:AM97)</f>
        <v>0</v>
      </c>
      <c r="AO98" s="34" t="n">
        <f aca="false">SUM(AO83:AO97)</f>
        <v>0</v>
      </c>
      <c r="AP98" s="34" t="n">
        <f aca="false">SUM(AP83:AP97)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5" customFormat="false" ht="11.25" hidden="true" customHeight="false" outlineLevel="0" collapsed="false"/>
    <row r="106" customFormat="false" ht="11.25" hidden="true" customHeight="false" outlineLevel="0" collapsed="false">
      <c r="B106" s="71" t="s">
        <v>104</v>
      </c>
    </row>
    <row r="107" customFormat="false" ht="11.25" hidden="true" customHeight="false" outlineLevel="0" collapsed="false">
      <c r="C107" s="1" t="s">
        <v>92</v>
      </c>
      <c r="D107" s="1" t="s">
        <v>93</v>
      </c>
      <c r="I107" s="28" t="n">
        <v>0</v>
      </c>
      <c r="J107" s="28" t="n">
        <v>0</v>
      </c>
      <c r="K107" s="28" t="n">
        <v>0</v>
      </c>
      <c r="L107" s="28" t="n">
        <v>0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0</v>
      </c>
      <c r="T107" s="28" t="n">
        <v>0</v>
      </c>
      <c r="U107" s="28" t="n">
        <v>0</v>
      </c>
      <c r="V107" s="28" t="n">
        <v>0</v>
      </c>
      <c r="W107" s="28" t="n">
        <v>0</v>
      </c>
      <c r="X107" s="28" t="n">
        <v>0</v>
      </c>
      <c r="Y107" s="28" t="n">
        <v>0</v>
      </c>
      <c r="Z107" s="28" t="n">
        <v>0</v>
      </c>
      <c r="AA107" s="28" t="n">
        <v>0</v>
      </c>
      <c r="AB107" s="28" t="n">
        <v>0</v>
      </c>
      <c r="AC107" s="28" t="n">
        <v>0</v>
      </c>
      <c r="AD107" s="28" t="n">
        <v>0</v>
      </c>
      <c r="AE107" s="28" t="n">
        <v>0</v>
      </c>
      <c r="AF107" s="28" t="n">
        <v>0</v>
      </c>
      <c r="AG107" s="28" t="n">
        <v>0</v>
      </c>
      <c r="AH107" s="28" t="n">
        <v>0</v>
      </c>
      <c r="AI107" s="28" t="n">
        <v>0</v>
      </c>
      <c r="AJ107" s="28" t="n">
        <v>0</v>
      </c>
      <c r="AK107" s="28" t="n">
        <v>0</v>
      </c>
      <c r="AL107" s="28" t="n">
        <v>0</v>
      </c>
      <c r="AM107" s="28" t="n">
        <v>0</v>
      </c>
      <c r="AO107" s="28" t="n">
        <f aca="false">SUM(I107:AN107)</f>
        <v>0</v>
      </c>
      <c r="AP107" s="28" t="n">
        <f aca="false">SUM(I107:AM107)*E107</f>
        <v>0</v>
      </c>
    </row>
    <row r="108" customFormat="false" ht="11.25" hidden="true" customHeight="false" outlineLevel="0" collapsed="false"/>
    <row r="109" customFormat="false" ht="11.25" hidden="true" customHeight="false" outlineLevel="0" collapsed="false">
      <c r="B109" s="71" t="s">
        <v>104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28" t="n">
        <v>0</v>
      </c>
      <c r="V110" s="28" t="n">
        <v>0</v>
      </c>
      <c r="W110" s="28" t="n">
        <v>0</v>
      </c>
      <c r="X110" s="28" t="n">
        <v>0</v>
      </c>
      <c r="Y110" s="28" t="n">
        <v>0</v>
      </c>
      <c r="Z110" s="28" t="n">
        <v>0</v>
      </c>
      <c r="AA110" s="28" t="n">
        <v>0</v>
      </c>
      <c r="AB110" s="28" t="n">
        <v>0</v>
      </c>
      <c r="AC110" s="28" t="n">
        <v>0</v>
      </c>
      <c r="AD110" s="28" t="n">
        <v>0</v>
      </c>
      <c r="AE110" s="28" t="n">
        <v>0</v>
      </c>
      <c r="AF110" s="28" t="n">
        <v>0</v>
      </c>
      <c r="AG110" s="28" t="n">
        <v>0</v>
      </c>
      <c r="AH110" s="28" t="n">
        <v>0</v>
      </c>
      <c r="AI110" s="28" t="n">
        <v>0</v>
      </c>
      <c r="AJ110" s="28" t="n">
        <v>0</v>
      </c>
      <c r="AK110" s="28" t="n">
        <v>0</v>
      </c>
      <c r="AL110" s="28" t="n">
        <v>0</v>
      </c>
      <c r="AM110" s="28" t="n">
        <v>0</v>
      </c>
      <c r="AO110" s="28" t="n">
        <f aca="false">SUM(I110:AN110)</f>
        <v>0</v>
      </c>
      <c r="AP110" s="28" t="n">
        <f aca="false">SUM(I110:AM110)*E110</f>
        <v>0</v>
      </c>
    </row>
    <row r="112" customFormat="false" ht="11.25" hidden="false" customHeight="false" outlineLevel="0" collapsed="false">
      <c r="AK112" s="78" t="s">
        <v>68</v>
      </c>
      <c r="AL112" s="78"/>
      <c r="AM112" s="78"/>
      <c r="AN112" s="78"/>
      <c r="AO112" s="78"/>
      <c r="AP112" s="78"/>
    </row>
    <row r="113" customFormat="false" ht="11.25" hidden="false" customHeight="false" outlineLevel="0" collapsed="false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K113" s="79"/>
      <c r="AL113" s="80"/>
      <c r="AM113" s="80"/>
      <c r="AN113" s="80"/>
      <c r="AO113" s="81" t="s">
        <v>46</v>
      </c>
      <c r="AP113" s="82" t="s">
        <v>84</v>
      </c>
    </row>
    <row r="114" customFormat="false" ht="11.25" hidden="false" customHeight="false" outlineLevel="0" collapsed="false">
      <c r="AK114" s="83" t="s">
        <v>69</v>
      </c>
      <c r="AL114" s="37"/>
      <c r="AM114" s="37"/>
      <c r="AN114" s="37"/>
      <c r="AO114" s="76" t="n">
        <f aca="false">AO17</f>
        <v>620000</v>
      </c>
      <c r="AP114" s="84" t="n">
        <f aca="false">AP17</f>
        <v>1488620</v>
      </c>
    </row>
    <row r="115" customFormat="false" ht="11.25" hidden="false" customHeight="false" outlineLevel="0" collapsed="false">
      <c r="AK115" s="85" t="s">
        <v>70</v>
      </c>
      <c r="AL115" s="37"/>
      <c r="AM115" s="37"/>
      <c r="AN115" s="37"/>
      <c r="AO115" s="76" t="n">
        <f aca="false">AO34</f>
        <v>775000</v>
      </c>
      <c r="AP115" s="84" t="n">
        <f aca="false">AP34</f>
        <v>2226962.5</v>
      </c>
    </row>
    <row r="116" customFormat="false" ht="11.25" hidden="false" customHeight="false" outlineLevel="0" collapsed="false">
      <c r="I116" s="1" t="s">
        <v>71</v>
      </c>
      <c r="AK116" s="85" t="s">
        <v>71</v>
      </c>
      <c r="AL116" s="37"/>
      <c r="AM116" s="37"/>
      <c r="AN116" s="37"/>
      <c r="AO116" s="24" t="n">
        <f aca="false">AO48</f>
        <v>15000</v>
      </c>
      <c r="AP116" s="86" t="n">
        <f aca="false">AP48</f>
        <v>49000</v>
      </c>
    </row>
    <row r="117" customFormat="false" ht="11.25" hidden="false" customHeight="false" outlineLevel="0" collapsed="false">
      <c r="AK117" s="85"/>
      <c r="AL117" s="37"/>
      <c r="AM117" s="37"/>
      <c r="AN117" s="37"/>
      <c r="AO117" s="37"/>
      <c r="AP117" s="87"/>
    </row>
    <row r="118" customFormat="false" ht="11.25" hidden="false" customHeight="false" outlineLevel="0" collapsed="false">
      <c r="AK118" s="85" t="s">
        <v>105</v>
      </c>
      <c r="AL118" s="37"/>
      <c r="AM118" s="37"/>
      <c r="AN118" s="37"/>
      <c r="AO118" s="76" t="n">
        <f aca="false">AO68</f>
        <v>1381050</v>
      </c>
      <c r="AP118" s="84" t="n">
        <f aca="false">AP68</f>
        <v>138105</v>
      </c>
    </row>
    <row r="119" customFormat="false" ht="11.25" hidden="false" customHeight="false" outlineLevel="0" collapsed="false">
      <c r="AK119" s="85" t="s">
        <v>73</v>
      </c>
      <c r="AL119" s="37"/>
      <c r="AM119" s="37"/>
      <c r="AN119" s="37"/>
      <c r="AO119" s="24" t="n">
        <f aca="false">SUM(AO70:AO76)</f>
        <v>0</v>
      </c>
      <c r="AP119" s="86" t="n">
        <f aca="false">SUM(AP70:AP76)</f>
        <v>0</v>
      </c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5" t="s">
        <v>106</v>
      </c>
      <c r="AL121" s="37"/>
      <c r="AM121" s="37"/>
      <c r="AN121" s="37"/>
      <c r="AO121" s="24" t="n">
        <f aca="false">SUM(AO82:AO110)-AO98</f>
        <v>0</v>
      </c>
      <c r="AP121" s="88" t="n">
        <f aca="false">SUM(AP82:AP110)-AP98</f>
        <v>0</v>
      </c>
    </row>
    <row r="122" customFormat="false" ht="11.25" hidden="false" customHeight="false" outlineLevel="0" collapsed="false">
      <c r="AK122" s="85" t="s">
        <v>107</v>
      </c>
      <c r="AL122" s="37"/>
      <c r="AM122" s="37"/>
      <c r="AN122" s="37"/>
      <c r="AO122" s="76" t="n">
        <f aca="false">AO80+AO48</f>
        <v>1396050</v>
      </c>
      <c r="AP122" s="84" t="n">
        <f aca="false">AP80+AP48</f>
        <v>3902687.5</v>
      </c>
    </row>
    <row r="123" customFormat="false" ht="11.25" hidden="false" customHeight="false" outlineLevel="0" collapsed="false">
      <c r="AK123" s="85" t="s">
        <v>108</v>
      </c>
      <c r="AL123" s="37"/>
      <c r="AM123" s="37"/>
      <c r="AN123" s="37"/>
      <c r="AO123" s="76" t="n">
        <f aca="false">+(MAX((SUM(AO80:AO110)-AO98),SUM(AO68:AO76)+SUM(AQ68:AQ76),SUM(AO34:AO42,AO17)))</f>
        <v>1400000</v>
      </c>
      <c r="AP123" s="84" t="n">
        <f aca="false">AO123*G80</f>
        <v>56000</v>
      </c>
      <c r="AR123" s="28"/>
    </row>
    <row r="124" customFormat="false" ht="11.25" hidden="false" customHeight="false" outlineLevel="0" collapsed="false">
      <c r="AK124" s="85" t="s">
        <v>109</v>
      </c>
      <c r="AL124" s="37"/>
      <c r="AM124" s="37"/>
      <c r="AN124" s="37"/>
      <c r="AO124" s="76"/>
      <c r="AP124" s="84" t="n">
        <f aca="false">AP122+AP123</f>
        <v>3958687.5</v>
      </c>
      <c r="AR124" s="28"/>
    </row>
    <row r="125" customFormat="false" ht="11.25" hidden="false" customHeight="false" outlineLevel="0" collapsed="false">
      <c r="AK125" s="85"/>
      <c r="AL125" s="37"/>
      <c r="AM125" s="37"/>
      <c r="AN125" s="37"/>
      <c r="AO125" s="37"/>
      <c r="AP125" s="87"/>
    </row>
    <row r="126" customFormat="false" ht="11.25" hidden="false" customHeight="false" outlineLevel="0" collapsed="false">
      <c r="AK126" s="85"/>
      <c r="AL126" s="37" t="s">
        <v>76</v>
      </c>
      <c r="AM126" s="37"/>
      <c r="AN126" s="37"/>
      <c r="AO126" s="76" t="n">
        <f aca="false">AQ68</f>
        <v>13950</v>
      </c>
      <c r="AP126" s="87"/>
    </row>
    <row r="127" customFormat="false" ht="11.25" hidden="false" customHeight="false" outlineLevel="0" collapsed="false">
      <c r="AK127" s="85"/>
      <c r="AL127" s="37" t="s">
        <v>77</v>
      </c>
      <c r="AM127" s="37"/>
      <c r="AN127" s="37"/>
      <c r="AO127" s="76" t="n">
        <v>0</v>
      </c>
      <c r="AP127" s="87"/>
    </row>
    <row r="128" customFormat="false" ht="11.25" hidden="false" customHeight="false" outlineLevel="0" collapsed="false">
      <c r="AK128" s="89"/>
      <c r="AL128" s="101" t="s">
        <v>78</v>
      </c>
      <c r="AM128" s="101"/>
      <c r="AN128" s="101"/>
      <c r="AO128" s="102" t="n">
        <f aca="false">SUM(AO114:AO116)-SUM(AO121:AO122)-AO127-AO126</f>
        <v>0</v>
      </c>
      <c r="AP128" s="91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  <row r="130" customFormat="false" ht="12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1.25" hidden="false" customHeight="false" outlineLevel="0" collapsed="false">
      <c r="C131" s="122" t="s">
        <v>91</v>
      </c>
      <c r="D131" s="123" t="s">
        <v>138</v>
      </c>
      <c r="E131" s="123" t="s">
        <v>139</v>
      </c>
      <c r="F131" s="123"/>
      <c r="G131" s="123"/>
      <c r="H131" s="123"/>
      <c r="I131" s="124"/>
      <c r="J131" s="124"/>
      <c r="K131" s="124"/>
      <c r="L131" s="124"/>
      <c r="M131" s="124" t="n">
        <v>0</v>
      </c>
      <c r="N131" s="124" t="n">
        <v>0</v>
      </c>
      <c r="O131" s="124" t="n">
        <v>0</v>
      </c>
      <c r="P131" s="124" t="n">
        <v>0</v>
      </c>
      <c r="Q131" s="124" t="n">
        <v>0</v>
      </c>
      <c r="R131" s="124" t="n">
        <v>0</v>
      </c>
      <c r="S131" s="124" t="n">
        <v>0</v>
      </c>
      <c r="T131" s="124" t="n">
        <v>0</v>
      </c>
      <c r="U131" s="124" t="n">
        <v>5000</v>
      </c>
      <c r="V131" s="124" t="n">
        <v>0</v>
      </c>
      <c r="W131" s="124" t="n">
        <v>0</v>
      </c>
      <c r="X131" s="124" t="n">
        <v>0</v>
      </c>
      <c r="Y131" s="124" t="n">
        <v>0</v>
      </c>
      <c r="Z131" s="124" t="n">
        <v>0</v>
      </c>
      <c r="AA131" s="124" t="n">
        <v>0</v>
      </c>
      <c r="AB131" s="124" t="n">
        <v>0</v>
      </c>
      <c r="AC131" s="124" t="n">
        <v>0</v>
      </c>
      <c r="AD131" s="124" t="n">
        <v>0</v>
      </c>
      <c r="AE131" s="124" t="n">
        <v>0</v>
      </c>
      <c r="AF131" s="124" t="n">
        <v>0</v>
      </c>
      <c r="AG131" s="124" t="n">
        <v>0</v>
      </c>
      <c r="AH131" s="124" t="n">
        <v>0</v>
      </c>
      <c r="AI131" s="124" t="n">
        <v>0</v>
      </c>
      <c r="AJ131" s="124" t="n">
        <v>0</v>
      </c>
      <c r="AK131" s="124" t="n">
        <v>0</v>
      </c>
      <c r="AL131" s="124" t="n">
        <v>0</v>
      </c>
      <c r="AM131" s="69" t="n">
        <v>0</v>
      </c>
      <c r="AO131" s="28" t="n">
        <f aca="false">SUM(I131:AM131)</f>
        <v>5000</v>
      </c>
    </row>
    <row r="132" customFormat="false" ht="11.25" hidden="false" customHeight="false" outlineLevel="0" collapsed="false">
      <c r="C132" s="126"/>
      <c r="D132" s="37" t="s">
        <v>140</v>
      </c>
      <c r="E132" s="37" t="s">
        <v>141</v>
      </c>
      <c r="F132" s="37"/>
      <c r="G132" s="37"/>
      <c r="H132" s="37"/>
      <c r="I132" s="24"/>
      <c r="J132" s="24"/>
      <c r="K132" s="24"/>
      <c r="L132" s="24"/>
      <c r="M132" s="24" t="n">
        <v>0</v>
      </c>
      <c r="N132" s="24" t="n">
        <v>0</v>
      </c>
      <c r="O132" s="24" t="n">
        <v>0</v>
      </c>
      <c r="P132" s="24" t="n">
        <v>0</v>
      </c>
      <c r="Q132" s="24" t="n">
        <v>0</v>
      </c>
      <c r="R132" s="24" t="n">
        <v>0</v>
      </c>
      <c r="S132" s="24" t="n">
        <v>0</v>
      </c>
      <c r="T132" s="24" t="n"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 t="n">
        <f aca="false">AD43</f>
        <v>0</v>
      </c>
      <c r="AE132" s="24" t="n">
        <f aca="false">AE43</f>
        <v>0</v>
      </c>
      <c r="AF132" s="24" t="n">
        <f aca="false">AF43</f>
        <v>0</v>
      </c>
      <c r="AG132" s="24" t="n">
        <f aca="false">AG43</f>
        <v>0</v>
      </c>
      <c r="AH132" s="24" t="n">
        <f aca="false">AH43</f>
        <v>0</v>
      </c>
      <c r="AI132" s="24" t="n">
        <f aca="false">AI43</f>
        <v>0</v>
      </c>
      <c r="AJ132" s="24" t="n">
        <f aca="false">AJ43</f>
        <v>0</v>
      </c>
      <c r="AK132" s="24" t="n">
        <f aca="false">AK43</f>
        <v>0</v>
      </c>
      <c r="AL132" s="24" t="n">
        <f aca="false">AL43</f>
        <v>0</v>
      </c>
      <c r="AM132" s="69" t="n">
        <v>0</v>
      </c>
      <c r="AO132" s="28" t="n">
        <f aca="false">SUM(I132:AM132)</f>
        <v>0</v>
      </c>
    </row>
    <row r="133" customFormat="false" ht="11.25" hidden="false" customHeight="false" outlineLevel="0" collapsed="false">
      <c r="C133" s="126"/>
      <c r="D133" s="37" t="s">
        <v>142</v>
      </c>
      <c r="E133" s="37" t="s">
        <v>143</v>
      </c>
      <c r="F133" s="37"/>
      <c r="G133" s="37"/>
      <c r="H133" s="37"/>
      <c r="I133" s="24" t="n">
        <v>0</v>
      </c>
      <c r="J133" s="24" t="n">
        <v>0</v>
      </c>
      <c r="K133" s="24" t="n">
        <v>0</v>
      </c>
      <c r="L133" s="24" t="n">
        <v>0</v>
      </c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 t="n">
        <v>0</v>
      </c>
      <c r="V133" s="24" t="n">
        <v>0</v>
      </c>
      <c r="W133" s="24" t="n">
        <v>0</v>
      </c>
      <c r="X133" s="24" t="n">
        <v>0</v>
      </c>
      <c r="Y133" s="24" t="n">
        <v>0</v>
      </c>
      <c r="Z133" s="24" t="n">
        <v>0</v>
      </c>
      <c r="AA133" s="24" t="n">
        <v>0</v>
      </c>
      <c r="AB133" s="24" t="n">
        <v>0</v>
      </c>
      <c r="AC133" s="24" t="n">
        <v>0</v>
      </c>
      <c r="AD133" s="24" t="n">
        <v>0</v>
      </c>
      <c r="AE133" s="24" t="n">
        <v>0</v>
      </c>
      <c r="AF133" s="24" t="n">
        <v>0</v>
      </c>
      <c r="AG133" s="24" t="n">
        <v>0</v>
      </c>
      <c r="AH133" s="24" t="n">
        <v>0</v>
      </c>
      <c r="AI133" s="24" t="n">
        <v>0</v>
      </c>
      <c r="AJ133" s="24" t="n">
        <v>0</v>
      </c>
      <c r="AK133" s="24" t="n">
        <v>0</v>
      </c>
      <c r="AL133" s="24" t="n">
        <v>0</v>
      </c>
      <c r="AM133" s="69" t="n">
        <v>0</v>
      </c>
      <c r="AO133" s="28" t="n">
        <f aca="false">SUM(I133:AM133)</f>
        <v>0</v>
      </c>
    </row>
    <row r="134" customFormat="false" ht="11.25" hidden="false" customHeight="false" outlineLevel="0" collapsed="false">
      <c r="C134" s="126"/>
      <c r="D134" s="37" t="s">
        <v>144</v>
      </c>
      <c r="E134" s="37" t="s">
        <v>139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0</v>
      </c>
      <c r="Y134" s="24" t="n">
        <v>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0</v>
      </c>
      <c r="AG134" s="24" t="n">
        <v>0</v>
      </c>
      <c r="AH134" s="24" t="n">
        <v>0</v>
      </c>
      <c r="AI134" s="24" t="n">
        <v>0</v>
      </c>
      <c r="AJ134" s="24" t="n">
        <v>0</v>
      </c>
      <c r="AK134" s="24" t="n">
        <v>0</v>
      </c>
      <c r="AL134" s="24" t="n">
        <v>0</v>
      </c>
      <c r="AM134" s="69" t="n">
        <v>10000</v>
      </c>
      <c r="AO134" s="28" t="n">
        <f aca="false">SUM(I134:AN134)</f>
        <v>10000</v>
      </c>
    </row>
    <row r="135" customFormat="false" ht="11.25" hidden="false" customHeight="false" outlineLevel="0" collapsed="false">
      <c r="C135" s="126"/>
      <c r="D135" s="37"/>
      <c r="E135" s="37"/>
      <c r="F135" s="37"/>
      <c r="G135" s="37"/>
      <c r="H135" s="37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27"/>
      <c r="AM135" s="69"/>
      <c r="AO135" s="120" t="n">
        <f aca="false">SUM(I135:AM135)</f>
        <v>0</v>
      </c>
    </row>
    <row r="136" customFormat="false" ht="12" hidden="false" customHeight="false" outlineLevel="0" collapsed="false">
      <c r="C136" s="128"/>
      <c r="D136" s="129"/>
      <c r="E136" s="129"/>
      <c r="F136" s="129"/>
      <c r="G136" s="129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1"/>
      <c r="AM136" s="69"/>
      <c r="AO136" s="120" t="n">
        <f aca="false">SUM(I136:AM136)</f>
        <v>0</v>
      </c>
    </row>
    <row r="137" customFormat="false" ht="11.25" hidden="false" customHeight="false" outlineLevel="0" collapsed="false">
      <c r="D137" s="8" t="s">
        <v>147</v>
      </c>
      <c r="I137" s="69" t="n">
        <f aca="false">SUM(I131:I136)</f>
        <v>0</v>
      </c>
      <c r="J137" s="69" t="n">
        <f aca="false">SUM(J131:J136)</f>
        <v>0</v>
      </c>
      <c r="K137" s="69" t="n">
        <f aca="false">SUM(K131:K136)</f>
        <v>0</v>
      </c>
      <c r="L137" s="69" t="n">
        <f aca="false">SUM(L131:L136)</f>
        <v>0</v>
      </c>
      <c r="M137" s="69" t="n">
        <f aca="false">SUM(M131:M136)</f>
        <v>0</v>
      </c>
      <c r="N137" s="69" t="n">
        <f aca="false">SUM(N131:N136)</f>
        <v>0</v>
      </c>
      <c r="O137" s="69" t="n">
        <f aca="false">SUM(O131:O136)</f>
        <v>0</v>
      </c>
      <c r="P137" s="69" t="n">
        <f aca="false">SUM(P131:P136)</f>
        <v>0</v>
      </c>
      <c r="Q137" s="69" t="n">
        <f aca="false">SUM(Q131:Q136)</f>
        <v>0</v>
      </c>
      <c r="R137" s="69" t="n">
        <f aca="false">SUM(R131:R136)</f>
        <v>0</v>
      </c>
      <c r="S137" s="69" t="n">
        <f aca="false">SUM(S131:S136)</f>
        <v>0</v>
      </c>
      <c r="T137" s="69" t="n">
        <f aca="false">SUM(T131:T136)</f>
        <v>0</v>
      </c>
      <c r="U137" s="69" t="n">
        <f aca="false">SUM(U131:U136)</f>
        <v>5000</v>
      </c>
      <c r="V137" s="69" t="n">
        <f aca="false">SUM(V131:V136)</f>
        <v>0</v>
      </c>
      <c r="W137" s="69" t="n">
        <f aca="false">SUM(W131:W136)</f>
        <v>0</v>
      </c>
      <c r="X137" s="69" t="n">
        <f aca="false">SUM(X131:X136)</f>
        <v>0</v>
      </c>
      <c r="Y137" s="69" t="n">
        <f aca="false">SUM(Y131:Y136)</f>
        <v>0</v>
      </c>
      <c r="Z137" s="69" t="n">
        <f aca="false">SUM(Z131:Z136)</f>
        <v>0</v>
      </c>
      <c r="AA137" s="69" t="n">
        <f aca="false">SUM(AA131:AA136)</f>
        <v>0</v>
      </c>
      <c r="AB137" s="69" t="n">
        <f aca="false">SUM(AB131:AB136)</f>
        <v>0</v>
      </c>
      <c r="AC137" s="69" t="n">
        <f aca="false">SUM(AC131:AC136)</f>
        <v>0</v>
      </c>
      <c r="AD137" s="69" t="n">
        <f aca="false">SUM(AD131:AD136)</f>
        <v>0</v>
      </c>
      <c r="AE137" s="69" t="n">
        <f aca="false">SUM(AE131:AE136)</f>
        <v>0</v>
      </c>
      <c r="AF137" s="69" t="n">
        <f aca="false">SUM(AF131:AF136)</f>
        <v>0</v>
      </c>
      <c r="AG137" s="69" t="n">
        <f aca="false">SUM(AG131:AG136)</f>
        <v>0</v>
      </c>
      <c r="AH137" s="69" t="n">
        <f aca="false">SUM(AH131:AH136)</f>
        <v>0</v>
      </c>
      <c r="AI137" s="69" t="n">
        <f aca="false">SUM(AI131:AI136)</f>
        <v>0</v>
      </c>
      <c r="AJ137" s="69" t="n">
        <f aca="false">SUM(AJ131:AJ136)</f>
        <v>0</v>
      </c>
      <c r="AK137" s="69" t="n">
        <f aca="false">SUM(AK131:AK136)</f>
        <v>0</v>
      </c>
      <c r="AL137" s="69" t="n">
        <f aca="false">SUM(AL131:AL136)</f>
        <v>0</v>
      </c>
      <c r="AM137" s="24"/>
      <c r="AO137" s="132" t="n">
        <v>15000</v>
      </c>
    </row>
    <row r="138" customFormat="false" ht="12" hidden="false" customHeight="false" outlineLevel="0" collapsed="false"/>
    <row r="139" customFormat="false" ht="11.25" hidden="false" customHeight="false" outlineLevel="0" collapsed="false">
      <c r="C139" s="122" t="s">
        <v>148</v>
      </c>
      <c r="D139" s="123" t="s">
        <v>138</v>
      </c>
      <c r="E139" s="123" t="s">
        <v>139</v>
      </c>
      <c r="F139" s="123"/>
      <c r="G139" s="123" t="s">
        <v>149</v>
      </c>
      <c r="H139" s="123"/>
      <c r="I139" s="124"/>
      <c r="J139" s="124"/>
      <c r="K139" s="124"/>
      <c r="L139" s="124"/>
      <c r="M139" s="133" t="n">
        <v>0</v>
      </c>
      <c r="N139" s="124" t="n">
        <v>0</v>
      </c>
      <c r="O139" s="133" t="n">
        <v>0</v>
      </c>
      <c r="P139" s="133" t="n">
        <v>0</v>
      </c>
      <c r="Q139" s="133" t="n">
        <v>0</v>
      </c>
      <c r="R139" s="133" t="n">
        <v>0</v>
      </c>
      <c r="S139" s="133" t="n">
        <v>0</v>
      </c>
      <c r="T139" s="133" t="n">
        <v>0</v>
      </c>
      <c r="U139" s="133" t="n">
        <v>3.3</v>
      </c>
      <c r="V139" s="133" t="n">
        <v>0</v>
      </c>
      <c r="W139" s="124" t="n">
        <v>0</v>
      </c>
      <c r="X139" s="124" t="n">
        <v>0</v>
      </c>
      <c r="Y139" s="124" t="n">
        <v>0</v>
      </c>
      <c r="Z139" s="124" t="n">
        <v>0</v>
      </c>
      <c r="AA139" s="124" t="n">
        <v>0</v>
      </c>
      <c r="AB139" s="124" t="n">
        <v>0</v>
      </c>
      <c r="AC139" s="124" t="n">
        <v>0</v>
      </c>
      <c r="AD139" s="133" t="n">
        <v>0</v>
      </c>
      <c r="AE139" s="133" t="n">
        <v>0</v>
      </c>
      <c r="AF139" s="133" t="n">
        <v>0</v>
      </c>
      <c r="AG139" s="133" t="n">
        <v>0</v>
      </c>
      <c r="AH139" s="133" t="n">
        <v>0</v>
      </c>
      <c r="AI139" s="133" t="n">
        <v>0</v>
      </c>
      <c r="AJ139" s="133" t="n">
        <v>0</v>
      </c>
      <c r="AK139" s="133" t="n">
        <v>0</v>
      </c>
      <c r="AL139" s="125" t="n">
        <v>0</v>
      </c>
      <c r="AM139" s="69"/>
      <c r="AO139" s="28"/>
    </row>
    <row r="140" customFormat="false" ht="11.25" hidden="false" customHeight="false" outlineLevel="0" collapsed="false">
      <c r="C140" s="126"/>
      <c r="D140" s="37" t="s">
        <v>140</v>
      </c>
      <c r="E140" s="37" t="s">
        <v>141</v>
      </c>
      <c r="F140" s="37"/>
      <c r="G140" s="37" t="s">
        <v>150</v>
      </c>
      <c r="H140" s="37"/>
      <c r="I140" s="24"/>
      <c r="J140" s="24"/>
      <c r="K140" s="24"/>
      <c r="L140" s="24"/>
      <c r="M140" s="24" t="n">
        <v>0</v>
      </c>
      <c r="N140" s="25" t="n">
        <v>0</v>
      </c>
      <c r="O140" s="24" t="n">
        <v>0</v>
      </c>
      <c r="P140" s="24" t="n">
        <v>0</v>
      </c>
      <c r="Q140" s="24" t="n">
        <v>0</v>
      </c>
      <c r="R140" s="24" t="n">
        <v>0</v>
      </c>
      <c r="S140" s="24" t="n">
        <v>0</v>
      </c>
      <c r="T140" s="24" t="n"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37" t="s">
        <v>142</v>
      </c>
      <c r="E141" s="37" t="s">
        <v>143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4" t="n">
        <v>0</v>
      </c>
      <c r="O141" s="25" t="n">
        <v>0</v>
      </c>
      <c r="P141" s="25" t="n">
        <v>0</v>
      </c>
      <c r="Q141" s="25" t="n">
        <v>0</v>
      </c>
      <c r="R141" s="25" t="n">
        <v>0</v>
      </c>
      <c r="S141" s="24" t="n">
        <v>0</v>
      </c>
      <c r="T141" s="25" t="n">
        <v>0</v>
      </c>
      <c r="U141" s="24"/>
      <c r="V141" s="25" t="n">
        <v>0</v>
      </c>
      <c r="W141" s="25"/>
      <c r="X141" s="25"/>
      <c r="Y141" s="25"/>
      <c r="Z141" s="25"/>
      <c r="AA141" s="25"/>
      <c r="AB141" s="25" t="n">
        <v>0</v>
      </c>
      <c r="AC141" s="25" t="n">
        <v>0</v>
      </c>
      <c r="AD141" s="25" t="n">
        <v>0</v>
      </c>
      <c r="AE141" s="25" t="n">
        <v>0</v>
      </c>
      <c r="AF141" s="25" t="n">
        <v>0</v>
      </c>
      <c r="AG141" s="25" t="n">
        <v>0</v>
      </c>
      <c r="AH141" s="25" t="n">
        <v>0</v>
      </c>
      <c r="AI141" s="25" t="n">
        <v>0</v>
      </c>
      <c r="AJ141" s="25" t="n">
        <v>0</v>
      </c>
      <c r="AK141" s="25" t="n">
        <v>0</v>
      </c>
      <c r="AL141" s="25" t="n">
        <v>0</v>
      </c>
      <c r="AM141" s="69"/>
      <c r="AO141" s="28"/>
    </row>
    <row r="142" customFormat="false" ht="11.25" hidden="false" customHeight="false" outlineLevel="0" collapsed="false">
      <c r="C142" s="126"/>
      <c r="D142" s="37" t="s">
        <v>144</v>
      </c>
      <c r="E142" s="37" t="s">
        <v>139</v>
      </c>
      <c r="F142" s="37"/>
      <c r="G142" s="37" t="s">
        <v>149</v>
      </c>
      <c r="H142" s="37"/>
      <c r="I142" s="24"/>
      <c r="J142" s="24"/>
      <c r="K142" s="24"/>
      <c r="L142" s="24"/>
      <c r="M142" s="24" t="n">
        <v>0</v>
      </c>
      <c r="N142" s="25" t="n">
        <v>0</v>
      </c>
      <c r="O142" s="25" t="n">
        <v>0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136" t="n">
        <v>3.25</v>
      </c>
      <c r="AO142" s="28"/>
    </row>
    <row r="143" customFormat="false" ht="11.25" hidden="false" customHeight="false" outlineLevel="0" collapsed="false">
      <c r="C143" s="126"/>
      <c r="D143" s="37"/>
      <c r="E143" s="37"/>
      <c r="F143" s="37"/>
      <c r="G143" s="37"/>
      <c r="H143" s="37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27"/>
      <c r="AM143" s="69"/>
      <c r="AO143" s="120"/>
    </row>
    <row r="144" customFormat="false" ht="12" hidden="false" customHeight="false" outlineLevel="0" collapsed="false">
      <c r="C144" s="128"/>
      <c r="D144" s="129"/>
      <c r="E144" s="129"/>
      <c r="F144" s="129"/>
      <c r="G144" s="129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1"/>
      <c r="AM144" s="69"/>
      <c r="AO144" s="120"/>
    </row>
    <row r="145" customFormat="false" ht="11.25" hidden="false" customHeight="false" outlineLevel="0" collapsed="false">
      <c r="D145" s="8"/>
      <c r="I145" s="69"/>
      <c r="J145" s="69"/>
      <c r="K145" s="69"/>
      <c r="L145" s="69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69"/>
      <c r="AF145" s="69"/>
      <c r="AG145" s="69"/>
      <c r="AH145" s="69"/>
      <c r="AI145" s="69"/>
      <c r="AJ145" s="69"/>
      <c r="AK145" s="69"/>
      <c r="AL145" s="69"/>
      <c r="AM145" s="24"/>
      <c r="AO145" s="135"/>
    </row>
    <row r="146" customFormat="false" ht="12" hidden="false" customHeight="false" outlineLevel="0" collapsed="false"/>
    <row r="147" customFormat="false" ht="11.25" hidden="false" customHeight="false" outlineLevel="0" collapsed="false">
      <c r="C147" s="122" t="s">
        <v>151</v>
      </c>
      <c r="D147" s="123" t="s">
        <v>138</v>
      </c>
      <c r="E147" s="123" t="s">
        <v>139</v>
      </c>
      <c r="F147" s="123"/>
      <c r="G147" s="123"/>
      <c r="H147" s="123"/>
      <c r="I147" s="124"/>
      <c r="J147" s="124"/>
      <c r="K147" s="124"/>
      <c r="L147" s="124"/>
      <c r="M147" s="124" t="n">
        <f aca="false">M131*M139</f>
        <v>0</v>
      </c>
      <c r="N147" s="124" t="n">
        <f aca="false">N131*N139</f>
        <v>0</v>
      </c>
      <c r="O147" s="124" t="n">
        <f aca="false">O131*O139</f>
        <v>0</v>
      </c>
      <c r="P147" s="124" t="n">
        <f aca="false">P131*P139</f>
        <v>0</v>
      </c>
      <c r="Q147" s="124" t="n">
        <f aca="false">Q131*Q139</f>
        <v>0</v>
      </c>
      <c r="R147" s="124" t="n">
        <f aca="false">R131*R139</f>
        <v>0</v>
      </c>
      <c r="S147" s="124" t="n">
        <f aca="false">S131*S139</f>
        <v>0</v>
      </c>
      <c r="T147" s="124" t="n">
        <f aca="false">T131*T139</f>
        <v>0</v>
      </c>
      <c r="U147" s="124" t="n">
        <f aca="false">U131*U139</f>
        <v>16500</v>
      </c>
      <c r="V147" s="124" t="n">
        <f aca="false">V131*V139</f>
        <v>0</v>
      </c>
      <c r="W147" s="124" t="n">
        <f aca="false">W131*W139</f>
        <v>0</v>
      </c>
      <c r="X147" s="124" t="n">
        <f aca="false">X131*X139</f>
        <v>0</v>
      </c>
      <c r="Y147" s="124" t="n">
        <f aca="false">Y131*Y139</f>
        <v>0</v>
      </c>
      <c r="Z147" s="124" t="n">
        <f aca="false">Z131*Z139</f>
        <v>0</v>
      </c>
      <c r="AA147" s="124" t="n">
        <f aca="false">AA131*AA139</f>
        <v>0</v>
      </c>
      <c r="AB147" s="124" t="n">
        <f aca="false">AB131*AB139</f>
        <v>0</v>
      </c>
      <c r="AC147" s="124" t="n">
        <f aca="false">AC131*AC139</f>
        <v>0</v>
      </c>
      <c r="AD147" s="124" t="n">
        <f aca="false">AD131*AD139</f>
        <v>0</v>
      </c>
      <c r="AE147" s="124" t="n">
        <f aca="false">AE131*AE139</f>
        <v>0</v>
      </c>
      <c r="AF147" s="124" t="n">
        <f aca="false">AF131*AF139</f>
        <v>0</v>
      </c>
      <c r="AG147" s="124" t="n">
        <f aca="false">AG131*AG139</f>
        <v>0</v>
      </c>
      <c r="AH147" s="124" t="n">
        <f aca="false">AH131*AH139</f>
        <v>0</v>
      </c>
      <c r="AI147" s="124" t="n">
        <f aca="false">AI131*AI139</f>
        <v>0</v>
      </c>
      <c r="AJ147" s="124" t="n">
        <f aca="false">AJ131*AJ139</f>
        <v>0</v>
      </c>
      <c r="AK147" s="124" t="n">
        <f aca="false">AK131*AK139</f>
        <v>0</v>
      </c>
      <c r="AL147" s="124" t="n">
        <f aca="false">AL131*AL139</f>
        <v>0</v>
      </c>
      <c r="AM147" s="124" t="n">
        <f aca="false">AM131*AM139</f>
        <v>0</v>
      </c>
      <c r="AO147" s="28" t="n">
        <f aca="false">SUM(I147:AM147)</f>
        <v>16500</v>
      </c>
    </row>
    <row r="148" customFormat="false" ht="11.25" hidden="false" customHeight="false" outlineLevel="0" collapsed="false">
      <c r="C148" s="126"/>
      <c r="D148" s="37" t="s">
        <v>140</v>
      </c>
      <c r="E148" s="37" t="s">
        <v>141</v>
      </c>
      <c r="F148" s="37"/>
      <c r="G148" s="37"/>
      <c r="H148" s="37"/>
      <c r="I148" s="24"/>
      <c r="J148" s="24"/>
      <c r="K148" s="24"/>
      <c r="L148" s="24"/>
      <c r="M148" s="24" t="n">
        <f aca="false">M132*M140</f>
        <v>0</v>
      </c>
      <c r="N148" s="24" t="n">
        <f aca="false">N132*N140</f>
        <v>0</v>
      </c>
      <c r="O148" s="24" t="n">
        <f aca="false">O132*O140</f>
        <v>0</v>
      </c>
      <c r="P148" s="24" t="n">
        <f aca="false">P132*P140</f>
        <v>0</v>
      </c>
      <c r="Q148" s="24" t="n">
        <f aca="false">Q132*Q140</f>
        <v>0</v>
      </c>
      <c r="R148" s="24" t="n">
        <f aca="false">R132*R140</f>
        <v>0</v>
      </c>
      <c r="S148" s="24" t="n">
        <f aca="false">S132*S140</f>
        <v>0</v>
      </c>
      <c r="T148" s="24" t="n">
        <f aca="false">T132*T140</f>
        <v>0</v>
      </c>
      <c r="U148" s="24" t="n">
        <f aca="false">U132*U140</f>
        <v>0</v>
      </c>
      <c r="V148" s="24" t="n">
        <f aca="false">V132*V140</f>
        <v>0</v>
      </c>
      <c r="W148" s="24" t="n">
        <f aca="false">W132*W140</f>
        <v>0</v>
      </c>
      <c r="X148" s="24" t="n">
        <f aca="false">X132*X140</f>
        <v>0</v>
      </c>
      <c r="Y148" s="24" t="n">
        <f aca="false">Y132*Y140</f>
        <v>0</v>
      </c>
      <c r="Z148" s="24" t="n">
        <f aca="false">Z132*Z140</f>
        <v>0</v>
      </c>
      <c r="AA148" s="24" t="n">
        <f aca="false">AA132*AA140</f>
        <v>0</v>
      </c>
      <c r="AB148" s="24" t="n">
        <f aca="false">AB132*AB140</f>
        <v>0</v>
      </c>
      <c r="AC148" s="24" t="n">
        <f aca="false">AC132*AC140</f>
        <v>0</v>
      </c>
      <c r="AD148" s="24" t="n">
        <f aca="false">AD132*AD140</f>
        <v>0</v>
      </c>
      <c r="AE148" s="24" t="n">
        <f aca="false">AE132*AE140</f>
        <v>0</v>
      </c>
      <c r="AF148" s="24" t="n">
        <f aca="false">AF132*AF140</f>
        <v>0</v>
      </c>
      <c r="AG148" s="24" t="n">
        <f aca="false">AG132*AG140</f>
        <v>0</v>
      </c>
      <c r="AH148" s="24" t="n">
        <f aca="false">AH132*AH140</f>
        <v>0</v>
      </c>
      <c r="AI148" s="24" t="n">
        <f aca="false">AI132*AI140</f>
        <v>0</v>
      </c>
      <c r="AJ148" s="24" t="n">
        <f aca="false">AJ132*AJ140</f>
        <v>0</v>
      </c>
      <c r="AK148" s="24" t="n">
        <f aca="false">AK132*AK140</f>
        <v>0</v>
      </c>
      <c r="AL148" s="24" t="n">
        <f aca="false">AL132*AL140</f>
        <v>0</v>
      </c>
      <c r="AM148" s="24" t="n">
        <f aca="false">AM132*AM140</f>
        <v>0</v>
      </c>
      <c r="AO148" s="28" t="n">
        <f aca="false">SUM(I148:AM148)</f>
        <v>0</v>
      </c>
    </row>
    <row r="149" customFormat="false" ht="11.25" hidden="false" customHeight="false" outlineLevel="0" collapsed="false">
      <c r="C149" s="126"/>
      <c r="D149" s="37" t="s">
        <v>142</v>
      </c>
      <c r="E149" s="37" t="s">
        <v>143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24" t="n">
        <f aca="false">AM133*AM141</f>
        <v>0</v>
      </c>
      <c r="AO149" s="28" t="n">
        <f aca="false">SUM(I149:AM149)</f>
        <v>0</v>
      </c>
    </row>
    <row r="150" customFormat="false" ht="11.25" hidden="false" customHeight="false" outlineLevel="0" collapsed="false">
      <c r="C150" s="126"/>
      <c r="D150" s="37" t="s">
        <v>144</v>
      </c>
      <c r="E150" s="37" t="s">
        <v>139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v>0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0</v>
      </c>
      <c r="U150" s="24" t="n">
        <f aca="false">U134*U142</f>
        <v>0</v>
      </c>
      <c r="V150" s="24" t="n">
        <f aca="false">V134*V142</f>
        <v>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0</v>
      </c>
      <c r="AF150" s="24" t="n">
        <f aca="false">AF134*AF142</f>
        <v>0</v>
      </c>
      <c r="AG150" s="24" t="n">
        <f aca="false">AG134*AG142</f>
        <v>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24" t="n">
        <f aca="false">AM134*AM142</f>
        <v>32500</v>
      </c>
      <c r="AO150" s="28" t="n">
        <f aca="false">SUM(I150:AM150)</f>
        <v>32500</v>
      </c>
    </row>
    <row r="151" customFormat="false" ht="11.25" hidden="false" customHeight="false" outlineLevel="0" collapsed="false">
      <c r="C151" s="126"/>
      <c r="D151" s="37"/>
      <c r="E151" s="37"/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0</v>
      </c>
      <c r="W151" s="24" t="n">
        <f aca="false">W135*W143</f>
        <v>0</v>
      </c>
      <c r="X151" s="24" t="n">
        <f aca="false">X135*X143</f>
        <v>0</v>
      </c>
      <c r="Y151" s="24" t="n">
        <f aca="false">Y135*Y143</f>
        <v>0</v>
      </c>
      <c r="Z151" s="24" t="n">
        <f aca="false">Z135*Z143</f>
        <v>0</v>
      </c>
      <c r="AA151" s="24" t="n">
        <f aca="false">AA135*AA143</f>
        <v>0</v>
      </c>
      <c r="AB151" s="24" t="n">
        <f aca="false">AB135*AB143</f>
        <v>0</v>
      </c>
      <c r="AC151" s="24" t="n">
        <f aca="false">AC135*AC143</f>
        <v>0</v>
      </c>
      <c r="AD151" s="24" t="n">
        <f aca="false">AD135*AD143</f>
        <v>0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24" t="n">
        <f aca="false">AM135*AM143</f>
        <v>0</v>
      </c>
      <c r="AO151" s="120" t="n">
        <f aca="false">SUM(I151:AM151)</f>
        <v>0</v>
      </c>
    </row>
    <row r="152" customFormat="false" ht="12" hidden="false" customHeight="false" outlineLevel="0" collapsed="false">
      <c r="C152" s="128"/>
      <c r="D152" s="129"/>
      <c r="E152" s="129"/>
      <c r="F152" s="129"/>
      <c r="G152" s="129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69"/>
      <c r="AO152" s="120" t="n">
        <f aca="false">SUM(I152:AM152)</f>
        <v>0</v>
      </c>
    </row>
    <row r="153" customFormat="false" ht="11.25" hidden="false" customHeight="false" outlineLevel="0" collapsed="false">
      <c r="D153" s="8" t="s">
        <v>151</v>
      </c>
      <c r="I153" s="69" t="n">
        <f aca="false">SUM(I147:I152)</f>
        <v>0</v>
      </c>
      <c r="J153" s="69" t="n">
        <f aca="false">SUM(J147:J152)</f>
        <v>0</v>
      </c>
      <c r="K153" s="69" t="n">
        <f aca="false">SUM(K147:K152)</f>
        <v>0</v>
      </c>
      <c r="L153" s="69" t="n">
        <f aca="false">SUM(L147:L152)</f>
        <v>0</v>
      </c>
      <c r="M153" s="69" t="n">
        <f aca="false">SUM(M147:M152)</f>
        <v>0</v>
      </c>
      <c r="N153" s="69" t="n">
        <f aca="false">SUM(N147:N152)</f>
        <v>0</v>
      </c>
      <c r="O153" s="69" t="n">
        <f aca="false">SUM(O147:O152)</f>
        <v>0</v>
      </c>
      <c r="P153" s="69" t="n">
        <f aca="false">SUM(P147:P152)</f>
        <v>0</v>
      </c>
      <c r="Q153" s="69" t="n">
        <f aca="false">SUM(Q147:Q152)</f>
        <v>0</v>
      </c>
      <c r="R153" s="69" t="n">
        <f aca="false">SUM(R147:R152)</f>
        <v>0</v>
      </c>
      <c r="S153" s="69" t="n">
        <f aca="false">SUM(S147:S152)</f>
        <v>0</v>
      </c>
      <c r="T153" s="69" t="n">
        <f aca="false">SUM(T147:T152)</f>
        <v>0</v>
      </c>
      <c r="U153" s="69" t="n">
        <f aca="false">SUM(U147:U152)</f>
        <v>16500</v>
      </c>
      <c r="V153" s="69" t="n">
        <f aca="false">SUM(V147:V152)</f>
        <v>0</v>
      </c>
      <c r="W153" s="69" t="n">
        <f aca="false">SUM(W147:W152)</f>
        <v>0</v>
      </c>
      <c r="X153" s="69" t="n">
        <f aca="false">SUM(X147:X152)</f>
        <v>0</v>
      </c>
      <c r="Y153" s="69" t="n">
        <f aca="false">SUM(Y147:Y152)</f>
        <v>0</v>
      </c>
      <c r="Z153" s="69" t="n">
        <f aca="false">SUM(Z147:Z152)</f>
        <v>0</v>
      </c>
      <c r="AA153" s="69" t="n">
        <f aca="false">SUM(AA147:AA152)</f>
        <v>0</v>
      </c>
      <c r="AB153" s="69" t="n">
        <f aca="false">SUM(AB147:AB152)</f>
        <v>0</v>
      </c>
      <c r="AC153" s="69" t="n">
        <f aca="false">SUM(AC147:AC152)</f>
        <v>0</v>
      </c>
      <c r="AD153" s="69" t="n">
        <f aca="false">SUM(AD147:AD152)</f>
        <v>0</v>
      </c>
      <c r="AE153" s="69" t="n">
        <f aca="false">SUM(AE147:AE152)</f>
        <v>0</v>
      </c>
      <c r="AF153" s="69" t="n">
        <f aca="false">SUM(AF147:AF152)</f>
        <v>0</v>
      </c>
      <c r="AG153" s="69" t="n">
        <f aca="false">SUM(AG147:AG152)</f>
        <v>0</v>
      </c>
      <c r="AH153" s="69" t="n">
        <f aca="false">SUM(AH147:AH152)</f>
        <v>0</v>
      </c>
      <c r="AI153" s="69" t="n">
        <f aca="false">SUM(AI147:AI152)</f>
        <v>0</v>
      </c>
      <c r="AJ153" s="69" t="n">
        <f aca="false">SUM(AJ147:AJ152)</f>
        <v>0</v>
      </c>
      <c r="AK153" s="69" t="n">
        <f aca="false">SUM(AK147:AK152)</f>
        <v>0</v>
      </c>
      <c r="AL153" s="69" t="n">
        <f aca="false">SUM(AL147:AL152)</f>
        <v>0</v>
      </c>
      <c r="AM153" s="24" t="n">
        <f aca="false">SUM(AM147:AM152)</f>
        <v>32500</v>
      </c>
      <c r="AO153" s="132" t="n">
        <f aca="false">SUM(I153:AN153)</f>
        <v>49000</v>
      </c>
    </row>
  </sheetData>
  <mergeCells count="1">
    <mergeCell ref="AK112:AP1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0" activePane="bottomRight" state="frozen"/>
      <selection pane="topLeft" activeCell="A4" activeCellId="0" sqref="A4"/>
      <selection pane="topRight" activeCell="AI4" activeCellId="0" sqref="AI4"/>
      <selection pane="bottomLeft" activeCell="A130" activeCellId="0" sqref="A130"/>
      <selection pane="bottomRight" activeCell="AO146" activeCellId="0" sqref="AO1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37104</v>
      </c>
      <c r="J7" s="59" t="n">
        <f aca="false">I7+1</f>
        <v>37105</v>
      </c>
      <c r="K7" s="59" t="n">
        <f aca="false">J7+1</f>
        <v>37106</v>
      </c>
      <c r="L7" s="59" t="n">
        <f aca="false">K7+1</f>
        <v>37107</v>
      </c>
      <c r="M7" s="59" t="n">
        <f aca="false">L7+1</f>
        <v>37108</v>
      </c>
      <c r="N7" s="59" t="n">
        <f aca="false">M7+1</f>
        <v>37109</v>
      </c>
      <c r="O7" s="59" t="n">
        <f aca="false">N7+1</f>
        <v>37110</v>
      </c>
      <c r="P7" s="59" t="n">
        <f aca="false">O7+1</f>
        <v>37111</v>
      </c>
      <c r="Q7" s="59" t="n">
        <f aca="false">P7+1</f>
        <v>37112</v>
      </c>
      <c r="R7" s="59" t="n">
        <f aca="false">Q7+1</f>
        <v>37113</v>
      </c>
      <c r="S7" s="59" t="n">
        <f aca="false">R7+1</f>
        <v>37114</v>
      </c>
      <c r="T7" s="59" t="n">
        <f aca="false">S7+1</f>
        <v>37115</v>
      </c>
      <c r="U7" s="59" t="n">
        <f aca="false">T7+1</f>
        <v>37116</v>
      </c>
      <c r="V7" s="59" t="n">
        <f aca="false">U7+1</f>
        <v>37117</v>
      </c>
      <c r="W7" s="59" t="n">
        <f aca="false">V7+1</f>
        <v>37118</v>
      </c>
      <c r="X7" s="59" t="n">
        <f aca="false">W7+1</f>
        <v>37119</v>
      </c>
      <c r="Y7" s="59" t="n">
        <f aca="false">X7+1</f>
        <v>37120</v>
      </c>
      <c r="Z7" s="59" t="n">
        <f aca="false">Y7+1</f>
        <v>37121</v>
      </c>
      <c r="AA7" s="59" t="n">
        <f aca="false">Z7+1</f>
        <v>37122</v>
      </c>
      <c r="AB7" s="59" t="n">
        <f aca="false">AA7+1</f>
        <v>37123</v>
      </c>
      <c r="AC7" s="59" t="n">
        <v>37124</v>
      </c>
      <c r="AD7" s="59" t="n">
        <f aca="false">AC7+1</f>
        <v>37125</v>
      </c>
      <c r="AE7" s="59" t="n">
        <f aca="false">AD7+1</f>
        <v>37126</v>
      </c>
      <c r="AF7" s="59" t="n">
        <f aca="false">AE7+1</f>
        <v>37127</v>
      </c>
      <c r="AG7" s="59" t="n">
        <f aca="false">AF7+1</f>
        <v>37128</v>
      </c>
      <c r="AH7" s="59" t="n">
        <f aca="false">AG7+1</f>
        <v>37129</v>
      </c>
      <c r="AI7" s="59" t="n">
        <f aca="false">AH7+1</f>
        <v>37130</v>
      </c>
      <c r="AJ7" s="59" t="n">
        <f aca="false">AI7+1</f>
        <v>37131</v>
      </c>
      <c r="AK7" s="59" t="n">
        <f aca="false">AJ7+1</f>
        <v>37132</v>
      </c>
      <c r="AL7" s="59" t="n">
        <f aca="false">AK7+1</f>
        <v>37133</v>
      </c>
      <c r="AM7" s="59" t="n">
        <f aca="false">AL7+1</f>
        <v>37134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12730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12730</v>
      </c>
      <c r="AP10" s="28" t="n">
        <f aca="false">SUM(I10:AM10)*E10+SUM(I10:AM10)*F10+SUM(I10:AM10)*G10</f>
        <v>30564.73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858</v>
      </c>
      <c r="J11" s="24" t="n">
        <f aca="false">I11</f>
        <v>858</v>
      </c>
      <c r="K11" s="24" t="n">
        <f aca="false">J11</f>
        <v>858</v>
      </c>
      <c r="L11" s="24" t="n">
        <f aca="false">K11</f>
        <v>858</v>
      </c>
      <c r="M11" s="24" t="n">
        <f aca="false">L11</f>
        <v>858</v>
      </c>
      <c r="N11" s="24" t="n">
        <f aca="false">M11</f>
        <v>858</v>
      </c>
      <c r="O11" s="24" t="n">
        <f aca="false">N11</f>
        <v>858</v>
      </c>
      <c r="P11" s="24" t="n">
        <f aca="false">O11</f>
        <v>858</v>
      </c>
      <c r="Q11" s="24" t="n">
        <f aca="false">P11</f>
        <v>858</v>
      </c>
      <c r="R11" s="24" t="n">
        <f aca="false">Q11</f>
        <v>858</v>
      </c>
      <c r="S11" s="24" t="n">
        <f aca="false">R11</f>
        <v>858</v>
      </c>
      <c r="T11" s="24" t="n">
        <f aca="false">S11</f>
        <v>858</v>
      </c>
      <c r="U11" s="24" t="n">
        <f aca="false">T11</f>
        <v>858</v>
      </c>
      <c r="V11" s="24" t="n">
        <f aca="false">U11</f>
        <v>858</v>
      </c>
      <c r="W11" s="24" t="n">
        <f aca="false">V11</f>
        <v>858</v>
      </c>
      <c r="X11" s="24" t="n">
        <f aca="false">W11</f>
        <v>858</v>
      </c>
      <c r="Y11" s="24" t="n">
        <f aca="false">X11</f>
        <v>858</v>
      </c>
      <c r="Z11" s="24" t="n">
        <f aca="false">Y11</f>
        <v>858</v>
      </c>
      <c r="AA11" s="24" t="n">
        <f aca="false">Z11</f>
        <v>858</v>
      </c>
      <c r="AB11" s="24" t="n">
        <f aca="false">AA11</f>
        <v>858</v>
      </c>
      <c r="AC11" s="24" t="n">
        <f aca="false">AB11</f>
        <v>858</v>
      </c>
      <c r="AD11" s="24" t="n">
        <f aca="false">AC11</f>
        <v>858</v>
      </c>
      <c r="AE11" s="24" t="n">
        <f aca="false">AD11</f>
        <v>858</v>
      </c>
      <c r="AF11" s="24" t="n">
        <f aca="false">AE11</f>
        <v>858</v>
      </c>
      <c r="AG11" s="24" t="n">
        <f aca="false">AF11</f>
        <v>858</v>
      </c>
      <c r="AH11" s="24" t="n">
        <f aca="false">AG11</f>
        <v>858</v>
      </c>
      <c r="AI11" s="24" t="n">
        <f aca="false">AH11</f>
        <v>858</v>
      </c>
      <c r="AJ11" s="24" t="n">
        <f aca="false">AI11</f>
        <v>858</v>
      </c>
      <c r="AK11" s="24" t="n">
        <f aca="false">AJ11</f>
        <v>858</v>
      </c>
      <c r="AL11" s="24" t="n">
        <f aca="false">AK11</f>
        <v>858</v>
      </c>
      <c r="AM11" s="24" t="n">
        <f aca="false">AL11</f>
        <v>858</v>
      </c>
      <c r="AO11" s="28" t="n">
        <f aca="false">SUM(I11:AN11)</f>
        <v>26598</v>
      </c>
      <c r="AP11" s="28" t="n">
        <f aca="false">SUM(I11:AM11)*E11+SUM(I11:AM11)*F11+SUM(I11:AM11)*G11</f>
        <v>63861.798</v>
      </c>
    </row>
    <row r="12" customFormat="false" ht="11.25" hidden="false" customHeight="false" outlineLevel="0" collapsed="false">
      <c r="C12" s="1" t="s">
        <v>17</v>
      </c>
      <c r="D12" s="1" t="s">
        <v>156</v>
      </c>
      <c r="E12" s="1" t="n">
        <v>2.401</v>
      </c>
      <c r="I12" s="24" t="n">
        <v>412</v>
      </c>
      <c r="J12" s="24" t="n">
        <f aca="false">I12</f>
        <v>412</v>
      </c>
      <c r="K12" s="24" t="n">
        <f aca="false">J12</f>
        <v>412</v>
      </c>
      <c r="L12" s="24" t="n">
        <f aca="false">K12</f>
        <v>412</v>
      </c>
      <c r="M12" s="24" t="n">
        <f aca="false">L12</f>
        <v>412</v>
      </c>
      <c r="N12" s="24" t="n">
        <f aca="false">M12</f>
        <v>412</v>
      </c>
      <c r="O12" s="24" t="n">
        <f aca="false">N12</f>
        <v>412</v>
      </c>
      <c r="P12" s="24" t="n">
        <f aca="false">O12</f>
        <v>412</v>
      </c>
      <c r="Q12" s="24" t="n">
        <f aca="false">P12</f>
        <v>412</v>
      </c>
      <c r="R12" s="24" t="n">
        <f aca="false">Q12</f>
        <v>412</v>
      </c>
      <c r="S12" s="24" t="n">
        <f aca="false">R12</f>
        <v>412</v>
      </c>
      <c r="T12" s="24" t="n">
        <f aca="false">S12</f>
        <v>412</v>
      </c>
      <c r="U12" s="24" t="n">
        <f aca="false">T12</f>
        <v>412</v>
      </c>
      <c r="V12" s="24" t="n">
        <f aca="false">U12</f>
        <v>412</v>
      </c>
      <c r="W12" s="24" t="n">
        <f aca="false">V12</f>
        <v>412</v>
      </c>
      <c r="X12" s="24" t="n">
        <f aca="false">W12</f>
        <v>412</v>
      </c>
      <c r="Y12" s="24" t="n">
        <f aca="false">X12</f>
        <v>412</v>
      </c>
      <c r="Z12" s="24" t="n">
        <f aca="false">Y12</f>
        <v>412</v>
      </c>
      <c r="AA12" s="24" t="n">
        <f aca="false">Z12</f>
        <v>412</v>
      </c>
      <c r="AB12" s="24" t="n">
        <f aca="false">AA12</f>
        <v>412</v>
      </c>
      <c r="AC12" s="24" t="n">
        <f aca="false">AB12</f>
        <v>412</v>
      </c>
      <c r="AD12" s="24" t="n">
        <f aca="false">AC12</f>
        <v>412</v>
      </c>
      <c r="AE12" s="24" t="n">
        <f aca="false">AD12</f>
        <v>412</v>
      </c>
      <c r="AF12" s="24" t="n">
        <f aca="false">AE12</f>
        <v>412</v>
      </c>
      <c r="AG12" s="24" t="n">
        <f aca="false">AF12</f>
        <v>412</v>
      </c>
      <c r="AH12" s="24" t="n">
        <f aca="false">AG12</f>
        <v>412</v>
      </c>
      <c r="AI12" s="24" t="n">
        <f aca="false">AH12</f>
        <v>412</v>
      </c>
      <c r="AJ12" s="24" t="n">
        <f aca="false">AI12</f>
        <v>412</v>
      </c>
      <c r="AK12" s="24" t="n">
        <f aca="false">AJ12</f>
        <v>412</v>
      </c>
      <c r="AL12" s="24" t="n">
        <f aca="false">AK12</f>
        <v>412</v>
      </c>
      <c r="AM12" s="24" t="n">
        <f aca="false">AL12</f>
        <v>412</v>
      </c>
      <c r="AO12" s="28" t="n">
        <f aca="false">SUM(I12:AN12)</f>
        <v>12772</v>
      </c>
      <c r="AP12" s="28" t="n">
        <f aca="false">SUM(I12:AM12)*E12+SUM(I12:AM12)*F12+SUM(I12:AM12)*G12</f>
        <v>30665.572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6000</v>
      </c>
      <c r="J13" s="24" t="n">
        <f aca="false">I13</f>
        <v>6000</v>
      </c>
      <c r="K13" s="24" t="n">
        <f aca="false">J13</f>
        <v>6000</v>
      </c>
      <c r="L13" s="24" t="n">
        <f aca="false">K13</f>
        <v>6000</v>
      </c>
      <c r="M13" s="24" t="n">
        <f aca="false">L13</f>
        <v>6000</v>
      </c>
      <c r="N13" s="24" t="n">
        <f aca="false">M13</f>
        <v>6000</v>
      </c>
      <c r="O13" s="24" t="n">
        <f aca="false">N13</f>
        <v>6000</v>
      </c>
      <c r="P13" s="24" t="n">
        <f aca="false">O13</f>
        <v>6000</v>
      </c>
      <c r="Q13" s="24" t="n">
        <f aca="false">P13</f>
        <v>6000</v>
      </c>
      <c r="R13" s="24" t="n">
        <f aca="false">Q13</f>
        <v>6000</v>
      </c>
      <c r="S13" s="24" t="n">
        <f aca="false">R13</f>
        <v>6000</v>
      </c>
      <c r="T13" s="24" t="n">
        <f aca="false">S13</f>
        <v>6000</v>
      </c>
      <c r="U13" s="24" t="n">
        <f aca="false">T13</f>
        <v>6000</v>
      </c>
      <c r="V13" s="24" t="n">
        <f aca="false">U13</f>
        <v>6000</v>
      </c>
      <c r="W13" s="24" t="n">
        <f aca="false">V13</f>
        <v>6000</v>
      </c>
      <c r="X13" s="24" t="n">
        <f aca="false">W13</f>
        <v>6000</v>
      </c>
      <c r="Y13" s="24" t="n">
        <f aca="false">X13</f>
        <v>6000</v>
      </c>
      <c r="Z13" s="24" t="n">
        <f aca="false">Y13</f>
        <v>6000</v>
      </c>
      <c r="AA13" s="24" t="n">
        <f aca="false">Z13</f>
        <v>6000</v>
      </c>
      <c r="AB13" s="24" t="n">
        <f aca="false">AA13</f>
        <v>6000</v>
      </c>
      <c r="AC13" s="24" t="n">
        <f aca="false">AB13</f>
        <v>6000</v>
      </c>
      <c r="AD13" s="24" t="n">
        <f aca="false">AC13</f>
        <v>6000</v>
      </c>
      <c r="AE13" s="24" t="n">
        <f aca="false">AD13</f>
        <v>6000</v>
      </c>
      <c r="AF13" s="24" t="n">
        <f aca="false">AE13</f>
        <v>6000</v>
      </c>
      <c r="AG13" s="24" t="n">
        <f aca="false">AF13</f>
        <v>6000</v>
      </c>
      <c r="AH13" s="24" t="n">
        <f aca="false">AG13</f>
        <v>6000</v>
      </c>
      <c r="AI13" s="24" t="n">
        <f aca="false">AH13</f>
        <v>6000</v>
      </c>
      <c r="AJ13" s="24" t="n">
        <f aca="false">AI13</f>
        <v>6000</v>
      </c>
      <c r="AK13" s="24" t="n">
        <f aca="false">AJ13</f>
        <v>6000</v>
      </c>
      <c r="AL13" s="24" t="n">
        <f aca="false">AK13</f>
        <v>6000</v>
      </c>
      <c r="AM13" s="24" t="n">
        <f aca="false">AL13</f>
        <v>6000</v>
      </c>
      <c r="AO13" s="28" t="n">
        <f aca="false">SUM(I13:AN13)</f>
        <v>186000</v>
      </c>
      <c r="AP13" s="28" t="n">
        <f aca="false">SUM(I13:AM13)*E13+SUM(I13:AM13)*F13+SUM(I13:AM13)*G13</f>
        <v>446586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12730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12730</v>
      </c>
      <c r="AP14" s="28" t="n">
        <f aca="false">SUM(I14:AM14)*E14+SUM(I14:AM14)*F14+SUM(I14:AM14)*G14</f>
        <v>30564.73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12730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12730</v>
      </c>
      <c r="AL15" s="24" t="n">
        <f aca="false">AK15</f>
        <v>12730</v>
      </c>
      <c r="AM15" s="24" t="n">
        <f aca="false">AL15</f>
        <v>12730</v>
      </c>
      <c r="AO15" s="28" t="n">
        <f aca="false">SUM(I15:AN15)</f>
        <v>50920</v>
      </c>
      <c r="AP15" s="28" t="n">
        <f aca="false">SUM(I15:AM15)*E15+SUM(I15:AM15)*F15+SUM(I15:AM15)*G15</f>
        <v>122258.92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12730</v>
      </c>
      <c r="L16" s="67" t="n">
        <f aca="false">K16</f>
        <v>12730</v>
      </c>
      <c r="M16" s="67" t="n">
        <f aca="false">L16</f>
        <v>12730</v>
      </c>
      <c r="N16" s="67" t="n">
        <v>12730</v>
      </c>
      <c r="O16" s="67" t="n">
        <v>0</v>
      </c>
      <c r="P16" s="67" t="n">
        <v>12730</v>
      </c>
      <c r="Q16" s="67" t="n">
        <f aca="false">P16</f>
        <v>12730</v>
      </c>
      <c r="R16" s="67" t="n">
        <f aca="false">Q16</f>
        <v>12730</v>
      </c>
      <c r="S16" s="67" t="n">
        <f aca="false">R16</f>
        <v>12730</v>
      </c>
      <c r="T16" s="67" t="n">
        <f aca="false">S16</f>
        <v>12730</v>
      </c>
      <c r="U16" s="67" t="n">
        <f aca="false">T16</f>
        <v>12730</v>
      </c>
      <c r="V16" s="67" t="n">
        <f aca="false">U16</f>
        <v>12730</v>
      </c>
      <c r="W16" s="67" t="n">
        <f aca="false">V16</f>
        <v>12730</v>
      </c>
      <c r="X16" s="67" t="n">
        <f aca="false">W16</f>
        <v>12730</v>
      </c>
      <c r="Y16" s="67" t="n">
        <f aca="false">X16</f>
        <v>12730</v>
      </c>
      <c r="Z16" s="67" t="n">
        <f aca="false">Y16</f>
        <v>12730</v>
      </c>
      <c r="AA16" s="67" t="n">
        <f aca="false">Z16</f>
        <v>12730</v>
      </c>
      <c r="AB16" s="67" t="n">
        <f aca="false">AA16</f>
        <v>12730</v>
      </c>
      <c r="AC16" s="67" t="n">
        <f aca="false">AB16</f>
        <v>12730</v>
      </c>
      <c r="AD16" s="67" t="n">
        <f aca="false">AC16</f>
        <v>12730</v>
      </c>
      <c r="AE16" s="67" t="n">
        <f aca="false">AD16</f>
        <v>12730</v>
      </c>
      <c r="AF16" s="67" t="n">
        <f aca="false">AE16</f>
        <v>12730</v>
      </c>
      <c r="AG16" s="67" t="n">
        <f aca="false">AF16</f>
        <v>12730</v>
      </c>
      <c r="AH16" s="67" t="n">
        <f aca="false">AG16</f>
        <v>12730</v>
      </c>
      <c r="AI16" s="67" t="n">
        <f aca="false">AH16</f>
        <v>12730</v>
      </c>
      <c r="AJ16" s="67" t="n">
        <f aca="false">AI16</f>
        <v>12730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318250</v>
      </c>
      <c r="AP16" s="68" t="n">
        <f aca="false">SUM(I16:AM16)*E16+SUM(I16:AM16)*F16+SUM(I16:AM16)*G16</f>
        <v>764118.25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f aca="false">Z20</f>
        <v>15000</v>
      </c>
      <c r="AB20" s="28" t="n">
        <f aca="false">AA20</f>
        <v>15000</v>
      </c>
      <c r="AC20" s="28" t="n">
        <f aca="false">AB20</f>
        <v>15000</v>
      </c>
      <c r="AD20" s="28" t="n">
        <f aca="false">AC20</f>
        <v>15000</v>
      </c>
      <c r="AE20" s="28" t="n">
        <f aca="false">AD20</f>
        <v>15000</v>
      </c>
      <c r="AF20" s="28" t="n">
        <f aca="false">AE20</f>
        <v>15000</v>
      </c>
      <c r="AG20" s="28" t="n">
        <f aca="false">AF20</f>
        <v>15000</v>
      </c>
      <c r="AH20" s="28" t="n">
        <f aca="false">AG20</f>
        <v>15000</v>
      </c>
      <c r="AI20" s="28" t="n">
        <f aca="false">AH20</f>
        <v>15000</v>
      </c>
      <c r="AJ20" s="28" t="n">
        <f aca="false">AI20</f>
        <v>15000</v>
      </c>
      <c r="AK20" s="28" t="n">
        <f aca="false">AJ20</f>
        <v>15000</v>
      </c>
      <c r="AL20" s="28" t="n">
        <f aca="false">AK20</f>
        <v>15000</v>
      </c>
      <c r="AM20" s="28" t="n">
        <f aca="false">AL20</f>
        <v>15000</v>
      </c>
      <c r="AO20" s="28" t="n">
        <f aca="false">SUM(I20:AN20)</f>
        <v>465000</v>
      </c>
      <c r="AP20" s="28" t="n">
        <f aca="false">SUM(I20:AM20)*E20+SUM(I20:AM20)*F20+SUM(I20:AM20)*G20</f>
        <v>1336177.5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1890</v>
      </c>
      <c r="J28" s="24" t="n">
        <f aca="false">I28</f>
        <v>1890</v>
      </c>
      <c r="K28" s="24" t="n">
        <f aca="false">J28</f>
        <v>1890</v>
      </c>
      <c r="L28" s="24" t="n">
        <f aca="false">K28</f>
        <v>1890</v>
      </c>
      <c r="M28" s="24" t="n">
        <f aca="false">L28</f>
        <v>1890</v>
      </c>
      <c r="N28" s="24" t="n">
        <f aca="false">M28</f>
        <v>1890</v>
      </c>
      <c r="O28" s="24" t="n">
        <f aca="false">N28</f>
        <v>1890</v>
      </c>
      <c r="P28" s="24" t="n">
        <f aca="false">O28</f>
        <v>1890</v>
      </c>
      <c r="Q28" s="24" t="n">
        <f aca="false">P28</f>
        <v>1890</v>
      </c>
      <c r="R28" s="24" t="n">
        <f aca="false">Q28</f>
        <v>1890</v>
      </c>
      <c r="S28" s="24" t="n">
        <f aca="false">R28</f>
        <v>1890</v>
      </c>
      <c r="T28" s="24" t="n">
        <f aca="false">S28</f>
        <v>1890</v>
      </c>
      <c r="U28" s="24" t="n">
        <f aca="false">T28</f>
        <v>1890</v>
      </c>
      <c r="V28" s="24" t="n">
        <f aca="false">U28</f>
        <v>1890</v>
      </c>
      <c r="W28" s="24" t="n">
        <f aca="false">V28</f>
        <v>1890</v>
      </c>
      <c r="X28" s="24" t="n">
        <f aca="false">W28</f>
        <v>1890</v>
      </c>
      <c r="Y28" s="24" t="n">
        <f aca="false">X28</f>
        <v>1890</v>
      </c>
      <c r="Z28" s="24" t="n">
        <f aca="false">Y28</f>
        <v>1890</v>
      </c>
      <c r="AA28" s="24" t="n">
        <f aca="false">Z28</f>
        <v>1890</v>
      </c>
      <c r="AB28" s="24" t="n">
        <f aca="false">AA28</f>
        <v>1890</v>
      </c>
      <c r="AC28" s="24" t="n">
        <f aca="false">AB28</f>
        <v>1890</v>
      </c>
      <c r="AD28" s="24" t="n">
        <f aca="false">AC28</f>
        <v>1890</v>
      </c>
      <c r="AE28" s="24" t="n">
        <f aca="false">AD28</f>
        <v>1890</v>
      </c>
      <c r="AF28" s="24" t="n">
        <f aca="false">AE28</f>
        <v>1890</v>
      </c>
      <c r="AG28" s="24" t="n">
        <v>3275</v>
      </c>
      <c r="AH28" s="24" t="n">
        <f aca="false">AG28</f>
        <v>3275</v>
      </c>
      <c r="AI28" s="24" t="n">
        <f aca="false">AH28</f>
        <v>3275</v>
      </c>
      <c r="AJ28" s="24" t="n">
        <f aca="false">AI28</f>
        <v>3275</v>
      </c>
      <c r="AK28" s="24" t="n">
        <f aca="false">AJ28</f>
        <v>3275</v>
      </c>
      <c r="AL28" s="24" t="n">
        <f aca="false">AK28</f>
        <v>3275</v>
      </c>
      <c r="AM28" s="24" t="n">
        <f aca="false">AL28</f>
        <v>3275</v>
      </c>
      <c r="AO28" s="28" t="n">
        <f aca="false">SUM(I28:AN28)</f>
        <v>68285</v>
      </c>
      <c r="AP28" s="28" t="n">
        <f aca="false">SUM(I28:AM28)*E28+SUM(I28:AM28)*F28+SUM(I28:AM28)*G28</f>
        <v>196216.9475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1910</v>
      </c>
      <c r="J30" s="24" t="n">
        <f aca="false">I30</f>
        <v>1910</v>
      </c>
      <c r="K30" s="24" t="n">
        <f aca="false">J30</f>
        <v>1910</v>
      </c>
      <c r="L30" s="24" t="n">
        <f aca="false">K30</f>
        <v>1910</v>
      </c>
      <c r="M30" s="24" t="n">
        <f aca="false">L30</f>
        <v>1910</v>
      </c>
      <c r="N30" s="24" t="n">
        <f aca="false">M30</f>
        <v>1910</v>
      </c>
      <c r="O30" s="24" t="n">
        <f aca="false">N30</f>
        <v>1910</v>
      </c>
      <c r="P30" s="24" t="n">
        <f aca="false">O30</f>
        <v>1910</v>
      </c>
      <c r="Q30" s="24" t="n">
        <f aca="false">P30</f>
        <v>1910</v>
      </c>
      <c r="R30" s="24" t="n">
        <f aca="false">Q30</f>
        <v>1910</v>
      </c>
      <c r="S30" s="24" t="n">
        <f aca="false">R30</f>
        <v>1910</v>
      </c>
      <c r="T30" s="24" t="n">
        <f aca="false">S30</f>
        <v>1910</v>
      </c>
      <c r="U30" s="24" t="n">
        <f aca="false">T30</f>
        <v>1910</v>
      </c>
      <c r="V30" s="24" t="n">
        <f aca="false">U30</f>
        <v>1910</v>
      </c>
      <c r="W30" s="24" t="n">
        <f aca="false">V30</f>
        <v>1910</v>
      </c>
      <c r="X30" s="24" t="n">
        <f aca="false">W30</f>
        <v>1910</v>
      </c>
      <c r="Y30" s="24" t="n">
        <f aca="false">X30</f>
        <v>1910</v>
      </c>
      <c r="Z30" s="24" t="n">
        <f aca="false">Y30</f>
        <v>1910</v>
      </c>
      <c r="AA30" s="24" t="n">
        <f aca="false">Z30</f>
        <v>1910</v>
      </c>
      <c r="AB30" s="24" t="n">
        <f aca="false">AA30</f>
        <v>1910</v>
      </c>
      <c r="AC30" s="24" t="n">
        <f aca="false">AB30</f>
        <v>1910</v>
      </c>
      <c r="AD30" s="24" t="n">
        <f aca="false">AC30</f>
        <v>1910</v>
      </c>
      <c r="AE30" s="24" t="n">
        <f aca="false">AD30</f>
        <v>1910</v>
      </c>
      <c r="AF30" s="24" t="n">
        <f aca="false">AE30</f>
        <v>1910</v>
      </c>
      <c r="AG30" s="24" t="n">
        <v>525</v>
      </c>
      <c r="AH30" s="24" t="n">
        <f aca="false">AG30</f>
        <v>525</v>
      </c>
      <c r="AI30" s="24" t="n">
        <f aca="false">AH30</f>
        <v>525</v>
      </c>
      <c r="AJ30" s="24" t="n">
        <f aca="false">AI30</f>
        <v>525</v>
      </c>
      <c r="AK30" s="24" t="n">
        <f aca="false">AJ30</f>
        <v>525</v>
      </c>
      <c r="AL30" s="24" t="n">
        <f aca="false">AK30</f>
        <v>525</v>
      </c>
      <c r="AM30" s="24" t="n">
        <f aca="false">AL30</f>
        <v>525</v>
      </c>
      <c r="AO30" s="28" t="n">
        <f aca="false">SUM(I30:AN30)</f>
        <v>49515</v>
      </c>
      <c r="AP30" s="28" t="n">
        <f aca="false">SUM(I30:AM30)*E30+SUM(I30:AM30)*F30+SUM(I30:AM30)*G30</f>
        <v>142281.3525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6200</v>
      </c>
      <c r="J32" s="28" t="n">
        <f aca="false">I32</f>
        <v>6200</v>
      </c>
      <c r="K32" s="28" t="n">
        <f aca="false">J32</f>
        <v>6200</v>
      </c>
      <c r="L32" s="28" t="n">
        <f aca="false">K32</f>
        <v>6200</v>
      </c>
      <c r="M32" s="28" t="n">
        <f aca="false">L32</f>
        <v>6200</v>
      </c>
      <c r="N32" s="28" t="n">
        <f aca="false">M32</f>
        <v>6200</v>
      </c>
      <c r="O32" s="28" t="n">
        <f aca="false">N32</f>
        <v>6200</v>
      </c>
      <c r="P32" s="28" t="n">
        <f aca="false">O32</f>
        <v>6200</v>
      </c>
      <c r="Q32" s="28" t="n">
        <f aca="false">P32</f>
        <v>6200</v>
      </c>
      <c r="R32" s="28" t="n">
        <f aca="false">Q32</f>
        <v>6200</v>
      </c>
      <c r="S32" s="28" t="n">
        <f aca="false">R32</f>
        <v>6200</v>
      </c>
      <c r="T32" s="28" t="n">
        <f aca="false">S32</f>
        <v>6200</v>
      </c>
      <c r="U32" s="28" t="n">
        <f aca="false">T32</f>
        <v>6200</v>
      </c>
      <c r="V32" s="28" t="n">
        <f aca="false">U32</f>
        <v>6200</v>
      </c>
      <c r="W32" s="28" t="n">
        <f aca="false">V32</f>
        <v>6200</v>
      </c>
      <c r="X32" s="28" t="n">
        <f aca="false">W32</f>
        <v>6200</v>
      </c>
      <c r="Y32" s="28" t="n">
        <f aca="false">X32</f>
        <v>6200</v>
      </c>
      <c r="Z32" s="28" t="n">
        <f aca="false">Y32</f>
        <v>6200</v>
      </c>
      <c r="AA32" s="28" t="n">
        <f aca="false">Z32</f>
        <v>6200</v>
      </c>
      <c r="AB32" s="28" t="n">
        <f aca="false">AA32</f>
        <v>6200</v>
      </c>
      <c r="AC32" s="28" t="n">
        <f aca="false">AB32</f>
        <v>6200</v>
      </c>
      <c r="AD32" s="28" t="n">
        <f aca="false">AC32</f>
        <v>6200</v>
      </c>
      <c r="AE32" s="28" t="n">
        <f aca="false">AD32</f>
        <v>6200</v>
      </c>
      <c r="AF32" s="28" t="n">
        <f aca="false">AE32</f>
        <v>6200</v>
      </c>
      <c r="AG32" s="28" t="n">
        <f aca="false">AF32</f>
        <v>6200</v>
      </c>
      <c r="AH32" s="28" t="n">
        <f aca="false">AG32</f>
        <v>6200</v>
      </c>
      <c r="AI32" s="28" t="n">
        <f aca="false">AH32</f>
        <v>6200</v>
      </c>
      <c r="AJ32" s="28" t="n">
        <f aca="false">AI32</f>
        <v>6200</v>
      </c>
      <c r="AK32" s="28" t="n">
        <f aca="false">AJ32</f>
        <v>6200</v>
      </c>
      <c r="AL32" s="28" t="n">
        <f aca="false">AK32</f>
        <v>6200</v>
      </c>
      <c r="AM32" s="28" t="n">
        <f aca="false">AL32</f>
        <v>6200</v>
      </c>
      <c r="AO32" s="28" t="n">
        <f aca="false">SUM(I32:AN32)</f>
        <v>192200</v>
      </c>
      <c r="AP32" s="28" t="n">
        <f aca="false">SUM(I32:AM32)*E32+SUM(I32:AM32)*F32+SUM(I32:AM32)*G32</f>
        <v>552286.7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10000</v>
      </c>
      <c r="L42" s="124"/>
      <c r="M42" s="124" t="n">
        <v>0</v>
      </c>
      <c r="N42" s="124" t="n">
        <v>0</v>
      </c>
      <c r="O42" s="124" t="n">
        <v>4900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14900</v>
      </c>
      <c r="AP42" s="28" t="n">
        <f aca="false">AO150</f>
        <v>69472.5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1500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1500</v>
      </c>
      <c r="AP43" s="28" t="n">
        <f aca="false">AO151</f>
        <v>16235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2400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10000</v>
      </c>
      <c r="Y44" s="24" t="n">
        <v>5000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10000</v>
      </c>
      <c r="AG44" s="24" t="n">
        <v>0</v>
      </c>
      <c r="AH44" s="24" t="n">
        <v>0</v>
      </c>
      <c r="AI44" s="24" t="n">
        <v>0</v>
      </c>
      <c r="AJ44" s="24" t="n">
        <v>10000</v>
      </c>
      <c r="AK44" s="24" t="n">
        <v>10000</v>
      </c>
      <c r="AL44" s="127" t="n">
        <v>10000</v>
      </c>
      <c r="AM44" s="69" t="n">
        <v>15000</v>
      </c>
      <c r="AO44" s="28" t="n">
        <f aca="false">SUM(I44:AM44)</f>
        <v>72400</v>
      </c>
      <c r="AP44" s="28" t="n">
        <f aca="false">AO152</f>
        <v>131578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6000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6000</v>
      </c>
      <c r="AP45" s="28" t="n">
        <f aca="false">AO153</f>
        <v>15773.1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4700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10000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10000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11500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13300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10000</v>
      </c>
      <c r="Y49" s="69" t="n">
        <f aca="false">SUM(Y42:Y48)</f>
        <v>15000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14700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10000</v>
      </c>
      <c r="AK49" s="69" t="n">
        <f aca="false">SUM(AK42:AK48)</f>
        <v>10000</v>
      </c>
      <c r="AL49" s="69" t="n">
        <f aca="false">SUM(AL42:AL48)</f>
        <v>10000</v>
      </c>
      <c r="AM49" s="24" t="n">
        <f aca="false">SUM(AM42:AM48)</f>
        <v>15000</v>
      </c>
      <c r="AO49" s="132" t="n">
        <f aca="false">SUM(I49:AN49)</f>
        <v>109500</v>
      </c>
      <c r="AP49" s="132" t="n">
        <f aca="false">SUM(AP42:AP48)</f>
        <v>233058.6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</f>
        <v>15000</v>
      </c>
      <c r="AB53" s="107" t="n">
        <f aca="false">AB20-AB84</f>
        <v>15000</v>
      </c>
      <c r="AC53" s="107" t="n">
        <f aca="false">AC20-AC84</f>
        <v>15000</v>
      </c>
      <c r="AD53" s="107" t="n">
        <f aca="false">AD20-AD84</f>
        <v>15000</v>
      </c>
      <c r="AE53" s="107" t="n">
        <f aca="false">AE20-AE84</f>
        <v>15000</v>
      </c>
      <c r="AF53" s="107" t="n">
        <f aca="false">AF20-AF84</f>
        <v>15000</v>
      </c>
      <c r="AG53" s="107" t="n">
        <f aca="false">AG20-AG84</f>
        <v>15000</v>
      </c>
      <c r="AH53" s="107" t="n">
        <f aca="false">AH20-AH84</f>
        <v>15000</v>
      </c>
      <c r="AI53" s="107" t="n">
        <f aca="false">AI20-AI84</f>
        <v>15000</v>
      </c>
      <c r="AJ53" s="107" t="n">
        <f aca="false">AJ20-AJ84</f>
        <v>15000</v>
      </c>
      <c r="AK53" s="107" t="n">
        <f aca="false">AK20-AK84</f>
        <v>15000</v>
      </c>
      <c r="AL53" s="107" t="n">
        <f aca="false">AL20-AL84</f>
        <v>15000</v>
      </c>
      <c r="AM53" s="107" t="n">
        <f aca="false">AM20-AM84</f>
        <v>15000</v>
      </c>
      <c r="AN53" s="106"/>
      <c r="AO53" s="110" t="n">
        <f aca="false">SUM(I53:AN53)-AQ53</f>
        <v>460350</v>
      </c>
      <c r="AP53" s="111" t="n">
        <f aca="false">AO53*E53</f>
        <v>46035</v>
      </c>
      <c r="AQ53" s="110" t="n">
        <f aca="false">SUM(I53:AM53)*F53</f>
        <v>4650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2748</v>
      </c>
      <c r="J55" s="107" t="n">
        <f aca="false">J11+J28-J86</f>
        <v>2748</v>
      </c>
      <c r="K55" s="107" t="n">
        <f aca="false">K11+K28-K86</f>
        <v>2748</v>
      </c>
      <c r="L55" s="107" t="n">
        <f aca="false">L11+L28-L86</f>
        <v>2748</v>
      </c>
      <c r="M55" s="107" t="n">
        <f aca="false">M11+M28-M86</f>
        <v>2748</v>
      </c>
      <c r="N55" s="107" t="n">
        <f aca="false">N11+N28-N86</f>
        <v>2748</v>
      </c>
      <c r="O55" s="107" t="n">
        <f aca="false">O11+O28-O86</f>
        <v>2748</v>
      </c>
      <c r="P55" s="107" t="n">
        <f aca="false">P11+P28-P86</f>
        <v>2748</v>
      </c>
      <c r="Q55" s="107" t="n">
        <f aca="false">Q11+Q28-Q86</f>
        <v>2748</v>
      </c>
      <c r="R55" s="107" t="n">
        <f aca="false">R11+R28-R86</f>
        <v>2748</v>
      </c>
      <c r="S55" s="107" t="n">
        <f aca="false">S11+S28-S86</f>
        <v>2748</v>
      </c>
      <c r="T55" s="107" t="n">
        <f aca="false">T11+T28-T86</f>
        <v>2748</v>
      </c>
      <c r="U55" s="107" t="n">
        <f aca="false">U11+U28-U86</f>
        <v>2748</v>
      </c>
      <c r="V55" s="107" t="n">
        <f aca="false">V11+V28-V86</f>
        <v>2748</v>
      </c>
      <c r="W55" s="107" t="n">
        <f aca="false">W11+W28-W86</f>
        <v>2748</v>
      </c>
      <c r="X55" s="107" t="n">
        <f aca="false">X11+X28-X86</f>
        <v>2748</v>
      </c>
      <c r="Y55" s="107" t="n">
        <f aca="false">Y11+Y28-Y86</f>
        <v>2748</v>
      </c>
      <c r="Z55" s="107" t="n">
        <f aca="false">Z11+Z28-Z86</f>
        <v>2748</v>
      </c>
      <c r="AA55" s="107" t="n">
        <f aca="false">AA11+AA28-AA86</f>
        <v>2748</v>
      </c>
      <c r="AB55" s="107" t="n">
        <f aca="false">AB11+AB28-AB86</f>
        <v>2748</v>
      </c>
      <c r="AC55" s="107" t="n">
        <f aca="false">AC11+AC28-AC86</f>
        <v>2748</v>
      </c>
      <c r="AD55" s="107" t="n">
        <f aca="false">AD11+AD28-AD86</f>
        <v>2748</v>
      </c>
      <c r="AE55" s="107" t="n">
        <f aca="false">AE11+AE28-AE86</f>
        <v>2748</v>
      </c>
      <c r="AF55" s="107" t="n">
        <f aca="false">AF11+AF28-AF86</f>
        <v>2748</v>
      </c>
      <c r="AG55" s="107" t="n">
        <f aca="false">AG11+AG28-AG86</f>
        <v>4133</v>
      </c>
      <c r="AH55" s="107" t="n">
        <f aca="false">AH11+AH28-AH86</f>
        <v>4133</v>
      </c>
      <c r="AI55" s="107" t="n">
        <f aca="false">AI11+AI28-AI86</f>
        <v>4133</v>
      </c>
      <c r="AJ55" s="107" t="n">
        <f aca="false">AJ11+AJ28-AJ86</f>
        <v>4133</v>
      </c>
      <c r="AK55" s="107" t="n">
        <f aca="false">AK11+AK28-AK86</f>
        <v>4133</v>
      </c>
      <c r="AL55" s="107" t="n">
        <f aca="false">AL11+AL28-AL86</f>
        <v>4133</v>
      </c>
      <c r="AM55" s="107" t="n">
        <f aca="false">AM11+AM28-AM86</f>
        <v>4133</v>
      </c>
      <c r="AN55" s="106"/>
      <c r="AO55" s="110" t="n">
        <f aca="false">SUM(I55:AN55)-AQ55</f>
        <v>93934.17</v>
      </c>
      <c r="AP55" s="111" t="n">
        <f aca="false">AO55*E55</f>
        <v>9393.417</v>
      </c>
      <c r="AQ55" s="110" t="n">
        <f aca="false">SUM(I55:AM55)*F55</f>
        <v>948.83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12730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SUM(I57:AN57)-AQ57</f>
        <v>12602.7</v>
      </c>
      <c r="AP57" s="111" t="n">
        <f aca="false">AO57*E57</f>
        <v>1260.27</v>
      </c>
      <c r="AQ57" s="110" t="n">
        <f aca="false">SUM(I57:AM57)*F57</f>
        <v>127.3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171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412</v>
      </c>
      <c r="J59" s="107" t="n">
        <f aca="false">J12+J24-J90</f>
        <v>412</v>
      </c>
      <c r="K59" s="107" t="n">
        <f aca="false">K12+K24-K90</f>
        <v>412</v>
      </c>
      <c r="L59" s="107" t="n">
        <f aca="false">L12+L24-L90</f>
        <v>412</v>
      </c>
      <c r="M59" s="107" t="n">
        <f aca="false">M12+M24-M90</f>
        <v>412</v>
      </c>
      <c r="N59" s="107" t="n">
        <f aca="false">N12+N24-N90</f>
        <v>412</v>
      </c>
      <c r="O59" s="107" t="n">
        <f aca="false">O12+O24-O90</f>
        <v>412</v>
      </c>
      <c r="P59" s="107" t="n">
        <f aca="false">P12+P24-P90</f>
        <v>412</v>
      </c>
      <c r="Q59" s="107" t="n">
        <f aca="false">Q12+Q24-Q90</f>
        <v>412</v>
      </c>
      <c r="R59" s="107" t="n">
        <f aca="false">R12+R24-R90</f>
        <v>412</v>
      </c>
      <c r="S59" s="107" t="n">
        <f aca="false">S12+S24-S90</f>
        <v>412</v>
      </c>
      <c r="T59" s="107" t="n">
        <f aca="false">T12+T24-T90</f>
        <v>412</v>
      </c>
      <c r="U59" s="107" t="n">
        <f aca="false">U12+U24-U90</f>
        <v>412</v>
      </c>
      <c r="V59" s="107" t="n">
        <f aca="false">V12+V24-V90</f>
        <v>412</v>
      </c>
      <c r="W59" s="107" t="n">
        <f aca="false">W12+W24-W90</f>
        <v>412</v>
      </c>
      <c r="X59" s="107" t="n">
        <f aca="false">X12+X24-X90</f>
        <v>412</v>
      </c>
      <c r="Y59" s="107" t="n">
        <f aca="false">Y12+Y24-Y90</f>
        <v>412</v>
      </c>
      <c r="Z59" s="107" t="n">
        <f aca="false">Z12+Z24-Z90</f>
        <v>412</v>
      </c>
      <c r="AA59" s="107" t="n">
        <f aca="false">AA12+AA24-AA90</f>
        <v>412</v>
      </c>
      <c r="AB59" s="107" t="n">
        <f aca="false">AB12+AB24-AB90</f>
        <v>412</v>
      </c>
      <c r="AC59" s="107" t="n">
        <f aca="false">AC12+AC24-AC90</f>
        <v>412</v>
      </c>
      <c r="AD59" s="107" t="n">
        <f aca="false">AD12+AD24-AD90</f>
        <v>412</v>
      </c>
      <c r="AE59" s="107" t="n">
        <f aca="false">AE12+AE24-AE90</f>
        <v>412</v>
      </c>
      <c r="AF59" s="107" t="n">
        <f aca="false">AF12+AF24-AF90</f>
        <v>412</v>
      </c>
      <c r="AG59" s="107" t="n">
        <f aca="false">AG12+AG24-AG90</f>
        <v>412</v>
      </c>
      <c r="AH59" s="107" t="n">
        <f aca="false">AH12+AH24-AH90</f>
        <v>412</v>
      </c>
      <c r="AI59" s="107" t="n">
        <f aca="false">AI12+AI24-AI90</f>
        <v>412</v>
      </c>
      <c r="AJ59" s="107" t="n">
        <f aca="false">AJ12+AJ24-AJ90</f>
        <v>412</v>
      </c>
      <c r="AK59" s="107" t="n">
        <f aca="false">AK12+AK24-AK90</f>
        <v>412</v>
      </c>
      <c r="AL59" s="107" t="n">
        <f aca="false">AL12+AL24-AL90</f>
        <v>412</v>
      </c>
      <c r="AM59" s="107" t="n">
        <f aca="false">AM12+AM24-AM90</f>
        <v>412</v>
      </c>
      <c r="AN59" s="106"/>
      <c r="AO59" s="110" t="n">
        <f aca="false">SUM(I59:AN59)-AQ59</f>
        <v>12644.28</v>
      </c>
      <c r="AP59" s="111" t="n">
        <f aca="false">AO59*E59</f>
        <v>1264.428</v>
      </c>
      <c r="AQ59" s="110" t="n">
        <f aca="false">SUM(I59:AM59)*F59</f>
        <v>127.72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6000</v>
      </c>
      <c r="J60" s="107" t="n">
        <f aca="false">J13+J25-J91</f>
        <v>6000</v>
      </c>
      <c r="K60" s="107" t="n">
        <f aca="false">K13+K25-K91</f>
        <v>6000</v>
      </c>
      <c r="L60" s="107" t="n">
        <f aca="false">L13+L25-L91</f>
        <v>6000</v>
      </c>
      <c r="M60" s="107" t="n">
        <f aca="false">M13+M25-M91</f>
        <v>6000</v>
      </c>
      <c r="N60" s="107" t="n">
        <f aca="false">N13+N25-N91</f>
        <v>6000</v>
      </c>
      <c r="O60" s="107" t="n">
        <f aca="false">O13+O25-O91</f>
        <v>6000</v>
      </c>
      <c r="P60" s="107" t="n">
        <f aca="false">P13+P25-P91</f>
        <v>6000</v>
      </c>
      <c r="Q60" s="107" t="n">
        <f aca="false">Q13+Q25-Q91</f>
        <v>6000</v>
      </c>
      <c r="R60" s="107" t="n">
        <f aca="false">R13+R25-R91</f>
        <v>6000</v>
      </c>
      <c r="S60" s="107" t="n">
        <f aca="false">S13+S25-S91</f>
        <v>6000</v>
      </c>
      <c r="T60" s="107" t="n">
        <f aca="false">T13+T25-T91</f>
        <v>6000</v>
      </c>
      <c r="U60" s="107" t="n">
        <f aca="false">U13+U25-U91</f>
        <v>6000</v>
      </c>
      <c r="V60" s="107" t="n">
        <f aca="false">V13+V25-V91</f>
        <v>6000</v>
      </c>
      <c r="W60" s="107" t="n">
        <f aca="false">W13+W25-W91</f>
        <v>6000</v>
      </c>
      <c r="X60" s="107" t="n">
        <f aca="false">X13+X25-X91</f>
        <v>6000</v>
      </c>
      <c r="Y60" s="107" t="n">
        <f aca="false">Y13+Y25-Y91</f>
        <v>6000</v>
      </c>
      <c r="Z60" s="107" t="n">
        <f aca="false">Z13+Z25-Z91</f>
        <v>6000</v>
      </c>
      <c r="AA60" s="107" t="n">
        <f aca="false">AA13+AA25-AA91</f>
        <v>6000</v>
      </c>
      <c r="AB60" s="107" t="n">
        <f aca="false">AB13+AB25-AB91</f>
        <v>6000</v>
      </c>
      <c r="AC60" s="107" t="n">
        <f aca="false">AC13+AC25-AC91</f>
        <v>6000</v>
      </c>
      <c r="AD60" s="107" t="n">
        <f aca="false">AD13+AD25-AD91</f>
        <v>6000</v>
      </c>
      <c r="AE60" s="107" t="n">
        <f aca="false">AE13+AE25-AE91</f>
        <v>6000</v>
      </c>
      <c r="AF60" s="107" t="n">
        <f aca="false">AF13+AF25-AF91</f>
        <v>6000</v>
      </c>
      <c r="AG60" s="107" t="n">
        <f aca="false">AG13+AG25-AG91</f>
        <v>6000</v>
      </c>
      <c r="AH60" s="107" t="n">
        <f aca="false">AH13+AH25-AH91</f>
        <v>6000</v>
      </c>
      <c r="AI60" s="107" t="n">
        <f aca="false">AI13+AI25-AI91</f>
        <v>6000</v>
      </c>
      <c r="AJ60" s="107" t="n">
        <f aca="false">AJ13+AJ25-AJ91</f>
        <v>6000</v>
      </c>
      <c r="AK60" s="107" t="n">
        <f aca="false">AK13+AK25-AK91</f>
        <v>6000</v>
      </c>
      <c r="AL60" s="107" t="n">
        <f aca="false">AL13+AL25-AL91</f>
        <v>6000</v>
      </c>
      <c r="AM60" s="107" t="n">
        <f aca="false">AM13+AM25-AM91</f>
        <v>6000</v>
      </c>
      <c r="AN60" s="106"/>
      <c r="AO60" s="110" t="n">
        <f aca="false">SUM(I60:AN60)-AQ60</f>
        <v>184140</v>
      </c>
      <c r="AP60" s="111" t="n">
        <f aca="false">AO60*E60</f>
        <v>18414</v>
      </c>
      <c r="AQ60" s="110" t="n">
        <f aca="false">SUM(I60:AM60)*F60</f>
        <v>1860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12730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SUM(I61:AN61)-AQ61</f>
        <v>12602.7</v>
      </c>
      <c r="AP61" s="111" t="n">
        <f aca="false">AO61*E61</f>
        <v>1260.27</v>
      </c>
      <c r="AQ61" s="110" t="n">
        <f aca="false">SUM(I61:AM61)*F61</f>
        <v>127.3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12730</v>
      </c>
      <c r="L62" s="107" t="n">
        <f aca="false">L16</f>
        <v>12730</v>
      </c>
      <c r="M62" s="107" t="n">
        <f aca="false">M16</f>
        <v>12730</v>
      </c>
      <c r="N62" s="107" t="n">
        <f aca="false">N16</f>
        <v>12730</v>
      </c>
      <c r="O62" s="107" t="n">
        <f aca="false">O16</f>
        <v>0</v>
      </c>
      <c r="P62" s="107" t="n">
        <f aca="false">P16</f>
        <v>12730</v>
      </c>
      <c r="Q62" s="107" t="n">
        <f aca="false">Q16</f>
        <v>12730</v>
      </c>
      <c r="R62" s="107" t="n">
        <f aca="false">R16</f>
        <v>12730</v>
      </c>
      <c r="S62" s="107" t="n">
        <f aca="false">S16</f>
        <v>12730</v>
      </c>
      <c r="T62" s="107" t="n">
        <f aca="false">T16</f>
        <v>12730</v>
      </c>
      <c r="U62" s="107" t="n">
        <f aca="false">U16</f>
        <v>12730</v>
      </c>
      <c r="V62" s="107" t="n">
        <f aca="false">V16</f>
        <v>12730</v>
      </c>
      <c r="W62" s="107" t="n">
        <f aca="false">W16</f>
        <v>12730</v>
      </c>
      <c r="X62" s="107" t="n">
        <f aca="false">X16</f>
        <v>12730</v>
      </c>
      <c r="Y62" s="107" t="n">
        <f aca="false">Y16</f>
        <v>12730</v>
      </c>
      <c r="Z62" s="107" t="n">
        <f aca="false">Z16</f>
        <v>12730</v>
      </c>
      <c r="AA62" s="107" t="n">
        <f aca="false">AA16</f>
        <v>12730</v>
      </c>
      <c r="AB62" s="107" t="n">
        <f aca="false">AB16</f>
        <v>12730</v>
      </c>
      <c r="AC62" s="107" t="n">
        <f aca="false">AC16</f>
        <v>12730</v>
      </c>
      <c r="AD62" s="107" t="n">
        <f aca="false">AD16</f>
        <v>12730</v>
      </c>
      <c r="AE62" s="107" t="n">
        <f aca="false">AE16</f>
        <v>12730</v>
      </c>
      <c r="AF62" s="107" t="n">
        <f aca="false">AF16</f>
        <v>12730</v>
      </c>
      <c r="AG62" s="107" t="n">
        <f aca="false">AG16</f>
        <v>12730</v>
      </c>
      <c r="AH62" s="107" t="n">
        <f aca="false">AH16</f>
        <v>12730</v>
      </c>
      <c r="AI62" s="107" t="n">
        <f aca="false">AI16</f>
        <v>12730</v>
      </c>
      <c r="AJ62" s="107" t="n">
        <f aca="false">AJ16</f>
        <v>12730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SUM(I62:AN62)-AQ62</f>
        <v>315067.5</v>
      </c>
      <c r="AP62" s="111" t="n">
        <f aca="false">AO62*E62</f>
        <v>31506.75</v>
      </c>
      <c r="AQ62" s="110" t="n">
        <f aca="false">SUM(I62:AM62)*F62</f>
        <v>3182.5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21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1910</v>
      </c>
      <c r="J64" s="107" t="n">
        <f aca="false">J30-J95</f>
        <v>1910</v>
      </c>
      <c r="K64" s="107" t="n">
        <f aca="false">K30-K95</f>
        <v>1910</v>
      </c>
      <c r="L64" s="107" t="n">
        <f aca="false">L30-L95</f>
        <v>1910</v>
      </c>
      <c r="M64" s="107" t="n">
        <f aca="false">M30-M95</f>
        <v>1910</v>
      </c>
      <c r="N64" s="107" t="n">
        <f aca="false">N30-N95</f>
        <v>1910</v>
      </c>
      <c r="O64" s="107" t="n">
        <f aca="false">O30-O95</f>
        <v>1910</v>
      </c>
      <c r="P64" s="107" t="n">
        <f aca="false">P30-P95</f>
        <v>1910</v>
      </c>
      <c r="Q64" s="107" t="n">
        <f aca="false">Q30-Q95</f>
        <v>1910</v>
      </c>
      <c r="R64" s="107" t="n">
        <f aca="false">R30-R95</f>
        <v>1910</v>
      </c>
      <c r="S64" s="107" t="n">
        <f aca="false">S30-S95</f>
        <v>1910</v>
      </c>
      <c r="T64" s="107" t="n">
        <f aca="false">T30-T95</f>
        <v>1910</v>
      </c>
      <c r="U64" s="107" t="n">
        <f aca="false">U30-U95</f>
        <v>1910</v>
      </c>
      <c r="V64" s="107" t="n">
        <f aca="false">V30-V95</f>
        <v>1910</v>
      </c>
      <c r="W64" s="107" t="n">
        <f aca="false">W30-W95</f>
        <v>1910</v>
      </c>
      <c r="X64" s="107" t="n">
        <f aca="false">X30-X95</f>
        <v>1910</v>
      </c>
      <c r="Y64" s="107" t="n">
        <f aca="false">Y30-Y95</f>
        <v>1910</v>
      </c>
      <c r="Z64" s="107" t="n">
        <f aca="false">Z30-Z95</f>
        <v>1910</v>
      </c>
      <c r="AA64" s="107" t="n">
        <f aca="false">AA30-AA95</f>
        <v>1910</v>
      </c>
      <c r="AB64" s="107" t="n">
        <f aca="false">AB30-AB95</f>
        <v>1910</v>
      </c>
      <c r="AC64" s="107" t="n">
        <f aca="false">AC30-AC95</f>
        <v>1910</v>
      </c>
      <c r="AD64" s="107" t="n">
        <f aca="false">AD30-AD95</f>
        <v>1910</v>
      </c>
      <c r="AE64" s="107" t="n">
        <f aca="false">AE30-AE95</f>
        <v>1910</v>
      </c>
      <c r="AF64" s="107" t="n">
        <f aca="false">AF30-AF95</f>
        <v>1910</v>
      </c>
      <c r="AG64" s="107" t="n">
        <f aca="false">AG30-AG95</f>
        <v>525</v>
      </c>
      <c r="AH64" s="107" t="n">
        <f aca="false">AH30-AH95</f>
        <v>525</v>
      </c>
      <c r="AI64" s="107" t="n">
        <f aca="false">AI30-AI95</f>
        <v>525</v>
      </c>
      <c r="AJ64" s="107" t="n">
        <f aca="false">AJ30-AJ95</f>
        <v>525</v>
      </c>
      <c r="AK64" s="107" t="n">
        <f aca="false">AK30-AK95</f>
        <v>525</v>
      </c>
      <c r="AL64" s="107" t="n">
        <f aca="false">AL30-AL95</f>
        <v>525</v>
      </c>
      <c r="AM64" s="107" t="n">
        <f aca="false">AM30-AM95</f>
        <v>525</v>
      </c>
      <c r="AN64" s="106"/>
      <c r="AO64" s="110" t="n">
        <f aca="false">SUM(I64:AN64)-AQ64</f>
        <v>49019.85</v>
      </c>
      <c r="AP64" s="111" t="n">
        <f aca="false">AO64*E64</f>
        <v>4901.985</v>
      </c>
      <c r="AQ64" s="110" t="n">
        <f aca="false">SUM(I64:AM64)*F64</f>
        <v>495.15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12730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12730</v>
      </c>
      <c r="AL65" s="107" t="n">
        <f aca="false">AL15+AL31-AL96</f>
        <v>12730</v>
      </c>
      <c r="AM65" s="107" t="n">
        <f aca="false">AM15+AM31-AM96</f>
        <v>12730</v>
      </c>
      <c r="AN65" s="106"/>
      <c r="AO65" s="110" t="n">
        <f aca="false">SUM(I65:AN65)-AQ65</f>
        <v>50410.8</v>
      </c>
      <c r="AP65" s="111" t="n">
        <f aca="false">AO65*E65</f>
        <v>5041.08</v>
      </c>
      <c r="AQ65" s="110" t="n">
        <f aca="false">SUM(I65:AM65)*F65</f>
        <v>509.2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6200</v>
      </c>
      <c r="J66" s="107" t="n">
        <f aca="false">J16+J32-J97</f>
        <v>6200</v>
      </c>
      <c r="K66" s="107" t="n">
        <f aca="false">K32-K97</f>
        <v>6200</v>
      </c>
      <c r="L66" s="107" t="n">
        <f aca="false">L32-L97</f>
        <v>6200</v>
      </c>
      <c r="M66" s="107" t="n">
        <f aca="false">M32-M97</f>
        <v>6200</v>
      </c>
      <c r="N66" s="107" t="n">
        <f aca="false">N32-N97</f>
        <v>6200</v>
      </c>
      <c r="O66" s="107" t="n">
        <f aca="false">O32-O97</f>
        <v>6200</v>
      </c>
      <c r="P66" s="107" t="n">
        <f aca="false">P32-P97</f>
        <v>6200</v>
      </c>
      <c r="Q66" s="107" t="n">
        <f aca="false">Q32-Q97</f>
        <v>6200</v>
      </c>
      <c r="R66" s="107" t="n">
        <f aca="false">R32-R97</f>
        <v>6200</v>
      </c>
      <c r="S66" s="107" t="n">
        <f aca="false">S32-S97</f>
        <v>6200</v>
      </c>
      <c r="T66" s="107" t="n">
        <f aca="false">T32-T97</f>
        <v>6200</v>
      </c>
      <c r="U66" s="107" t="n">
        <f aca="false">U32-U97</f>
        <v>6200</v>
      </c>
      <c r="V66" s="107" t="n">
        <f aca="false">V32-V97</f>
        <v>6200</v>
      </c>
      <c r="W66" s="107" t="n">
        <f aca="false">W32-W97</f>
        <v>6200</v>
      </c>
      <c r="X66" s="107" t="n">
        <f aca="false">X32-X97</f>
        <v>6200</v>
      </c>
      <c r="Y66" s="107" t="n">
        <f aca="false">Y32-Y97</f>
        <v>6200</v>
      </c>
      <c r="Z66" s="107" t="n">
        <f aca="false">Z32-Z97</f>
        <v>6200</v>
      </c>
      <c r="AA66" s="107" t="n">
        <f aca="false">AA32-AA97</f>
        <v>6200</v>
      </c>
      <c r="AB66" s="107" t="n">
        <f aca="false">AB32-AB97</f>
        <v>6200</v>
      </c>
      <c r="AC66" s="107" t="n">
        <f aca="false">AC32-AC97</f>
        <v>6200</v>
      </c>
      <c r="AD66" s="107" t="n">
        <f aca="false">AD32-AD97</f>
        <v>6200</v>
      </c>
      <c r="AE66" s="107" t="n">
        <f aca="false">AE32-AE97</f>
        <v>6200</v>
      </c>
      <c r="AF66" s="107" t="n">
        <f aca="false">AF32-AF97</f>
        <v>6200</v>
      </c>
      <c r="AG66" s="107" t="n">
        <f aca="false">AG32-AG97</f>
        <v>6200</v>
      </c>
      <c r="AH66" s="107" t="n">
        <f aca="false">AH32-AH97</f>
        <v>6200</v>
      </c>
      <c r="AI66" s="107" t="n">
        <f aca="false">AI32-AI97</f>
        <v>6200</v>
      </c>
      <c r="AJ66" s="107" t="n">
        <f aca="false">AJ32-AJ97</f>
        <v>6200</v>
      </c>
      <c r="AK66" s="107" t="n">
        <f aca="false">AK32-AK97</f>
        <v>6200</v>
      </c>
      <c r="AL66" s="107" t="n">
        <f aca="false">AL32-AL97</f>
        <v>6200</v>
      </c>
      <c r="AM66" s="107" t="n">
        <f aca="false">AM32-AM97</f>
        <v>6200</v>
      </c>
      <c r="AN66" s="106"/>
      <c r="AO66" s="110" t="n">
        <f aca="false">SUM(I66:AN66)-AQ66</f>
        <v>190278</v>
      </c>
      <c r="AP66" s="111" t="n">
        <f aca="false">AO66*E66</f>
        <v>19027.8</v>
      </c>
      <c r="AQ66" s="110" t="n">
        <f aca="false">SUM(I66:AM66)*F66</f>
        <v>1922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11500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11500</v>
      </c>
      <c r="AP68" s="115" t="n">
        <f aca="false">AO68*E68</f>
        <v>0</v>
      </c>
      <c r="AQ68" s="114" t="n">
        <f aca="false">AO68*F68</f>
        <v>115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45000</v>
      </c>
      <c r="AB69" s="116" t="n">
        <f aca="false">SUM(AB53:AB67)</f>
        <v>45000</v>
      </c>
      <c r="AC69" s="116" t="n">
        <f aca="false">SUM(AC53:AC67)</f>
        <v>45000</v>
      </c>
      <c r="AD69" s="116" t="n">
        <f aca="false">SUM(AD53:AD67)</f>
        <v>45000</v>
      </c>
      <c r="AE69" s="116" t="n">
        <f aca="false">SUM(AE53:AE67)</f>
        <v>45000</v>
      </c>
      <c r="AF69" s="116" t="n">
        <f aca="false">SUM(AF53:AF67)</f>
        <v>45000</v>
      </c>
      <c r="AG69" s="116" t="n">
        <f aca="false">SUM(AG53:AG67)</f>
        <v>45000</v>
      </c>
      <c r="AH69" s="116" t="n">
        <f aca="false">SUM(AH53:AH67)</f>
        <v>45000</v>
      </c>
      <c r="AI69" s="116" t="n">
        <f aca="false">SUM(AI53:AI67)</f>
        <v>45000</v>
      </c>
      <c r="AJ69" s="116" t="n">
        <f aca="false">SUM(AJ53:AJ67)</f>
        <v>45000</v>
      </c>
      <c r="AK69" s="116" t="n">
        <f aca="false">SUM(AK53:AK67)</f>
        <v>45000</v>
      </c>
      <c r="AL69" s="116" t="n">
        <f aca="false">SUM(AL53:AL67)</f>
        <v>45000</v>
      </c>
      <c r="AM69" s="116" t="n">
        <f aca="false">SUM(AM53:AM68)</f>
        <v>45000</v>
      </c>
      <c r="AN69" s="106"/>
      <c r="AO69" s="116" t="n">
        <f aca="false">SUM(AO53:AO68)</f>
        <v>1392550</v>
      </c>
      <c r="AP69" s="117" t="n">
        <f aca="false">SUM(AP53:AP68)</f>
        <v>138105</v>
      </c>
      <c r="AQ69" s="116" t="n">
        <f aca="false">SUM(AQ53:AQ68)</f>
        <v>14065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I69-(I53*$F53+I54*$F54+I55*$F55+I56*$F56+I57*$F57+I59*$F59+I60*$F60+I61*$F61+I62*$F62+I63*$F63+I64*$F64+I65*$F65+I66*$F66+I67*$F67+I58*$F58)-I68*$F68-I99-I102-I105-I108-I111+I99</f>
        <v>44550</v>
      </c>
      <c r="J81" s="110" t="n">
        <f aca="false">J69-(J53*$F53+J54*$F54+J55*$F55+J56*$F56+J57*$F57+J59*$F59+J60*$F60+J61*$F61+J62*$F62+J63*$F63+J64*$F64+J65*$F65+J66*$F66+J67*$F67+J58*$F58)-J68*$F68-J99-J102-J105-J108-J111+J99</f>
        <v>44550</v>
      </c>
      <c r="K81" s="110" t="n">
        <f aca="false">K69-(K53*$F53+K54*$F54+K55*$F55+K56*$F56+K57*$F57+K59*$F59+K60*$F60+K61*$F61+K62*$F62+K63*$F63+K64*$F64+K65*$F65+K66*$F66+K67*$F67+K58*$F58)-K68*$F68-K99-K102-K105-K108-K111+K99</f>
        <v>44435</v>
      </c>
      <c r="L81" s="110" t="n">
        <f aca="false">L69-(L53*$F53+L54*$F54+L55*$F55+L56*$F56+L57*$F57+L59*$F59+L60*$F60+L61*$F61+L62*$F62+L63*$F63+L64*$F64+L65*$F65+L66*$F66+L67*$F67+L58*$F58)-L68*$F68-L99-L102-L105-L108-L111+L99</f>
        <v>44550</v>
      </c>
      <c r="M81" s="110" t="n">
        <f aca="false">M69-(M53*$F53+M54*$F54+M55*$F55+M56*$F56+M57*$F57+M59*$F59+M60*$F60+M61*$F61+M62*$F62+M63*$F63+M64*$F64+M65*$F65+M66*$F66+M67*$F67+M58*$F58)-M68*$F68-M99-M102-M105-M108-M111+M99</f>
        <v>44550</v>
      </c>
      <c r="N81" s="110" t="n">
        <f aca="false">N69-(N53*$F53+N54*$F54+N55*$F55+N56*$F56+N57*$F57+N59*$F59+N60*$F60+N61*$F61+N62*$F62+N63*$F63+N64*$F64+N65*$F65+N66*$F66+N67*$F67+N58*$F58)-N68*$F68-N99-N102-N105-N108-N111+N99</f>
        <v>44550</v>
      </c>
      <c r="O81" s="110" t="n">
        <f aca="false">O69-(O53*$F53+O54*$F54+O55*$F55+O56*$F56+O57*$F57+O59*$F59+O60*$F60+O61*$F61+O62*$F62+O63*$F63+O64*$F64+O65*$F65+O66*$F66+O67*$F67+O58*$F58)-O68*$F68-O99-O102-O105-O108-O111+O99</f>
        <v>44550</v>
      </c>
      <c r="P81" s="110" t="n">
        <f aca="false">P69-(P53*$F53+P54*$F54+P55*$F55+P56*$F56+P57*$F57+P59*$F59+P60*$F60+P61*$F61+P62*$F62+P63*$F63+P64*$F64+P65*$F65+P66*$F66+P67*$F67+P58*$F58)-P68*$F68-P99-P102-P105-P108-P111+P99</f>
        <v>44550</v>
      </c>
      <c r="Q81" s="110" t="n">
        <f aca="false">Q69-(Q53*$F53+Q54*$F54+Q55*$F55+Q56*$F56+Q57*$F57+Q59*$F59+Q60*$F60+Q61*$F61+Q62*$F62+Q63*$F63+Q64*$F64+Q65*$F65+Q66*$F66+Q67*$F67+Q58*$F58)-Q68*$F68-Q99-Q102-Q105-Q108-Q111+Q99</f>
        <v>44550</v>
      </c>
      <c r="R81" s="110" t="n">
        <f aca="false">R69-(R53*$F53+R54*$F54+R55*$F55+R56*$F56+R57*$F57+R59*$F59+R60*$F60+R61*$F61+R62*$F62+R63*$F63+R64*$F64+R65*$F65+R66*$F66+R67*$F67+R58*$F58)-R68*$F68-R99-R102-R105-R108-R111+R99</f>
        <v>44550</v>
      </c>
      <c r="S81" s="110" t="n">
        <f aca="false">S69-(S53*$F53+S54*$F54+S55*$F55+S56*$F56+S57*$F57+S59*$F59+S60*$F60+S61*$F61+S62*$F62+S63*$F63+S64*$F64+S65*$F65+S66*$F66+S67*$F67+S58*$F58)-S68*$F68-S99-S102-S105-S108-S111+S99</f>
        <v>44550</v>
      </c>
      <c r="T81" s="110" t="n">
        <f aca="false">T69-(T53*$F53+T54*$F54+T55*$F55+T56*$F56+T57*$F57+T59*$F59+T60*$F60+T61*$F61+T62*$F62+T63*$F63+T64*$F64+T65*$F65+T66*$F66+T67*$F67+T58*$F58)-T68*$F68-T99-T102-T105-T108-T111+T99</f>
        <v>44550</v>
      </c>
      <c r="U81" s="110" t="n">
        <f aca="false">U69-(U53*$F53+U54*$F54+U55*$F55+U56*$F56+U57*$F57+U59*$F59+U60*$F60+U61*$F61+U62*$F62+U63*$F63+U64*$F64+U65*$F65+U66*$F66+U67*$F67+U58*$F58)-U68*$F68-U99-U102-U105-U108-U111+U99</f>
        <v>44550</v>
      </c>
      <c r="V81" s="110" t="n">
        <f aca="false">V69-(V53*$F53+V54*$F54+V55*$F55+V56*$F56+V57*$F57+V59*$F59+V60*$F60+V61*$F61+V62*$F62+V63*$F63+V64*$F64+V65*$F65+V66*$F66+V67*$F67+V58*$F58)-V68*$F68-V99-V102-V105-V108-V111+V99</f>
        <v>44550</v>
      </c>
      <c r="W81" s="110" t="n">
        <f aca="false">W69-(W53*$F53+W54*$F54+W55*$F55+W56*$F56+W57*$F57+W59*$F59+W60*$F60+W61*$F61+W62*$F62+W63*$F63+W64*$F64+W65*$F65+W66*$F66+W67*$F67+W58*$F58)-W68*$F68-W99-W102-W105-W108-W111+W99</f>
        <v>44550</v>
      </c>
      <c r="X81" s="110" t="n">
        <f aca="false">X69-(X53*$F53+X54*$F54+X55*$F55+X56*$F56+X57*$F57+X59*$F59+X60*$F60+X61*$F61+X62*$F62+X63*$F63+X64*$F64+X65*$F65+X66*$F66+X67*$F67+X58*$F58)-X68*$F68-X99-X102-X105-X108-X111+X99</f>
        <v>44550</v>
      </c>
      <c r="Y81" s="110" t="n">
        <f aca="false">Y69-(Y53*$F53+Y54*$F54+Y55*$F55+Y56*$F56+Y57*$F57+Y59*$F59+Y60*$F60+Y61*$F61+Y62*$F62+Y63*$F63+Y64*$F64+Y65*$F65+Y66*$F66+Y67*$F67+Y58*$F58)-Y68*$F68-Y99-Y102-Y105-Y108-Y111+Y99</f>
        <v>44550</v>
      </c>
      <c r="Z81" s="110" t="n">
        <f aca="false">Z69-(Z53*$F53+Z54*$F54+Z55*$F55+Z56*$F56+Z57*$F57+Z59*$F59+Z60*$F60+Z61*$F61+Z62*$F62+Z63*$F63+Z64*$F64+Z65*$F65+Z66*$F66+Z67*$F67+Z58*$F58)-Z68*$F68-Z99-Z102-Z105-Z108-Z111+Z99</f>
        <v>44550</v>
      </c>
      <c r="AA81" s="110" t="n">
        <f aca="false">AA69-(AA53*$F53+AA54*$F54+AA55*$F55+AA56*$F56+AA57*$F57+AA59*$F59+AA60*$F60+AA61*$F61+AA62*$F62+AA63*$F63+AA64*$F64+AA65*$F65+AA66*$F66+AA67*$F67+AA58*$F58)-AA68*$F68-AA99-AA102-AA105-AA108-AA111+AA99</f>
        <v>44550</v>
      </c>
      <c r="AB81" s="110" t="n">
        <f aca="false">AB69-(AB53*$F53+AB54*$F54+AB55*$F55+AB56*$F56+AB57*$F57+AB59*$F59+AB60*$F60+AB61*$F61+AB62*$F62+AB63*$F63+AB64*$F64+AB65*$F65+AB66*$F66+AB67*$F67+AB58*$F58)-AB68*$F68-AB99-AB102-AB105-AB108-AB111+AB99</f>
        <v>44550</v>
      </c>
      <c r="AC81" s="110" t="n">
        <f aca="false">AC69-(AC53*$F53+AC54*$F54+AC55*$F55+AC56*$F56+AC57*$F57+AC59*$F59+AC60*$F60+AC61*$F61+AC62*$F62+AC63*$F63+AC64*$F64+AC65*$F65+AC66*$F66+AC67*$F67+AC58*$F58)-AC68*$F68-AC99-AC102-AC105-AC108-AC111+AC99</f>
        <v>44550</v>
      </c>
      <c r="AD81" s="110" t="n">
        <f aca="false">AD69-(AD53*$F53+AD54*$F54+AD55*$F55+AD56*$F56+AD57*$F57+AD59*$F59+AD60*$F60+AD61*$F61+AD62*$F62+AD63*$F63+AD64*$F64+AD65*$F65+AD66*$F66+AD67*$F67+AD58*$F58)-AD68*$F68-AD99-AD102-AD105-AD108-AD111+AD99</f>
        <v>44550</v>
      </c>
      <c r="AE81" s="110" t="n">
        <f aca="false">AE69-(AE53*$F53+AE54*$F54+AE55*$F55+AE56*$F56+AE57*$F57+AE59*$F59+AE60*$F60+AE61*$F61+AE62*$F62+AE63*$F63+AE64*$F64+AE65*$F65+AE66*$F66+AE67*$F67+AE58*$F58)-AE68*$F68-AE99-AE102-AE105-AE108-AE111+AE99</f>
        <v>44550</v>
      </c>
      <c r="AF81" s="110" t="n">
        <f aca="false">AF69-(AF53*$F53+AF54*$F54+AF55*$F55+AF56*$F56+AF57*$F57+AF59*$F59+AF60*$F60+AF61*$F61+AF62*$F62+AF63*$F63+AF64*$F64+AF65*$F65+AF66*$F66+AF67*$F67+AF58*$F58)-AF68*$F68-AF99-AF102-AF105-AF108-AF111+AF99</f>
        <v>44550</v>
      </c>
      <c r="AG81" s="110" t="n">
        <f aca="false">AG69-(AG53*$F53+AG54*$F54+AG55*$F55+AG56*$F56+AG57*$F57+AG59*$F59+AG60*$F60+AG61*$F61+AG62*$F62+AG63*$F63+AG64*$F64+AG65*$F65+AG66*$F66+AG67*$F67+AG58*$F58)-AG68*$F68-AG99-AG102-AG105-AG108-AG111+AG99</f>
        <v>44550</v>
      </c>
      <c r="AH81" s="110" t="n">
        <f aca="false">AH69-(AH53*$F53+AH54*$F54+AH55*$F55+AH56*$F56+AH57*$F57+AH59*$F59+AH60*$F60+AH61*$F61+AH62*$F62+AH63*$F63+AH64*$F64+AH65*$F65+AH66*$F66+AH67*$F67+AH58*$F58)-AH68*$F68-AH99-AH102-AH105-AH108-AH111+AH99</f>
        <v>44550</v>
      </c>
      <c r="AI81" s="110" t="n">
        <f aca="false">AI69-(AI53*$F53+AI54*$F54+AI55*$F55+AI56*$F56+AI57*$F57+AI59*$F59+AI60*$F60+AI61*$F61+AI62*$F62+AI63*$F63+AI64*$F64+AI65*$F65+AI66*$F66+AI67*$F67+AI58*$F58)-AI68*$F68-AI99-AI102-AI105-AI108-AI111+AI99</f>
        <v>44550</v>
      </c>
      <c r="AJ81" s="110" t="n">
        <f aca="false">AJ69-(AJ53*$F53+AJ54*$F54+AJ55*$F55+AJ56*$F56+AJ57*$F57+AJ59*$F59+AJ60*$F60+AJ61*$F61+AJ62*$F62+AJ63*$F63+AJ64*$F64+AJ65*$F65+AJ66*$F66+AJ67*$F67+AJ58*$F58)-AJ68*$F68-AJ99-AJ102-AJ105-AJ108-AJ111+AJ99</f>
        <v>44550</v>
      </c>
      <c r="AK81" s="110" t="n">
        <f aca="false">AK69-(AK53*$F53+AK54*$F54+AK55*$F55+AK56*$F56+AK57*$F57+AK59*$F59+AK60*$F60+AK61*$F61+AK62*$F62+AK63*$F63+AK64*$F64+AK65*$F65+AK66*$F66+AK67*$F67+AK58*$F58)-AK68*$F68-AK99-AK102-AK105-AK108-AK111+AK99</f>
        <v>44550</v>
      </c>
      <c r="AL81" s="110" t="n">
        <f aca="false">AL69-(AL53*$F53+AL54*$F54+AL55*$F55+AL56*$F56+AL57*$F57+AL59*$F59+AL60*$F60+AL61*$F61+AL62*$F62+AL63*$F63+AL64*$F64+AL65*$F65+AL66*$F66+AL67*$F67+AL58*$F58)-AL68*$F68-AL99-AL102-AL105-AL108-AL111+AL99</f>
        <v>44550</v>
      </c>
      <c r="AM81" s="110" t="n">
        <f aca="false">AM69-(AM53*$F53+AM54*$F54+AM55*$F55+AM56*$F56+AM57*$F57+AM59*$F59+AM60*$F60+AM61*$F61+AM62*$F62+AM63*$F63+AM64*$F64+AM65*$F65+AM66*$F66+AM67*$F67+AM58*$F58)-AM68*$F68-AM99-AM102-AM105-AM108-AM111+AM99</f>
        <v>44550</v>
      </c>
      <c r="AN81" s="106"/>
      <c r="AO81" s="110" t="n">
        <f aca="false">SUM(I81:AN81)</f>
        <v>1380935</v>
      </c>
      <c r="AP81" s="111" t="n">
        <f aca="false">AP17+AP34+AP37+AP40+AP69+AP72+AP75-AP99-AP102-AP105-AP108-AP111</f>
        <v>3853687.5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620000</v>
      </c>
      <c r="AP115" s="84" t="n">
        <f aca="false">AP17</f>
        <v>1488620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775000</v>
      </c>
      <c r="AP116" s="84" t="n">
        <f aca="false">AP34</f>
        <v>2226962.5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AO49</f>
        <v>109500</v>
      </c>
      <c r="AP117" s="86" t="n">
        <f aca="false">AP49</f>
        <v>233058.6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AO69</f>
        <v>1392550</v>
      </c>
      <c r="AP119" s="84" t="n">
        <f aca="false">AP69</f>
        <v>138105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SUM(AO71:AO77)</f>
        <v>0</v>
      </c>
      <c r="AP120" s="86" t="n">
        <f aca="false">SUM(AP71:AP77)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0</v>
      </c>
      <c r="AP122" s="88" t="n">
        <f aca="false">SUM(AP83:AP111)-AP99</f>
        <v>0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AO81+AO49</f>
        <v>1490435</v>
      </c>
      <c r="AP123" s="84" t="n">
        <f aca="false">AP81+AP49</f>
        <v>4086746.1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+(MAX((SUM(AO81:AO111)-AO99),SUM(AO69:AO77)+SUM(AQ69:AQ77),SUM(AO34:AO42,AO17)))</f>
        <v>1409900</v>
      </c>
      <c r="AP124" s="84" t="n">
        <f aca="false">AO124*G81</f>
        <v>56396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4143142.1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AQ69</f>
        <v>14065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0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164</v>
      </c>
      <c r="E132" s="123" t="s">
        <v>165</v>
      </c>
      <c r="F132" s="123"/>
      <c r="G132" s="123"/>
      <c r="H132" s="123"/>
      <c r="I132" s="124"/>
      <c r="J132" s="124"/>
      <c r="K132" s="124" t="n">
        <v>10000</v>
      </c>
      <c r="L132" s="124"/>
      <c r="M132" s="124" t="n">
        <v>0</v>
      </c>
      <c r="N132" s="124" t="n">
        <v>0</v>
      </c>
      <c r="O132" s="124" t="n">
        <v>4900</v>
      </c>
      <c r="P132" s="124" t="n">
        <v>0</v>
      </c>
      <c r="Q132" s="124" t="n">
        <v>0</v>
      </c>
      <c r="R132" s="124" t="n">
        <v>0</v>
      </c>
      <c r="S132" s="124" t="n">
        <v>0</v>
      </c>
      <c r="T132" s="124" t="n">
        <v>0</v>
      </c>
      <c r="U132" s="124" t="n">
        <v>0</v>
      </c>
      <c r="V132" s="124" t="n">
        <v>0</v>
      </c>
      <c r="W132" s="124" t="n">
        <v>0</v>
      </c>
      <c r="X132" s="124" t="n">
        <v>0</v>
      </c>
      <c r="Y132" s="124" t="n">
        <v>0</v>
      </c>
      <c r="Z132" s="124" t="n">
        <v>0</v>
      </c>
      <c r="AA132" s="124" t="n">
        <v>0</v>
      </c>
      <c r="AB132" s="124" t="n">
        <v>0</v>
      </c>
      <c r="AC132" s="124" t="n">
        <v>0</v>
      </c>
      <c r="AD132" s="124" t="n">
        <v>0</v>
      </c>
      <c r="AE132" s="124" t="n">
        <v>0</v>
      </c>
      <c r="AF132" s="124" t="n">
        <v>0</v>
      </c>
      <c r="AG132" s="124" t="n">
        <v>0</v>
      </c>
      <c r="AH132" s="124" t="n">
        <v>0</v>
      </c>
      <c r="AI132" s="124" t="n">
        <v>0</v>
      </c>
      <c r="AJ132" s="124" t="n">
        <v>0</v>
      </c>
      <c r="AK132" s="124" t="n">
        <v>0</v>
      </c>
      <c r="AL132" s="124" t="n">
        <v>0</v>
      </c>
      <c r="AM132" s="69" t="n">
        <v>10000</v>
      </c>
      <c r="AO132" s="28" t="n">
        <f aca="false">SUM(I132:AM132)</f>
        <v>24900</v>
      </c>
    </row>
    <row r="133" customFormat="false" ht="11.25" hidden="false" customHeight="false" outlineLevel="0" collapsed="false">
      <c r="C133" s="126"/>
      <c r="D133" s="37" t="s">
        <v>164</v>
      </c>
      <c r="E133" s="37" t="s">
        <v>166</v>
      </c>
      <c r="F133" s="37"/>
      <c r="G133" s="37"/>
      <c r="H133" s="37"/>
      <c r="I133" s="24"/>
      <c r="J133" s="24"/>
      <c r="K133" s="24" t="n">
        <v>1500</v>
      </c>
      <c r="L133" s="24"/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 t="n">
        <v>5000</v>
      </c>
      <c r="AO133" s="28" t="n">
        <f aca="false">SUM(I133:AM133)</f>
        <v>6500</v>
      </c>
    </row>
    <row r="134" customFormat="false" ht="11.25" hidden="false" customHeight="false" outlineLevel="0" collapsed="false">
      <c r="C134" s="126"/>
      <c r="D134" s="37" t="s">
        <v>164</v>
      </c>
      <c r="E134" s="37" t="s">
        <v>167</v>
      </c>
      <c r="F134" s="37"/>
      <c r="G134" s="37"/>
      <c r="H134" s="37"/>
      <c r="I134" s="24" t="n">
        <v>0</v>
      </c>
      <c r="J134" s="24" t="n">
        <v>0</v>
      </c>
      <c r="K134" s="24" t="n">
        <v>0</v>
      </c>
      <c r="L134" s="24" t="n">
        <v>0</v>
      </c>
      <c r="M134" s="24" t="n">
        <v>0</v>
      </c>
      <c r="N134" s="24" t="n">
        <v>0</v>
      </c>
      <c r="O134" s="24" t="n">
        <v>2400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10000</v>
      </c>
      <c r="Y134" s="24" t="n">
        <v>5000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10000</v>
      </c>
      <c r="AG134" s="24" t="n">
        <v>0</v>
      </c>
      <c r="AH134" s="24" t="n">
        <v>0</v>
      </c>
      <c r="AI134" s="24" t="n">
        <v>0</v>
      </c>
      <c r="AJ134" s="24" t="n">
        <v>10000</v>
      </c>
      <c r="AK134" s="24" t="n">
        <v>10000</v>
      </c>
      <c r="AL134" s="24" t="n">
        <v>10000</v>
      </c>
      <c r="AM134" s="69"/>
      <c r="AO134" s="28" t="n">
        <f aca="false">SUM(I134:AM134)</f>
        <v>57400</v>
      </c>
    </row>
    <row r="135" customFormat="false" ht="11.25" hidden="false" customHeight="false" outlineLevel="0" collapsed="false">
      <c r="C135" s="126"/>
      <c r="D135" s="37" t="s">
        <v>164</v>
      </c>
      <c r="E135" s="37" t="s">
        <v>168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5180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 t="n">
        <v>0</v>
      </c>
      <c r="V135" s="24" t="n">
        <v>0</v>
      </c>
      <c r="W135" s="24" t="n">
        <v>0</v>
      </c>
      <c r="X135" s="24" t="n">
        <v>0</v>
      </c>
      <c r="Y135" s="24" t="n">
        <v>0</v>
      </c>
      <c r="Z135" s="24" t="n">
        <v>0</v>
      </c>
      <c r="AA135" s="24" t="n">
        <v>0</v>
      </c>
      <c r="AB135" s="24" t="n">
        <v>0</v>
      </c>
      <c r="AC135" s="24" t="n">
        <v>0</v>
      </c>
      <c r="AD135" s="24" t="n">
        <v>0</v>
      </c>
      <c r="AE135" s="24" t="n">
        <v>0</v>
      </c>
      <c r="AF135" s="24" t="n">
        <v>0</v>
      </c>
      <c r="AG135" s="24" t="n">
        <v>0</v>
      </c>
      <c r="AH135" s="24" t="n">
        <v>0</v>
      </c>
      <c r="AI135" s="24" t="n">
        <v>0</v>
      </c>
      <c r="AJ135" s="24" t="n">
        <v>0</v>
      </c>
      <c r="AK135" s="24" t="n">
        <v>0</v>
      </c>
      <c r="AL135" s="24" t="n">
        <v>0</v>
      </c>
      <c r="AM135" s="69"/>
      <c r="AO135" s="28" t="n">
        <f aca="false">SUM(I135:AN135)</f>
        <v>5180</v>
      </c>
    </row>
    <row r="136" customFormat="false" ht="11.25" hidden="false" customHeight="false" outlineLevel="0" collapsed="false">
      <c r="C136" s="126"/>
      <c r="D136" s="37" t="s">
        <v>164</v>
      </c>
      <c r="E136" s="37" t="s">
        <v>168</v>
      </c>
      <c r="F136" s="37"/>
      <c r="G136" s="37"/>
      <c r="H136" s="37"/>
      <c r="I136" s="24"/>
      <c r="J136" s="24"/>
      <c r="K136" s="24"/>
      <c r="L136" s="24"/>
      <c r="M136" s="24"/>
      <c r="N136" s="24"/>
      <c r="O136" s="24" t="n">
        <v>820</v>
      </c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820</v>
      </c>
    </row>
    <row r="137" customFormat="false" ht="11.25" hidden="false" customHeight="false" outlineLevel="0" collapsed="false">
      <c r="C137" s="126"/>
      <c r="D137" s="37" t="s">
        <v>164</v>
      </c>
      <c r="E137" s="37" t="s">
        <v>169</v>
      </c>
      <c r="F137" s="37"/>
      <c r="G137" s="37"/>
      <c r="H137" s="37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 t="n">
        <v>4700</v>
      </c>
      <c r="AG137" s="24"/>
      <c r="AH137" s="24"/>
      <c r="AI137" s="24"/>
      <c r="AJ137" s="24"/>
      <c r="AK137" s="24"/>
      <c r="AL137" s="127"/>
      <c r="AM137" s="69"/>
      <c r="AO137" s="120"/>
    </row>
    <row r="138" customFormat="false" ht="12" hidden="false" customHeight="false" outlineLevel="0" collapsed="false">
      <c r="C138" s="128"/>
      <c r="D138" s="129" t="s">
        <v>170</v>
      </c>
      <c r="E138" s="129" t="s">
        <v>143</v>
      </c>
      <c r="F138" s="129"/>
      <c r="G138" s="129"/>
      <c r="H138" s="129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 t="n">
        <v>10000</v>
      </c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1"/>
      <c r="AM138" s="69"/>
      <c r="AO138" s="120" t="n">
        <f aca="false">SUM(I138:AM138)</f>
        <v>10000</v>
      </c>
    </row>
    <row r="139" customFormat="false" ht="11.25" hidden="false" customHeight="false" outlineLevel="0" collapsed="false">
      <c r="D139" s="8" t="s">
        <v>147</v>
      </c>
      <c r="I139" s="69" t="n">
        <f aca="false">SUM(I132:I138)</f>
        <v>0</v>
      </c>
      <c r="J139" s="69" t="n">
        <f aca="false">SUM(J132:J138)</f>
        <v>0</v>
      </c>
      <c r="K139" s="69" t="n">
        <f aca="false">SUM(K132:K138)</f>
        <v>11500</v>
      </c>
      <c r="L139" s="69" t="n">
        <f aca="false">SUM(L132:L138)</f>
        <v>0</v>
      </c>
      <c r="M139" s="69" t="n">
        <f aca="false">SUM(M132:M138)</f>
        <v>0</v>
      </c>
      <c r="N139" s="69" t="n">
        <f aca="false">SUM(N132:N138)</f>
        <v>0</v>
      </c>
      <c r="O139" s="69" t="n">
        <f aca="false">SUM(O132:O138)</f>
        <v>13300</v>
      </c>
      <c r="P139" s="69" t="n">
        <f aca="false">SUM(P132:P138)</f>
        <v>0</v>
      </c>
      <c r="Q139" s="69" t="n">
        <f aca="false">SUM(Q132:Q138)</f>
        <v>0</v>
      </c>
      <c r="R139" s="69" t="n">
        <f aca="false">SUM(R132:R138)</f>
        <v>0</v>
      </c>
      <c r="S139" s="69" t="n">
        <f aca="false">SUM(S132:S138)</f>
        <v>0</v>
      </c>
      <c r="T139" s="69" t="n">
        <f aca="false">SUM(T132:T138)</f>
        <v>0</v>
      </c>
      <c r="U139" s="69" t="n">
        <f aca="false">SUM(U132:U138)</f>
        <v>0</v>
      </c>
      <c r="V139" s="69" t="n">
        <f aca="false">SUM(V132:V138)</f>
        <v>0</v>
      </c>
      <c r="W139" s="69" t="n">
        <f aca="false">SUM(W132:W138)</f>
        <v>0</v>
      </c>
      <c r="X139" s="69" t="n">
        <f aca="false">SUM(X132:X138)</f>
        <v>10000</v>
      </c>
      <c r="Y139" s="69" t="n">
        <f aca="false">SUM(Y132:Y138)</f>
        <v>15000</v>
      </c>
      <c r="Z139" s="69" t="n">
        <f aca="false">SUM(Z132:Z138)</f>
        <v>0</v>
      </c>
      <c r="AA139" s="69" t="n">
        <f aca="false">SUM(AA132:AA138)</f>
        <v>0</v>
      </c>
      <c r="AB139" s="69" t="n">
        <f aca="false">SUM(AB132:AB138)</f>
        <v>0</v>
      </c>
      <c r="AC139" s="69" t="n">
        <f aca="false">SUM(AC132:AC138)</f>
        <v>0</v>
      </c>
      <c r="AD139" s="69" t="n">
        <f aca="false">SUM(AD132:AD138)</f>
        <v>0</v>
      </c>
      <c r="AE139" s="69" t="n">
        <f aca="false">SUM(AE132:AE138)</f>
        <v>0</v>
      </c>
      <c r="AF139" s="69" t="n">
        <f aca="false">SUM(AF132:AF138)</f>
        <v>14700</v>
      </c>
      <c r="AG139" s="69" t="n">
        <f aca="false">SUM(AG132:AG138)</f>
        <v>0</v>
      </c>
      <c r="AH139" s="69" t="n">
        <f aca="false">SUM(AH132:AH138)</f>
        <v>0</v>
      </c>
      <c r="AI139" s="69" t="n">
        <f aca="false">SUM(AI132:AI138)</f>
        <v>0</v>
      </c>
      <c r="AJ139" s="69" t="n">
        <f aca="false">SUM(AJ132:AJ138)</f>
        <v>10000</v>
      </c>
      <c r="AK139" s="69" t="n">
        <f aca="false">SUM(AK132:AK138)</f>
        <v>10000</v>
      </c>
      <c r="AL139" s="69" t="n">
        <f aca="false">SUM(AL132:AL138)</f>
        <v>10000</v>
      </c>
      <c r="AM139" s="24"/>
      <c r="AO139" s="132" t="n">
        <f aca="false">SUM(I139:AN139)</f>
        <v>94500</v>
      </c>
    </row>
    <row r="140" customFormat="false" ht="12" hidden="false" customHeight="false" outlineLevel="0" collapsed="false"/>
    <row r="141" customFormat="false" ht="11.25" hidden="false" customHeight="false" outlineLevel="0" collapsed="false">
      <c r="C141" s="122" t="s">
        <v>148</v>
      </c>
      <c r="D141" s="123" t="s">
        <v>164</v>
      </c>
      <c r="E141" s="123" t="s">
        <v>165</v>
      </c>
      <c r="F141" s="123"/>
      <c r="G141" s="123" t="s">
        <v>149</v>
      </c>
      <c r="H141" s="123"/>
      <c r="I141" s="124"/>
      <c r="J141" s="124"/>
      <c r="K141" s="133" t="n">
        <v>3.145</v>
      </c>
      <c r="L141" s="124"/>
      <c r="M141" s="133" t="n">
        <v>0</v>
      </c>
      <c r="N141" s="124" t="n">
        <v>0</v>
      </c>
      <c r="O141" s="133" t="n">
        <v>3.025</v>
      </c>
      <c r="P141" s="133" t="n">
        <v>0</v>
      </c>
      <c r="Q141" s="133" t="n">
        <v>0</v>
      </c>
      <c r="R141" s="133" t="n">
        <v>0</v>
      </c>
      <c r="S141" s="133" t="n">
        <v>0</v>
      </c>
      <c r="T141" s="133" t="n">
        <v>0</v>
      </c>
      <c r="U141" s="133" t="n">
        <v>0</v>
      </c>
      <c r="V141" s="133" t="n">
        <v>0</v>
      </c>
      <c r="W141" s="124" t="n">
        <v>0</v>
      </c>
      <c r="X141" s="124" t="n">
        <v>0</v>
      </c>
      <c r="Y141" s="124" t="n">
        <v>0</v>
      </c>
      <c r="Z141" s="124" t="n">
        <v>0</v>
      </c>
      <c r="AA141" s="124" t="n">
        <v>0</v>
      </c>
      <c r="AB141" s="124" t="n">
        <v>0</v>
      </c>
      <c r="AC141" s="124" t="n">
        <v>0</v>
      </c>
      <c r="AD141" s="133" t="n">
        <v>0</v>
      </c>
      <c r="AE141" s="133" t="n">
        <v>0</v>
      </c>
      <c r="AF141" s="133" t="n">
        <v>0</v>
      </c>
      <c r="AG141" s="133" t="n">
        <v>0</v>
      </c>
      <c r="AH141" s="133" t="n">
        <v>0</v>
      </c>
      <c r="AI141" s="133" t="n">
        <v>0</v>
      </c>
      <c r="AJ141" s="133" t="n">
        <v>0</v>
      </c>
      <c r="AK141" s="133" t="n">
        <v>0</v>
      </c>
      <c r="AL141" s="125" t="n">
        <v>0</v>
      </c>
      <c r="AM141" s="136" t="n">
        <v>2.32</v>
      </c>
      <c r="AO141" s="28"/>
    </row>
    <row r="142" customFormat="false" ht="11.25" hidden="false" customHeight="false" outlineLevel="0" collapsed="false">
      <c r="C142" s="126"/>
      <c r="D142" s="37" t="s">
        <v>164</v>
      </c>
      <c r="E142" s="37" t="s">
        <v>166</v>
      </c>
      <c r="F142" s="37"/>
      <c r="G142" s="37" t="s">
        <v>150</v>
      </c>
      <c r="H142" s="37"/>
      <c r="I142" s="24"/>
      <c r="J142" s="24"/>
      <c r="K142" s="24" t="n">
        <v>3.09</v>
      </c>
      <c r="L142" s="24"/>
      <c r="M142" s="24" t="n">
        <v>0</v>
      </c>
      <c r="N142" s="25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27"/>
      <c r="AM142" s="136" t="n">
        <v>2.32</v>
      </c>
      <c r="AO142" s="28"/>
    </row>
    <row r="143" customFormat="false" ht="11.25" hidden="false" customHeight="false" outlineLevel="0" collapsed="false">
      <c r="C143" s="126"/>
      <c r="D143" s="37" t="s">
        <v>164</v>
      </c>
      <c r="E143" s="37" t="s">
        <v>167</v>
      </c>
      <c r="F143" s="37"/>
      <c r="G143" s="37" t="s">
        <v>150</v>
      </c>
      <c r="H143" s="37"/>
      <c r="I143" s="24"/>
      <c r="J143" s="24"/>
      <c r="K143" s="24"/>
      <c r="L143" s="24"/>
      <c r="M143" s="24" t="n">
        <v>0</v>
      </c>
      <c r="N143" s="24" t="n">
        <v>0</v>
      </c>
      <c r="O143" s="25" t="n">
        <v>2.97</v>
      </c>
      <c r="P143" s="25" t="n">
        <v>0</v>
      </c>
      <c r="Q143" s="25" t="n">
        <v>0</v>
      </c>
      <c r="R143" s="25" t="n">
        <v>0</v>
      </c>
      <c r="S143" s="24" t="n">
        <v>0</v>
      </c>
      <c r="T143" s="25" t="n">
        <v>0</v>
      </c>
      <c r="U143" s="24"/>
      <c r="V143" s="25" t="n">
        <v>0</v>
      </c>
      <c r="W143" s="25"/>
      <c r="X143" s="25" t="n">
        <v>3.075</v>
      </c>
      <c r="Y143" s="25" t="n">
        <v>3.22</v>
      </c>
      <c r="Z143" s="25"/>
      <c r="AA143" s="25"/>
      <c r="AB143" s="25" t="n">
        <v>0</v>
      </c>
      <c r="AC143" s="25" t="n">
        <v>0</v>
      </c>
      <c r="AD143" s="25" t="n">
        <v>0</v>
      </c>
      <c r="AE143" s="25" t="n">
        <v>0</v>
      </c>
      <c r="AF143" s="25" t="n">
        <v>2.835</v>
      </c>
      <c r="AG143" s="25" t="n">
        <v>0</v>
      </c>
      <c r="AH143" s="25" t="n">
        <v>0</v>
      </c>
      <c r="AI143" s="25" t="n">
        <v>0</v>
      </c>
      <c r="AJ143" s="25" t="n">
        <v>2.5</v>
      </c>
      <c r="AK143" s="25" t="n">
        <v>2.425</v>
      </c>
      <c r="AL143" s="25" t="n">
        <v>0</v>
      </c>
      <c r="AM143" s="69"/>
      <c r="AO143" s="28"/>
    </row>
    <row r="144" customFormat="false" ht="11.25" hidden="false" customHeight="false" outlineLevel="0" collapsed="false">
      <c r="C144" s="126"/>
      <c r="D144" s="37" t="s">
        <v>164</v>
      </c>
      <c r="E144" s="37" t="s">
        <v>168</v>
      </c>
      <c r="F144" s="37"/>
      <c r="G144" s="37" t="s">
        <v>149</v>
      </c>
      <c r="H144" s="37"/>
      <c r="I144" s="24"/>
      <c r="J144" s="24"/>
      <c r="K144" s="24"/>
      <c r="L144" s="24"/>
      <c r="M144" s="24" t="n">
        <v>0</v>
      </c>
      <c r="N144" s="25" t="n">
        <v>0</v>
      </c>
      <c r="O144" s="25" t="n">
        <v>3.045</v>
      </c>
      <c r="P144" s="25" t="n">
        <v>0</v>
      </c>
      <c r="Q144" s="25" t="n">
        <v>0</v>
      </c>
      <c r="R144" s="25" t="n">
        <v>0</v>
      </c>
      <c r="S144" s="25" t="n">
        <v>0</v>
      </c>
      <c r="T144" s="25" t="n">
        <v>0</v>
      </c>
      <c r="U144" s="24" t="n">
        <v>0</v>
      </c>
      <c r="V144" s="24" t="n">
        <v>0</v>
      </c>
      <c r="W144" s="24" t="n">
        <v>0</v>
      </c>
      <c r="X144" s="24" t="n">
        <v>0</v>
      </c>
      <c r="Y144" s="24" t="n">
        <v>0</v>
      </c>
      <c r="Z144" s="24" t="n">
        <v>0</v>
      </c>
      <c r="AA144" s="24" t="n">
        <v>0</v>
      </c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28"/>
    </row>
    <row r="145" customFormat="false" ht="12.75" hidden="false" customHeight="true" outlineLevel="0" collapsed="false">
      <c r="C145" s="126"/>
      <c r="D145" s="37" t="s">
        <v>164</v>
      </c>
      <c r="E145" s="37" t="s">
        <v>168</v>
      </c>
      <c r="F145" s="37"/>
      <c r="G145" s="37"/>
      <c r="H145" s="37"/>
      <c r="I145" s="24"/>
      <c r="J145" s="24"/>
      <c r="K145" s="24"/>
      <c r="L145" s="24"/>
      <c r="M145" s="24"/>
      <c r="N145" s="24"/>
      <c r="O145" s="25" t="n">
        <v>3.015</v>
      </c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27"/>
      <c r="AM145" s="69"/>
      <c r="AO145" s="120"/>
    </row>
    <row r="146" customFormat="false" ht="12.75" hidden="false" customHeight="true" outlineLevel="0" collapsed="false">
      <c r="C146" s="126"/>
      <c r="D146" s="37" t="s">
        <v>164</v>
      </c>
      <c r="E146" s="37" t="s">
        <v>169</v>
      </c>
      <c r="F146" s="37"/>
      <c r="G146" s="37"/>
      <c r="H146" s="37"/>
      <c r="I146" s="24"/>
      <c r="J146" s="24"/>
      <c r="K146" s="24"/>
      <c r="L146" s="24"/>
      <c r="M146" s="24"/>
      <c r="N146" s="24"/>
      <c r="O146" s="25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6" t="n">
        <v>2.8</v>
      </c>
      <c r="AG146" s="24"/>
      <c r="AH146" s="24"/>
      <c r="AI146" s="24"/>
      <c r="AJ146" s="24"/>
      <c r="AK146" s="24"/>
      <c r="AL146" s="127"/>
      <c r="AM146" s="69"/>
      <c r="AO146" s="120"/>
    </row>
    <row r="147" customFormat="false" ht="12" hidden="false" customHeight="false" outlineLevel="0" collapsed="false">
      <c r="C147" s="128"/>
      <c r="D147" s="129" t="s">
        <v>170</v>
      </c>
      <c r="E147" s="129" t="s">
        <v>143</v>
      </c>
      <c r="F147" s="129"/>
      <c r="G147" s="129"/>
      <c r="H147" s="129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7" t="n">
        <v>3.455</v>
      </c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1"/>
      <c r="AM147" s="69"/>
      <c r="AO147" s="120"/>
    </row>
    <row r="148" customFormat="false" ht="11.25" hidden="false" customHeight="false" outlineLevel="0" collapsed="false">
      <c r="D148" s="8"/>
      <c r="I148" s="69"/>
      <c r="J148" s="69"/>
      <c r="K148" s="69"/>
      <c r="L148" s="69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69"/>
      <c r="AF148" s="69"/>
      <c r="AG148" s="69"/>
      <c r="AH148" s="69"/>
      <c r="AI148" s="69"/>
      <c r="AJ148" s="69"/>
      <c r="AK148" s="69"/>
      <c r="AL148" s="69"/>
      <c r="AM148" s="24"/>
      <c r="AO148" s="135"/>
    </row>
    <row r="149" customFormat="false" ht="12" hidden="false" customHeight="false" outlineLevel="0" collapsed="false"/>
    <row r="150" customFormat="false" ht="11.25" hidden="false" customHeight="false" outlineLevel="0" collapsed="false">
      <c r="C150" s="122" t="s">
        <v>151</v>
      </c>
      <c r="D150" s="123" t="s">
        <v>164</v>
      </c>
      <c r="E150" s="123" t="s">
        <v>165</v>
      </c>
      <c r="F150" s="123"/>
      <c r="G150" s="123"/>
      <c r="H150" s="123"/>
      <c r="I150" s="124"/>
      <c r="J150" s="124"/>
      <c r="K150" s="124" t="n">
        <f aca="false">K132*K141</f>
        <v>31450</v>
      </c>
      <c r="L150" s="124"/>
      <c r="M150" s="124" t="n">
        <f aca="false">M132*M141</f>
        <v>0</v>
      </c>
      <c r="N150" s="124" t="n">
        <f aca="false">N132*N141</f>
        <v>0</v>
      </c>
      <c r="O150" s="124" t="n">
        <f aca="false">O132*O141</f>
        <v>14822.5</v>
      </c>
      <c r="P150" s="124" t="n">
        <f aca="false">P132*P141</f>
        <v>0</v>
      </c>
      <c r="Q150" s="124" t="n">
        <f aca="false">Q132*Q141</f>
        <v>0</v>
      </c>
      <c r="R150" s="124" t="n">
        <f aca="false">R132*R141</f>
        <v>0</v>
      </c>
      <c r="S150" s="124" t="n">
        <f aca="false">S132*S141</f>
        <v>0</v>
      </c>
      <c r="T150" s="124" t="n">
        <f aca="false">T132*T141</f>
        <v>0</v>
      </c>
      <c r="U150" s="124" t="n">
        <f aca="false">U132*U141</f>
        <v>0</v>
      </c>
      <c r="V150" s="124" t="n">
        <f aca="false">V132*V141</f>
        <v>0</v>
      </c>
      <c r="W150" s="124" t="n">
        <f aca="false">W132*W141</f>
        <v>0</v>
      </c>
      <c r="X150" s="124" t="n">
        <f aca="false">X132*X141</f>
        <v>0</v>
      </c>
      <c r="Y150" s="124" t="n">
        <f aca="false">Y132*Y141</f>
        <v>0</v>
      </c>
      <c r="Z150" s="124" t="n">
        <f aca="false">Z132*Z141</f>
        <v>0</v>
      </c>
      <c r="AA150" s="124" t="n">
        <f aca="false">AA132*AA141</f>
        <v>0</v>
      </c>
      <c r="AB150" s="124" t="n">
        <f aca="false">AB132*AB141</f>
        <v>0</v>
      </c>
      <c r="AC150" s="124" t="n">
        <f aca="false">AC132*AC141</f>
        <v>0</v>
      </c>
      <c r="AD150" s="124" t="n">
        <f aca="false">AD132*AD141</f>
        <v>0</v>
      </c>
      <c r="AE150" s="124" t="n">
        <f aca="false">AE132*AE141</f>
        <v>0</v>
      </c>
      <c r="AF150" s="124" t="n">
        <f aca="false">AF132*AF141</f>
        <v>0</v>
      </c>
      <c r="AG150" s="124" t="n">
        <f aca="false">AG132*AG141</f>
        <v>0</v>
      </c>
      <c r="AH150" s="124" t="n">
        <f aca="false">AH132*AH141</f>
        <v>0</v>
      </c>
      <c r="AI150" s="124" t="n">
        <f aca="false">AI132*AI141</f>
        <v>0</v>
      </c>
      <c r="AJ150" s="124" t="n">
        <f aca="false">AJ132*AJ141</f>
        <v>0</v>
      </c>
      <c r="AK150" s="124" t="n">
        <f aca="false">AK132*AK141</f>
        <v>0</v>
      </c>
      <c r="AL150" s="124" t="n">
        <f aca="false">AL132*AL141</f>
        <v>0</v>
      </c>
      <c r="AM150" s="24" t="n">
        <f aca="false">AM132*AM141</f>
        <v>23200</v>
      </c>
      <c r="AO150" s="28" t="n">
        <f aca="false">SUM(I150:AM150)</f>
        <v>69472.5</v>
      </c>
    </row>
    <row r="151" customFormat="false" ht="11.25" hidden="false" customHeight="false" outlineLevel="0" collapsed="false">
      <c r="C151" s="126"/>
      <c r="D151" s="37" t="s">
        <v>164</v>
      </c>
      <c r="E151" s="37" t="s">
        <v>166</v>
      </c>
      <c r="F151" s="37"/>
      <c r="G151" s="37"/>
      <c r="H151" s="37"/>
      <c r="I151" s="24"/>
      <c r="J151" s="24"/>
      <c r="K151" s="24" t="n">
        <f aca="false">K133*K142</f>
        <v>4635</v>
      </c>
      <c r="L151" s="24"/>
      <c r="M151" s="24" t="n">
        <f aca="false">M133*M142</f>
        <v>0</v>
      </c>
      <c r="N151" s="24" t="n">
        <f aca="false">N133*N142</f>
        <v>0</v>
      </c>
      <c r="O151" s="24" t="n">
        <f aca="false">O133*O142</f>
        <v>0</v>
      </c>
      <c r="P151" s="24" t="n">
        <f aca="false">P133*P142</f>
        <v>0</v>
      </c>
      <c r="Q151" s="24" t="n">
        <f aca="false">Q133*Q142</f>
        <v>0</v>
      </c>
      <c r="R151" s="24" t="n">
        <f aca="false">R133*R142</f>
        <v>0</v>
      </c>
      <c r="S151" s="24" t="n">
        <f aca="false">S133*S142</f>
        <v>0</v>
      </c>
      <c r="T151" s="24" t="n">
        <f aca="false">T133*T142</f>
        <v>0</v>
      </c>
      <c r="U151" s="24" t="n">
        <f aca="false">U133*U142</f>
        <v>0</v>
      </c>
      <c r="V151" s="24" t="n">
        <f aca="false">V133*V142</f>
        <v>0</v>
      </c>
      <c r="W151" s="24" t="n">
        <f aca="false">W133*W142</f>
        <v>0</v>
      </c>
      <c r="X151" s="24" t="n">
        <f aca="false">X133*X142</f>
        <v>0</v>
      </c>
      <c r="Y151" s="24" t="n">
        <f aca="false">Y133*Y142</f>
        <v>0</v>
      </c>
      <c r="Z151" s="24" t="n">
        <f aca="false">Z133*Z142</f>
        <v>0</v>
      </c>
      <c r="AA151" s="24" t="n">
        <f aca="false">AA133*AA142</f>
        <v>0</v>
      </c>
      <c r="AB151" s="24" t="n">
        <f aca="false">AB133*AB142</f>
        <v>0</v>
      </c>
      <c r="AC151" s="24" t="n">
        <f aca="false">AC133*AC142</f>
        <v>0</v>
      </c>
      <c r="AD151" s="24" t="n">
        <f aca="false">AD133*AD142</f>
        <v>0</v>
      </c>
      <c r="AE151" s="24" t="n">
        <f aca="false">AE133*AE142</f>
        <v>0</v>
      </c>
      <c r="AF151" s="24" t="n">
        <f aca="false">AF133*AF142</f>
        <v>0</v>
      </c>
      <c r="AG151" s="24" t="n">
        <f aca="false">AG133*AG142</f>
        <v>0</v>
      </c>
      <c r="AH151" s="24" t="n">
        <f aca="false">AH133*AH142</f>
        <v>0</v>
      </c>
      <c r="AI151" s="24" t="n">
        <f aca="false">AI133*AI142</f>
        <v>0</v>
      </c>
      <c r="AJ151" s="24" t="n">
        <f aca="false">AJ133*AJ142</f>
        <v>0</v>
      </c>
      <c r="AK151" s="24" t="n">
        <f aca="false">AK133*AK142</f>
        <v>0</v>
      </c>
      <c r="AL151" s="24" t="n">
        <f aca="false">AL133*AL142</f>
        <v>0</v>
      </c>
      <c r="AM151" s="24" t="n">
        <f aca="false">AM133*AM142</f>
        <v>11600</v>
      </c>
      <c r="AO151" s="28" t="n">
        <f aca="false">SUM(I151:AM151)</f>
        <v>16235</v>
      </c>
    </row>
    <row r="152" customFormat="false" ht="11.25" hidden="false" customHeight="false" outlineLevel="0" collapsed="false">
      <c r="C152" s="126"/>
      <c r="D152" s="37" t="s">
        <v>164</v>
      </c>
      <c r="E152" s="37" t="s">
        <v>167</v>
      </c>
      <c r="F152" s="37"/>
      <c r="G152" s="37"/>
      <c r="H152" s="37"/>
      <c r="I152" s="24"/>
      <c r="J152" s="24"/>
      <c r="K152" s="24" t="n">
        <f aca="false">K134*K143</f>
        <v>0</v>
      </c>
      <c r="L152" s="24"/>
      <c r="M152" s="24" t="n">
        <f aca="false">M134*M143</f>
        <v>0</v>
      </c>
      <c r="N152" s="24" t="n">
        <f aca="false">N134*N143</f>
        <v>0</v>
      </c>
      <c r="O152" s="24" t="n">
        <f aca="false">O134*O143</f>
        <v>7128</v>
      </c>
      <c r="P152" s="24" t="n">
        <f aca="false">P134*P143</f>
        <v>0</v>
      </c>
      <c r="Q152" s="24" t="n">
        <f aca="false">Q134*Q143</f>
        <v>0</v>
      </c>
      <c r="R152" s="24" t="n">
        <f aca="false">R134*R143</f>
        <v>0</v>
      </c>
      <c r="S152" s="24" t="n">
        <f aca="false">S134*S143</f>
        <v>0</v>
      </c>
      <c r="T152" s="24" t="n">
        <f aca="false">T134*T143</f>
        <v>0</v>
      </c>
      <c r="U152" s="24" t="n">
        <f aca="false">U134*U143</f>
        <v>0</v>
      </c>
      <c r="V152" s="24" t="n">
        <f aca="false">V134*V143</f>
        <v>0</v>
      </c>
      <c r="W152" s="24" t="n">
        <f aca="false">W134*W143</f>
        <v>0</v>
      </c>
      <c r="X152" s="24" t="n">
        <f aca="false">X134*X143</f>
        <v>30750</v>
      </c>
      <c r="Y152" s="24" t="n">
        <f aca="false">Y134*Y143</f>
        <v>16100</v>
      </c>
      <c r="Z152" s="24" t="n">
        <f aca="false">Z134*Z143</f>
        <v>0</v>
      </c>
      <c r="AA152" s="24" t="n">
        <f aca="false">AA134*AA143</f>
        <v>0</v>
      </c>
      <c r="AB152" s="24" t="n">
        <f aca="false">AB134*AB143</f>
        <v>0</v>
      </c>
      <c r="AC152" s="24" t="n">
        <f aca="false">AC134*AC143</f>
        <v>0</v>
      </c>
      <c r="AD152" s="24" t="n">
        <f aca="false">AD134*AD143</f>
        <v>0</v>
      </c>
      <c r="AE152" s="24" t="n">
        <f aca="false">AE134*AE143</f>
        <v>0</v>
      </c>
      <c r="AF152" s="24" t="n">
        <f aca="false">AF134*AF143</f>
        <v>28350</v>
      </c>
      <c r="AG152" s="24" t="n">
        <f aca="false">AG134*AG143</f>
        <v>0</v>
      </c>
      <c r="AH152" s="24" t="n">
        <f aca="false">AH134*AH143</f>
        <v>0</v>
      </c>
      <c r="AI152" s="24" t="n">
        <f aca="false">AI134*AI143</f>
        <v>0</v>
      </c>
      <c r="AJ152" s="24" t="n">
        <f aca="false">AJ134*AJ143</f>
        <v>25000</v>
      </c>
      <c r="AK152" s="24" t="n">
        <f aca="false">AK134*AK143</f>
        <v>24250</v>
      </c>
      <c r="AL152" s="24" t="n">
        <f aca="false">AL134*AL143</f>
        <v>0</v>
      </c>
      <c r="AM152" s="24" t="n">
        <f aca="false">AM134*AM143</f>
        <v>0</v>
      </c>
      <c r="AO152" s="28" t="n">
        <f aca="false">SUM(I152:AM152)</f>
        <v>131578</v>
      </c>
    </row>
    <row r="153" customFormat="false" ht="11.25" hidden="false" customHeight="false" outlineLevel="0" collapsed="false">
      <c r="C153" s="126"/>
      <c r="D153" s="37" t="s">
        <v>164</v>
      </c>
      <c r="E153" s="37" t="s">
        <v>168</v>
      </c>
      <c r="F153" s="37"/>
      <c r="G153" s="37"/>
      <c r="H153" s="37"/>
      <c r="I153" s="24"/>
      <c r="J153" s="24"/>
      <c r="K153" s="24" t="n">
        <f aca="false">K135*K144</f>
        <v>0</v>
      </c>
      <c r="L153" s="24"/>
      <c r="M153" s="24" t="n">
        <f aca="false">M135*M144</f>
        <v>0</v>
      </c>
      <c r="N153" s="24" t="n">
        <f aca="false">N135*N144</f>
        <v>0</v>
      </c>
      <c r="O153" s="24" t="n">
        <f aca="false">O135*O144</f>
        <v>15773.1</v>
      </c>
      <c r="P153" s="24" t="n">
        <f aca="false">P135*P144</f>
        <v>0</v>
      </c>
      <c r="Q153" s="24" t="n">
        <f aca="false">Q135*Q144</f>
        <v>0</v>
      </c>
      <c r="R153" s="24" t="n">
        <f aca="false">R135*R144</f>
        <v>0</v>
      </c>
      <c r="S153" s="24" t="n">
        <f aca="false">S135*S144</f>
        <v>0</v>
      </c>
      <c r="T153" s="24" t="n">
        <f aca="false">T135*T144</f>
        <v>0</v>
      </c>
      <c r="U153" s="24" t="n">
        <f aca="false">U135*U144</f>
        <v>0</v>
      </c>
      <c r="V153" s="24" t="n">
        <f aca="false">V135*V144</f>
        <v>0</v>
      </c>
      <c r="W153" s="24" t="n">
        <f aca="false">W135*W144</f>
        <v>0</v>
      </c>
      <c r="X153" s="24" t="n">
        <f aca="false">X135*X144</f>
        <v>0</v>
      </c>
      <c r="Y153" s="24" t="n">
        <f aca="false">Y135*Y144</f>
        <v>0</v>
      </c>
      <c r="Z153" s="24" t="n">
        <f aca="false">Z135*Z144</f>
        <v>0</v>
      </c>
      <c r="AA153" s="24" t="n">
        <f aca="false">AA135*AA144</f>
        <v>0</v>
      </c>
      <c r="AB153" s="24" t="n">
        <f aca="false">AB135*AB144</f>
        <v>0</v>
      </c>
      <c r="AC153" s="24" t="n">
        <f aca="false">AC135*AC144</f>
        <v>0</v>
      </c>
      <c r="AD153" s="24" t="n">
        <f aca="false">AD135*AD144</f>
        <v>0</v>
      </c>
      <c r="AE153" s="24" t="n">
        <f aca="false">AE135*AE144</f>
        <v>0</v>
      </c>
      <c r="AF153" s="24" t="n">
        <f aca="false">AF135*AF144</f>
        <v>0</v>
      </c>
      <c r="AG153" s="24" t="n">
        <f aca="false">AG135*AG144</f>
        <v>0</v>
      </c>
      <c r="AH153" s="24" t="n">
        <f aca="false">AH135*AH144</f>
        <v>0</v>
      </c>
      <c r="AI153" s="24" t="n">
        <f aca="false">AI135*AI144</f>
        <v>0</v>
      </c>
      <c r="AJ153" s="24" t="n">
        <f aca="false">AJ135*AJ144</f>
        <v>0</v>
      </c>
      <c r="AK153" s="24" t="n">
        <f aca="false">AK135*AK144</f>
        <v>0</v>
      </c>
      <c r="AL153" s="24" t="n">
        <f aca="false">AL135*AL144</f>
        <v>0</v>
      </c>
      <c r="AM153" s="24" t="n">
        <f aca="false">AM135*AM144</f>
        <v>0</v>
      </c>
      <c r="AO153" s="28" t="n">
        <f aca="false">SUM(I153:AM153)</f>
        <v>15773.1</v>
      </c>
    </row>
    <row r="154" customFormat="false" ht="11.25" hidden="false" customHeight="false" outlineLevel="0" collapsed="false">
      <c r="C154" s="126"/>
      <c r="D154" s="37" t="s">
        <v>164</v>
      </c>
      <c r="E154" s="37" t="s">
        <v>168</v>
      </c>
      <c r="F154" s="37"/>
      <c r="G154" s="37"/>
      <c r="H154" s="37"/>
      <c r="I154" s="24"/>
      <c r="J154" s="24"/>
      <c r="K154" s="24" t="n">
        <f aca="false">K136*K145</f>
        <v>0</v>
      </c>
      <c r="L154" s="24"/>
      <c r="M154" s="24" t="n">
        <f aca="false">M136*M145</f>
        <v>0</v>
      </c>
      <c r="N154" s="24" t="n">
        <f aca="false">N136*N145</f>
        <v>0</v>
      </c>
      <c r="O154" s="24" t="n">
        <f aca="false">O136*O145</f>
        <v>2472.3</v>
      </c>
      <c r="P154" s="24" t="n">
        <f aca="false">P136*P145</f>
        <v>0</v>
      </c>
      <c r="Q154" s="24" t="n">
        <f aca="false">Q136*Q145</f>
        <v>0</v>
      </c>
      <c r="R154" s="24" t="n">
        <f aca="false">R136*R145</f>
        <v>0</v>
      </c>
      <c r="S154" s="24" t="n">
        <f aca="false">S136*S145</f>
        <v>0</v>
      </c>
      <c r="T154" s="24" t="n">
        <f aca="false">T136*T145</f>
        <v>0</v>
      </c>
      <c r="U154" s="24" t="n">
        <f aca="false">U136*U145</f>
        <v>0</v>
      </c>
      <c r="V154" s="24" t="n">
        <f aca="false">V136*V145</f>
        <v>0</v>
      </c>
      <c r="W154" s="24" t="n">
        <f aca="false">W136*W145</f>
        <v>0</v>
      </c>
      <c r="X154" s="24" t="n">
        <f aca="false">X136*X145</f>
        <v>0</v>
      </c>
      <c r="Y154" s="24" t="n">
        <f aca="false">Y136*Y145</f>
        <v>0</v>
      </c>
      <c r="Z154" s="24" t="n">
        <f aca="false">Z136*Z145</f>
        <v>0</v>
      </c>
      <c r="AA154" s="24" t="n">
        <f aca="false">AA136*AA145</f>
        <v>0</v>
      </c>
      <c r="AB154" s="24" t="n">
        <f aca="false">AB136*AB145</f>
        <v>0</v>
      </c>
      <c r="AC154" s="24" t="n">
        <f aca="false">AC136*AC145</f>
        <v>0</v>
      </c>
      <c r="AD154" s="24" t="n">
        <f aca="false">AD136*AD145</f>
        <v>0</v>
      </c>
      <c r="AE154" s="24" t="n">
        <f aca="false">AE136*AE145</f>
        <v>0</v>
      </c>
      <c r="AF154" s="24" t="n">
        <f aca="false">AF136*AF145</f>
        <v>0</v>
      </c>
      <c r="AG154" s="24" t="n">
        <f aca="false">AG136*AG145</f>
        <v>0</v>
      </c>
      <c r="AH154" s="24" t="n">
        <f aca="false">AH136*AH145</f>
        <v>0</v>
      </c>
      <c r="AI154" s="24" t="n">
        <f aca="false">AI136*AI145</f>
        <v>0</v>
      </c>
      <c r="AJ154" s="24" t="n">
        <f aca="false">AJ136*AJ145</f>
        <v>0</v>
      </c>
      <c r="AK154" s="24" t="n">
        <f aca="false">AK136*AK145</f>
        <v>0</v>
      </c>
      <c r="AL154" s="24" t="n">
        <f aca="false">AL136*AL145</f>
        <v>0</v>
      </c>
      <c r="AM154" s="24" t="n">
        <f aca="false">AM136*AM145</f>
        <v>0</v>
      </c>
      <c r="AO154" s="120" t="n">
        <f aca="false">SUM(I154:AM154)</f>
        <v>2472.3</v>
      </c>
    </row>
    <row r="155" customFormat="false" ht="11.25" hidden="false" customHeight="false" outlineLevel="0" collapsed="false">
      <c r="C155" s="126"/>
      <c r="D155" s="37" t="s">
        <v>164</v>
      </c>
      <c r="E155" s="37" t="s">
        <v>169</v>
      </c>
      <c r="F155" s="37"/>
      <c r="G155" s="37"/>
      <c r="H155" s="37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 t="n">
        <f aca="false">AF137*AF146</f>
        <v>13160</v>
      </c>
      <c r="AG155" s="24"/>
      <c r="AH155" s="24"/>
      <c r="AI155" s="24"/>
      <c r="AJ155" s="24"/>
      <c r="AK155" s="24"/>
      <c r="AL155" s="24"/>
      <c r="AM155" s="24" t="n">
        <f aca="false">AM137*AM146</f>
        <v>0</v>
      </c>
      <c r="AO155" s="120"/>
    </row>
    <row r="156" customFormat="false" ht="12" hidden="false" customHeight="false" outlineLevel="0" collapsed="false">
      <c r="C156" s="128"/>
      <c r="D156" s="129" t="s">
        <v>170</v>
      </c>
      <c r="E156" s="129" t="s">
        <v>143</v>
      </c>
      <c r="F156" s="129"/>
      <c r="G156" s="129"/>
      <c r="H156" s="129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 t="n">
        <f aca="false">Y147*Y138</f>
        <v>34550</v>
      </c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24" t="n">
        <f aca="false">AM138*AM147</f>
        <v>0</v>
      </c>
      <c r="AO156" s="120" t="n">
        <f aca="false">SUM(I156:AM156)</f>
        <v>34550</v>
      </c>
    </row>
    <row r="157" customFormat="false" ht="11.25" hidden="false" customHeight="false" outlineLevel="0" collapsed="false">
      <c r="D157" s="8" t="s">
        <v>151</v>
      </c>
      <c r="I157" s="69" t="n">
        <f aca="false">SUM(I150:I156)</f>
        <v>0</v>
      </c>
      <c r="J157" s="69" t="n">
        <f aca="false">SUM(J150:J156)</f>
        <v>0</v>
      </c>
      <c r="K157" s="69" t="n">
        <f aca="false">SUM(K150:K156)</f>
        <v>36085</v>
      </c>
      <c r="L157" s="69" t="n">
        <f aca="false">SUM(L150:L156)</f>
        <v>0</v>
      </c>
      <c r="M157" s="69" t="n">
        <f aca="false">SUM(M150:M156)</f>
        <v>0</v>
      </c>
      <c r="N157" s="69" t="n">
        <f aca="false">SUM(N150:N156)</f>
        <v>0</v>
      </c>
      <c r="O157" s="69" t="n">
        <f aca="false">SUM(O150:O156)</f>
        <v>40195.9</v>
      </c>
      <c r="P157" s="69" t="n">
        <f aca="false">SUM(P150:P156)</f>
        <v>0</v>
      </c>
      <c r="Q157" s="69" t="n">
        <f aca="false">SUM(Q150:Q156)</f>
        <v>0</v>
      </c>
      <c r="R157" s="69" t="n">
        <f aca="false">SUM(R150:R156)</f>
        <v>0</v>
      </c>
      <c r="S157" s="69" t="n">
        <f aca="false">SUM(S150:S156)</f>
        <v>0</v>
      </c>
      <c r="T157" s="69" t="n">
        <f aca="false">SUM(T150:T156)</f>
        <v>0</v>
      </c>
      <c r="U157" s="69" t="n">
        <f aca="false">SUM(U150:U156)</f>
        <v>0</v>
      </c>
      <c r="V157" s="69" t="n">
        <f aca="false">SUM(V150:V156)</f>
        <v>0</v>
      </c>
      <c r="W157" s="69" t="n">
        <f aca="false">SUM(W150:W156)</f>
        <v>0</v>
      </c>
      <c r="X157" s="69" t="n">
        <f aca="false">SUM(X150:X156)</f>
        <v>30750</v>
      </c>
      <c r="Y157" s="69" t="n">
        <f aca="false">SUM(Y150:Y156)</f>
        <v>50650</v>
      </c>
      <c r="Z157" s="69" t="n">
        <f aca="false">SUM(Z150:Z156)</f>
        <v>0</v>
      </c>
      <c r="AA157" s="69" t="n">
        <f aca="false">SUM(AA150:AA156)</f>
        <v>0</v>
      </c>
      <c r="AB157" s="69" t="n">
        <f aca="false">SUM(AB150:AB156)</f>
        <v>0</v>
      </c>
      <c r="AC157" s="69" t="n">
        <f aca="false">SUM(AC150:AC156)</f>
        <v>0</v>
      </c>
      <c r="AD157" s="69" t="n">
        <f aca="false">SUM(AD150:AD156)</f>
        <v>0</v>
      </c>
      <c r="AE157" s="69" t="n">
        <f aca="false">SUM(AE150:AE156)</f>
        <v>0</v>
      </c>
      <c r="AF157" s="69" t="n">
        <f aca="false">SUM(AF150:AF156)</f>
        <v>41510</v>
      </c>
      <c r="AG157" s="69" t="n">
        <f aca="false">SUM(AG150:AG156)</f>
        <v>0</v>
      </c>
      <c r="AH157" s="69" t="n">
        <f aca="false">SUM(AH150:AH156)</f>
        <v>0</v>
      </c>
      <c r="AI157" s="69" t="n">
        <f aca="false">SUM(AI150:AI156)</f>
        <v>0</v>
      </c>
      <c r="AJ157" s="69" t="n">
        <f aca="false">SUM(AJ150:AJ156)</f>
        <v>25000</v>
      </c>
      <c r="AK157" s="69" t="n">
        <f aca="false">SUM(AK150:AK156)</f>
        <v>24250</v>
      </c>
      <c r="AL157" s="69" t="n">
        <f aca="false">SUM(AL150:AL156)</f>
        <v>0</v>
      </c>
      <c r="AM157" s="24" t="n">
        <f aca="false">SUM(AM150:AM156)</f>
        <v>34800</v>
      </c>
      <c r="AO157" s="132" t="n">
        <f aca="false">SUM(I157:AN157)</f>
        <v>283240.9</v>
      </c>
    </row>
  </sheetData>
  <mergeCells count="1">
    <mergeCell ref="AK113:AP11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molsen2</cp:lastModifiedBy>
  <cp:lastPrinted>2002-01-24T14:19:11Z</cp:lastPrinted>
  <dcterms:modified xsi:type="dcterms:W3CDTF">2002-01-24T14:19:12Z</dcterms:modified>
  <cp:revision>0</cp:revision>
  <dc:subject/>
  <dc:title/>
</cp:coreProperties>
</file>