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A Calculations" sheetId="1" state="visible" r:id="rId3"/>
    <sheet name="ENA &amp; INSIDE ONLY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<sst xmlns="http://schemas.openxmlformats.org/spreadsheetml/2006/main" count="62" uniqueCount="59">
  <si>
    <t xml:space="preserve">DETAILS FOR ENA ONLY (INSIDE COSTS ONLY)</t>
  </si>
  <si>
    <t xml:space="preserve">Removed all Outside Services for all Cost Centers.</t>
  </si>
  <si>
    <t xml:space="preserve">Removed all costs for CC 107062 (Industrial Markets).</t>
  </si>
  <si>
    <t xml:space="preserve">Removed all costs for CC 105658 (Global Markets).</t>
  </si>
  <si>
    <t xml:space="preserve">The following CCs have allocations to business groups outside of ENA:</t>
  </si>
  <si>
    <t xml:space="preserve">CC 105653 (M&amp;A):</t>
  </si>
  <si>
    <t xml:space="preserve">8 attorneys = 800 points</t>
  </si>
  <si>
    <t xml:space="preserve">Non ENA allocations</t>
  </si>
  <si>
    <t xml:space="preserve">135 points</t>
  </si>
  <si>
    <t xml:space="preserve">Total Inside costs</t>
  </si>
  <si>
    <t xml:space="preserve">2,841,954 divided by 800 = 3552 x 135 = 479,520</t>
  </si>
  <si>
    <t xml:space="preserve">CC 105655 (Executive)</t>
  </si>
  <si>
    <t xml:space="preserve">1 attorney = 100 points</t>
  </si>
  <si>
    <t xml:space="preserve">30 points</t>
  </si>
  <si>
    <t xml:space="preserve">Total Inside Costs*</t>
  </si>
  <si>
    <t xml:space="preserve">807,991 divided by 100 = 8080 x 30 = 242,400</t>
  </si>
  <si>
    <t xml:space="preserve">*not including Corp Legal</t>
  </si>
  <si>
    <t xml:space="preserve">Corp Legal</t>
  </si>
  <si>
    <t xml:space="preserve">2,214,000 divided by 5600** = 395.35 x 685*** = 270,815</t>
  </si>
  <si>
    <t xml:space="preserve">**no of all attys x 100</t>
  </si>
  <si>
    <t xml:space="preserve">***total of all non-ENA points</t>
  </si>
  <si>
    <t xml:space="preserve">Executive non-ENA</t>
  </si>
  <si>
    <t xml:space="preserve">Corp Legal non-ENA</t>
  </si>
  <si>
    <t xml:space="preserve">Total non-ENA</t>
  </si>
  <si>
    <t xml:space="preserve">CC105657 Fin Trading/NW </t>
  </si>
  <si>
    <t xml:space="preserve">7 attorneys = 700 points</t>
  </si>
  <si>
    <t xml:space="preserve">510 points</t>
  </si>
  <si>
    <t xml:space="preserve">Total Insides Costs</t>
  </si>
  <si>
    <t xml:space="preserve">2,455,005 divided by 700 = 3507 x 510 = 1,788,570</t>
  </si>
  <si>
    <t xml:space="preserve">CC 105659 Phy Trading</t>
  </si>
  <si>
    <t xml:space="preserve">14 attorneys = 1400 points</t>
  </si>
  <si>
    <t xml:space="preserve">10 points</t>
  </si>
  <si>
    <t xml:space="preserve">Total Inside Costs</t>
  </si>
  <si>
    <t xml:space="preserve">3,842,535 divided by 1400 = 2745 x 10 = 27,450</t>
  </si>
  <si>
    <t xml:space="preserve">2001 LEGAL BUDGET WORKSHEET FOR ENA ONLY (INSIDE COSTS ONLY) </t>
  </si>
  <si>
    <t xml:space="preserve">HC</t>
  </si>
  <si>
    <t xml:space="preserve">Salaries &amp;
Wages</t>
  </si>
  <si>
    <t xml:space="preserve">Benefits</t>
  </si>
  <si>
    <t xml:space="preserve">Payroll
Taxes</t>
  </si>
  <si>
    <t xml:space="preserve">Employee
Expense</t>
  </si>
  <si>
    <t xml:space="preserve">Supplies &amp;
Expenses</t>
  </si>
  <si>
    <t xml:space="preserve">Rents</t>
  </si>
  <si>
    <t xml:space="preserve">Corp.Legal</t>
  </si>
  <si>
    <t xml:space="preserve">Corp IT</t>
  </si>
  <si>
    <t xml:space="preserve">Corp Rent</t>
  </si>
  <si>
    <t xml:space="preserve">Sub-total</t>
  </si>
  <si>
    <t xml:space="preserve">Less: Non ENA Alloc.</t>
  </si>
  <si>
    <t xml:space="preserve">ENA TOTAL</t>
  </si>
  <si>
    <t xml:space="preserve">Schuler/McC
CC 105653</t>
  </si>
  <si>
    <t xml:space="preserve">Tweed          CC 105654</t>
  </si>
  <si>
    <t xml:space="preserve">Haedicke
CC 105655</t>
  </si>
  <si>
    <t xml:space="preserve">Sanders
CC 105656</t>
  </si>
  <si>
    <t xml:space="preserve">Taylor/StClair
CC 105657</t>
  </si>
  <si>
    <t xml:space="preserve">Gray/Hodge          CC 105659</t>
  </si>
  <si>
    <t xml:space="preserve">Cash
CC 105660</t>
  </si>
  <si>
    <t xml:space="preserve">Sager           CC 107061</t>
  </si>
  <si>
    <t xml:space="preserve">Aronowitz
CC 105658</t>
  </si>
  <si>
    <t xml:space="preserve">Murray          CC 107062</t>
  </si>
  <si>
    <t xml:space="preserve">Total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</si>
</sst>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"/>
    <numFmt numFmtId="166" formatCode="\$#,##0"/>
    <numFmt numFmtId="167" formatCode="[$-409]#,##0_);\(#,##0\)"/>
    <numFmt numFmtId="168" formatCode="_(* #,##0.00_);_(* \(#,##0.00\);_(* \-??_);_(@_)"/>
    <numFmt numFmtId="169" formatCode="0.00%"/>
    <numFmt numFmtId="170" formatCode="0%"/>
    <numFmt numFmtId="171" formatCode="#,##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sz val="14"/>
      <name val="Arial"/>
      <family val="0"/>
    </font>
    <font>
      <u val="single"/>
      <sz val="10"/>
      <name val="Arial"/>
      <family val="0"/>
    </font>
    <font>
      <sz val="8"/>
      <name val="Arial"/>
      <family val="0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0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13"/>
    <col collapsed="false" customWidth="true" hidden="false" outlineLevel="0" max="2" min="2" style="0" width="19.14"/>
    <col collapsed="false" customWidth="true" hidden="false" outlineLevel="0" max="4" min="3" style="0" width="12.42"/>
    <col collapsed="false" customWidth="true" hidden="false" outlineLevel="0" max="6" min="5" style="0" width="12.28"/>
    <col collapsed="false" customWidth="true" hidden="false" outlineLevel="0" max="7" min="7" style="0" width="18.14"/>
  </cols>
  <sheetData>
    <row r="1" customFormat="false" ht="12.75" hidden="false" customHeight="false" outlineLevel="0" collapsed="false">
      <c r="A1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  <c r="C5" s="1"/>
      <c r="D5" s="1"/>
      <c r="E5" s="1"/>
      <c r="F5" s="1"/>
      <c r="G5" s="1"/>
    </row>
    <row r="6" customFormat="false" ht="12.75" hidden="false" customHeight="false" outlineLevel="0" collapsed="false">
      <c r="C6" s="1"/>
      <c r="D6" s="1"/>
      <c r="E6" s="1"/>
      <c r="F6" s="1"/>
      <c r="G6" s="1"/>
    </row>
    <row r="7" customFormat="false" ht="12.75" hidden="false" customHeight="false" outlineLevel="0" collapsed="false">
      <c r="A7" s="2" t="s">
        <v>4</v>
      </c>
      <c r="C7" s="1"/>
      <c r="D7" s="1"/>
      <c r="E7" s="1"/>
      <c r="F7" s="1"/>
      <c r="G7" s="1"/>
    </row>
    <row r="8" customFormat="false" ht="12.75" hidden="false" customHeight="false" outlineLevel="0" collapsed="false">
      <c r="C8" s="1"/>
      <c r="D8" s="1"/>
      <c r="E8" s="1"/>
      <c r="F8" s="1"/>
      <c r="G8" s="1"/>
    </row>
    <row r="9" customFormat="false" ht="12.75" hidden="false" customHeight="false" outlineLevel="0" collapsed="false">
      <c r="A9" s="0" t="s">
        <v>5</v>
      </c>
      <c r="B9" s="3" t="s">
        <v>6</v>
      </c>
      <c r="C9" s="3"/>
      <c r="D9" s="4"/>
      <c r="E9" s="4"/>
      <c r="F9" s="4"/>
      <c r="G9" s="4"/>
    </row>
    <row r="10" customFormat="false" ht="12.75" hidden="false" customHeight="false" outlineLevel="0" collapsed="false">
      <c r="A10" s="0" t="s">
        <v>7</v>
      </c>
      <c r="B10" s="5" t="s">
        <v>8</v>
      </c>
      <c r="C10" s="4"/>
      <c r="D10" s="4"/>
      <c r="E10" s="4"/>
      <c r="F10" s="4"/>
      <c r="G10" s="4"/>
    </row>
    <row r="11" customFormat="false" ht="12.75" hidden="false" customHeight="false" outlineLevel="0" collapsed="false">
      <c r="A11" s="0" t="s">
        <v>9</v>
      </c>
      <c r="B11" s="3" t="s">
        <v>10</v>
      </c>
      <c r="C11" s="4"/>
      <c r="D11" s="4"/>
      <c r="E11" s="4"/>
      <c r="F11" s="4"/>
      <c r="G11" s="4"/>
    </row>
    <row r="12" customFormat="false" ht="12.75" hidden="false" customHeight="false" outlineLevel="0" collapsed="false">
      <c r="B12" s="3"/>
      <c r="C12" s="4"/>
      <c r="D12" s="4"/>
      <c r="E12" s="4"/>
      <c r="F12" s="4"/>
      <c r="G12" s="4"/>
    </row>
    <row r="13" customFormat="false" ht="12.75" hidden="false" customHeight="false" outlineLevel="0" collapsed="false">
      <c r="A13" s="0" t="s">
        <v>11</v>
      </c>
      <c r="B13" s="3" t="s">
        <v>12</v>
      </c>
      <c r="C13" s="4"/>
      <c r="D13" s="4"/>
      <c r="E13" s="4"/>
      <c r="F13" s="4"/>
      <c r="G13" s="4"/>
    </row>
    <row r="14" customFormat="false" ht="12.75" hidden="false" customHeight="false" outlineLevel="0" collapsed="false">
      <c r="A14" s="0" t="s">
        <v>7</v>
      </c>
      <c r="B14" s="5" t="s">
        <v>13</v>
      </c>
      <c r="C14" s="4"/>
      <c r="D14" s="4"/>
      <c r="E14" s="4"/>
      <c r="F14" s="4"/>
      <c r="G14" s="4"/>
    </row>
    <row r="15" customFormat="false" ht="12.75" hidden="false" customHeight="false" outlineLevel="0" collapsed="false">
      <c r="A15" s="0" t="s">
        <v>14</v>
      </c>
      <c r="B15" s="5" t="s">
        <v>15</v>
      </c>
      <c r="C15" s="4"/>
      <c r="D15" s="4"/>
      <c r="E15" s="4"/>
      <c r="F15" s="4"/>
      <c r="G15" s="4"/>
    </row>
    <row r="16" customFormat="false" ht="12.75" hidden="false" customHeight="false" outlineLevel="0" collapsed="false">
      <c r="A16" s="0" t="s">
        <v>16</v>
      </c>
      <c r="B16" s="3"/>
      <c r="C16" s="4"/>
      <c r="D16" s="4"/>
      <c r="E16" s="4"/>
      <c r="F16" s="4"/>
      <c r="G16" s="4"/>
    </row>
    <row r="17" customFormat="false" ht="12.75" hidden="false" customHeight="false" outlineLevel="0" collapsed="false">
      <c r="A17" s="0" t="s">
        <v>17</v>
      </c>
      <c r="B17" s="5" t="s">
        <v>18</v>
      </c>
      <c r="C17" s="4"/>
      <c r="D17" s="4"/>
      <c r="E17" s="4"/>
      <c r="F17" s="4"/>
      <c r="G17" s="4"/>
    </row>
    <row r="18" customFormat="false" ht="12.75" hidden="false" customHeight="false" outlineLevel="0" collapsed="false">
      <c r="A18" s="0" t="s">
        <v>19</v>
      </c>
      <c r="B18" s="3"/>
      <c r="C18" s="4"/>
      <c r="D18" s="4"/>
      <c r="E18" s="4"/>
      <c r="F18" s="4"/>
      <c r="G18" s="4"/>
    </row>
    <row r="19" customFormat="false" ht="12.75" hidden="false" customHeight="false" outlineLevel="0" collapsed="false">
      <c r="A19" s="0" t="s">
        <v>20</v>
      </c>
      <c r="B19" s="3"/>
      <c r="C19" s="4"/>
      <c r="D19" s="4"/>
      <c r="E19" s="4"/>
      <c r="F19" s="4"/>
      <c r="G19" s="4"/>
    </row>
    <row r="20" customFormat="false" ht="12.75" hidden="false" customHeight="false" outlineLevel="0" collapsed="false">
      <c r="B20" s="3"/>
      <c r="C20" s="4"/>
      <c r="D20" s="4"/>
      <c r="E20" s="4"/>
      <c r="F20" s="4"/>
      <c r="G20" s="4"/>
    </row>
    <row r="21" customFormat="false" ht="12.75" hidden="false" customHeight="false" outlineLevel="0" collapsed="false">
      <c r="A21" s="0" t="s">
        <v>21</v>
      </c>
      <c r="B21" s="3" t="n">
        <v>242400</v>
      </c>
      <c r="C21" s="4"/>
      <c r="D21" s="4"/>
      <c r="E21" s="4"/>
      <c r="F21" s="4"/>
      <c r="G21" s="4"/>
    </row>
    <row r="22" customFormat="false" ht="12.75" hidden="false" customHeight="false" outlineLevel="0" collapsed="false">
      <c r="A22" s="0" t="s">
        <v>22</v>
      </c>
      <c r="B22" s="6" t="n">
        <v>270815</v>
      </c>
      <c r="C22" s="4"/>
      <c r="D22" s="4"/>
      <c r="E22" s="4"/>
      <c r="F22" s="4"/>
      <c r="G22" s="4"/>
    </row>
    <row r="23" customFormat="false" ht="12.75" hidden="false" customHeight="false" outlineLevel="0" collapsed="false">
      <c r="A23" s="0" t="s">
        <v>23</v>
      </c>
      <c r="B23" s="3" t="n">
        <f aca="false">SUM(B21:B22)</f>
        <v>513215</v>
      </c>
      <c r="C23" s="4"/>
      <c r="D23" s="4"/>
      <c r="E23" s="4"/>
      <c r="F23" s="4"/>
      <c r="G23" s="4"/>
    </row>
    <row r="24" customFormat="false" ht="12.75" hidden="false" customHeight="false" outlineLevel="0" collapsed="false">
      <c r="B24" s="4"/>
      <c r="C24" s="4"/>
      <c r="D24" s="4"/>
      <c r="E24" s="4"/>
      <c r="F24" s="4"/>
    </row>
    <row r="25" customFormat="false" ht="12.75" hidden="false" customHeight="false" outlineLevel="0" collapsed="false">
      <c r="A25" s="0" t="s">
        <v>24</v>
      </c>
      <c r="B25" s="4" t="s">
        <v>25</v>
      </c>
      <c r="C25" s="4"/>
      <c r="D25" s="4"/>
      <c r="E25" s="4"/>
      <c r="F25" s="4"/>
      <c r="G25" s="4"/>
    </row>
    <row r="26" customFormat="false" ht="12.75" hidden="false" customHeight="false" outlineLevel="0" collapsed="false">
      <c r="A26" s="0" t="s">
        <v>7</v>
      </c>
      <c r="B26" s="5" t="s">
        <v>26</v>
      </c>
      <c r="C26" s="4"/>
      <c r="D26" s="4"/>
      <c r="E26" s="4"/>
      <c r="F26" s="4"/>
    </row>
    <row r="27" customFormat="false" ht="12.75" hidden="false" customHeight="false" outlineLevel="0" collapsed="false">
      <c r="A27" s="0" t="s">
        <v>27</v>
      </c>
      <c r="B27" s="3" t="s">
        <v>28</v>
      </c>
      <c r="C27" s="4"/>
      <c r="D27" s="4"/>
      <c r="E27" s="4"/>
      <c r="F27" s="4"/>
      <c r="G27" s="4"/>
    </row>
    <row r="28" customFormat="false" ht="12.75" hidden="false" customHeight="false" outlineLevel="0" collapsed="false">
      <c r="B28" s="3"/>
    </row>
    <row r="29" customFormat="false" ht="12.75" hidden="false" customHeight="false" outlineLevel="0" collapsed="false">
      <c r="A29" s="0" t="s">
        <v>29</v>
      </c>
      <c r="B29" s="3" t="s">
        <v>30</v>
      </c>
    </row>
    <row r="30" customFormat="false" ht="12.75" hidden="false" customHeight="false" outlineLevel="0" collapsed="false">
      <c r="A30" s="0" t="s">
        <v>7</v>
      </c>
      <c r="B30" s="5" t="s">
        <v>31</v>
      </c>
    </row>
    <row r="31" customFormat="false" ht="12.75" hidden="false" customHeight="false" outlineLevel="0" collapsed="false">
      <c r="A31" s="0" t="s">
        <v>32</v>
      </c>
      <c r="B31" s="0" t="s">
        <v>33</v>
      </c>
    </row>
    <row r="32" customFormat="false" ht="12.75" hidden="false" customHeight="false" outlineLevel="0" collapsed="false">
      <c r="A32" s="2"/>
      <c r="B32" s="2"/>
    </row>
    <row r="34" customFormat="false" ht="12.75" hidden="false" customHeight="false" outlineLevel="0" collapsed="false">
      <c r="C34" s="3"/>
    </row>
    <row r="35" customFormat="false" ht="12.75" hidden="false" customHeight="false" outlineLevel="0" collapsed="false">
      <c r="C35" s="6"/>
    </row>
    <row r="36" customFormat="false" ht="12.75" hidden="false" customHeight="false" outlineLevel="0" collapsed="false">
      <c r="C36" s="3"/>
    </row>
    <row r="37" customFormat="false" ht="12.75" hidden="false" customHeight="false" outlineLevel="0" collapsed="false">
      <c r="C37" s="7"/>
    </row>
    <row r="38" customFormat="false" ht="12.75" hidden="false" customHeight="false" outlineLevel="0" collapsed="false">
      <c r="C38" s="6"/>
    </row>
    <row r="39" customFormat="false" ht="12.75" hidden="false" customHeight="false" outlineLevel="0" collapsed="false">
      <c r="C39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&amp;C&amp;F&amp;RPage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8" width="3.56"/>
    <col collapsed="false" customWidth="true" hidden="false" outlineLevel="0" max="3" min="3" style="8" width="10.13"/>
    <col collapsed="false" customWidth="true" hidden="false" outlineLevel="0" max="4" min="4" style="8" width="9.14"/>
    <col collapsed="false" customWidth="true" hidden="false" outlineLevel="0" max="5" min="5" style="8" width="8.14"/>
    <col collapsed="false" customWidth="true" hidden="false" outlineLevel="0" max="6" min="6" style="8" width="9.28"/>
    <col collapsed="false" customWidth="true" hidden="false" outlineLevel="0" max="7" min="7" style="0" width="9.99"/>
    <col collapsed="false" customWidth="true" hidden="false" outlineLevel="0" max="8" min="8" style="0" width="5.85"/>
    <col collapsed="false" customWidth="true" hidden="false" outlineLevel="0" max="9" min="9" style="0" width="9.85"/>
    <col collapsed="false" customWidth="true" hidden="false" outlineLevel="0" max="10" min="10" style="0" width="7.56"/>
    <col collapsed="false" customWidth="true" hidden="false" outlineLevel="0" max="11" min="11" style="0" width="9.28"/>
    <col collapsed="false" customWidth="true" hidden="false" outlineLevel="0" max="12" min="12" style="0" width="10.13"/>
    <col collapsed="false" customWidth="true" hidden="false" outlineLevel="0" max="13" min="13" style="0" width="10.85"/>
    <col collapsed="false" customWidth="true" hidden="false" outlineLevel="0" max="14" min="14" style="0" width="11.13"/>
  </cols>
  <sheetData>
    <row r="1" customFormat="false" ht="18" hidden="false" customHeight="false" outlineLevel="0" collapsed="false">
      <c r="A1" s="9" t="s">
        <v>34</v>
      </c>
      <c r="B1" s="10"/>
      <c r="C1" s="10"/>
      <c r="D1" s="10"/>
      <c r="E1" s="10"/>
      <c r="F1" s="11"/>
      <c r="G1" s="12"/>
      <c r="H1" s="13"/>
      <c r="I1" s="13"/>
      <c r="J1" s="12"/>
    </row>
    <row r="2" customFormat="false" ht="18" hidden="false" customHeight="false" outlineLevel="0" collapsed="false">
      <c r="A2" s="14"/>
      <c r="B2" s="9"/>
      <c r="G2" s="14"/>
      <c r="H2" s="14"/>
      <c r="I2" s="14"/>
      <c r="J2" s="14"/>
      <c r="K2" s="14"/>
    </row>
    <row r="3" customFormat="false" ht="25.5" hidden="false" customHeight="true" outlineLevel="0" collapsed="false">
      <c r="A3" s="15"/>
      <c r="B3" s="16" t="s">
        <v>35</v>
      </c>
      <c r="C3" s="17" t="s">
        <v>36</v>
      </c>
      <c r="D3" s="17" t="s">
        <v>37</v>
      </c>
      <c r="E3" s="18" t="s">
        <v>38</v>
      </c>
      <c r="F3" s="16" t="s">
        <v>39</v>
      </c>
      <c r="G3" s="17" t="s">
        <v>40</v>
      </c>
      <c r="H3" s="16" t="s">
        <v>41</v>
      </c>
      <c r="I3" s="16" t="s">
        <v>42</v>
      </c>
      <c r="J3" s="19" t="s">
        <v>43</v>
      </c>
      <c r="K3" s="19" t="s">
        <v>44</v>
      </c>
      <c r="L3" s="19" t="s">
        <v>45</v>
      </c>
      <c r="M3" s="17" t="s">
        <v>46</v>
      </c>
      <c r="N3" s="19" t="s">
        <v>47</v>
      </c>
    </row>
    <row r="4" customFormat="false" ht="33" hidden="false" customHeight="true" outlineLevel="0" collapsed="false">
      <c r="A4" s="20" t="s">
        <v>48</v>
      </c>
      <c r="B4" s="21" t="n">
        <v>15</v>
      </c>
      <c r="C4" s="22" t="n">
        <v>1980480</v>
      </c>
      <c r="D4" s="23" t="n">
        <v>255194</v>
      </c>
      <c r="E4" s="24" t="n">
        <v>119620</v>
      </c>
      <c r="F4" s="25" t="n">
        <v>194592</v>
      </c>
      <c r="G4" s="26" t="n">
        <v>69252</v>
      </c>
      <c r="H4" s="27"/>
      <c r="I4" s="27"/>
      <c r="J4" s="3" t="n">
        <v>88176</v>
      </c>
      <c r="K4" s="3" t="n">
        <v>134640</v>
      </c>
      <c r="L4" s="3" t="n">
        <f aca="false">SUM(C4:K4)</f>
        <v>2841954</v>
      </c>
      <c r="M4" s="3" t="n">
        <v>479520</v>
      </c>
      <c r="N4" s="3" t="n">
        <f aca="false">L4-M4</f>
        <v>2362434</v>
      </c>
    </row>
    <row r="5" customFormat="false" ht="33" hidden="false" customHeight="true" outlineLevel="0" collapsed="false">
      <c r="A5" s="20" t="s">
        <v>49</v>
      </c>
      <c r="B5" s="21" t="n">
        <v>10</v>
      </c>
      <c r="C5" s="22" t="n">
        <v>1222116</v>
      </c>
      <c r="D5" s="23" t="n">
        <v>161046</v>
      </c>
      <c r="E5" s="24" t="n">
        <v>77782</v>
      </c>
      <c r="F5" s="25" t="n">
        <v>271872</v>
      </c>
      <c r="G5" s="26" t="n">
        <v>58788</v>
      </c>
      <c r="H5" s="27"/>
      <c r="I5" s="27"/>
      <c r="J5" s="3" t="n">
        <v>57024</v>
      </c>
      <c r="K5" s="3" t="n">
        <v>79956</v>
      </c>
      <c r="L5" s="3" t="n">
        <f aca="false">SUM(C5:K5)</f>
        <v>1928584</v>
      </c>
      <c r="M5" s="3" t="n">
        <v>0</v>
      </c>
      <c r="N5" s="3" t="n">
        <f aca="false">L5-M5</f>
        <v>1928584</v>
      </c>
    </row>
    <row r="6" customFormat="false" ht="33" hidden="false" customHeight="true" outlineLevel="0" collapsed="false">
      <c r="A6" s="20" t="s">
        <v>50</v>
      </c>
      <c r="B6" s="21" t="n">
        <v>2</v>
      </c>
      <c r="C6" s="22" t="n">
        <v>441768</v>
      </c>
      <c r="D6" s="23" t="n">
        <v>50464</v>
      </c>
      <c r="E6" s="24" t="n">
        <v>19503</v>
      </c>
      <c r="F6" s="25" t="n">
        <v>78600</v>
      </c>
      <c r="G6" s="26" t="n">
        <v>141228</v>
      </c>
      <c r="H6" s="25"/>
      <c r="I6" s="25" t="n">
        <v>2214000</v>
      </c>
      <c r="J6" s="3" t="n">
        <v>26004</v>
      </c>
      <c r="K6" s="3" t="n">
        <v>50424</v>
      </c>
      <c r="L6" s="3" t="n">
        <f aca="false">SUM(C6:K6)</f>
        <v>3021991</v>
      </c>
      <c r="M6" s="3" t="n">
        <v>513215</v>
      </c>
      <c r="N6" s="3" t="n">
        <f aca="false">L6-M6</f>
        <v>2508776</v>
      </c>
    </row>
    <row r="7" customFormat="false" ht="33" hidden="false" customHeight="true" outlineLevel="0" collapsed="false">
      <c r="A7" s="20" t="s">
        <v>51</v>
      </c>
      <c r="B7" s="21" t="n">
        <v>4</v>
      </c>
      <c r="C7" s="22" t="n">
        <v>302688</v>
      </c>
      <c r="D7" s="23" t="n">
        <v>47199</v>
      </c>
      <c r="E7" s="24" t="n">
        <v>27242</v>
      </c>
      <c r="F7" s="25" t="n">
        <v>36000</v>
      </c>
      <c r="G7" s="26" t="n">
        <v>7320</v>
      </c>
      <c r="H7" s="27"/>
      <c r="I7" s="27"/>
      <c r="J7" s="3" t="n">
        <v>33984</v>
      </c>
      <c r="K7" s="3" t="n">
        <v>83508</v>
      </c>
      <c r="L7" s="3" t="n">
        <f aca="false">SUM(C7:K7)</f>
        <v>537941</v>
      </c>
      <c r="M7" s="3" t="n">
        <v>0</v>
      </c>
      <c r="N7" s="3" t="n">
        <f aca="false">L7-M7</f>
        <v>537941</v>
      </c>
    </row>
    <row r="8" customFormat="false" ht="33" hidden="false" customHeight="true" outlineLevel="0" collapsed="false">
      <c r="A8" s="20" t="s">
        <v>52</v>
      </c>
      <c r="B8" s="21" t="n">
        <v>16</v>
      </c>
      <c r="C8" s="22" t="n">
        <v>1754856</v>
      </c>
      <c r="D8" s="23" t="n">
        <v>239124</v>
      </c>
      <c r="E8" s="24" t="n">
        <v>120441</v>
      </c>
      <c r="F8" s="25" t="n">
        <v>90180</v>
      </c>
      <c r="G8" s="26" t="n">
        <v>17892</v>
      </c>
      <c r="H8" s="27"/>
      <c r="I8" s="27"/>
      <c r="J8" s="3" t="n">
        <v>90636</v>
      </c>
      <c r="K8" s="3" t="n">
        <v>141876</v>
      </c>
      <c r="L8" s="3" t="n">
        <f aca="false">SUM(C8:K8)</f>
        <v>2455005</v>
      </c>
      <c r="M8" s="3" t="n">
        <v>1788570</v>
      </c>
      <c r="N8" s="3" t="n">
        <f aca="false">L8-M8</f>
        <v>666435</v>
      </c>
    </row>
    <row r="9" customFormat="false" ht="26.25" hidden="false" customHeight="true" outlineLevel="0" collapsed="false">
      <c r="A9" s="20" t="s">
        <v>53</v>
      </c>
      <c r="B9" s="28" t="n">
        <v>24</v>
      </c>
      <c r="C9" s="29" t="n">
        <v>2800236</v>
      </c>
      <c r="D9" s="23" t="n">
        <v>374222</v>
      </c>
      <c r="E9" s="24" t="n">
        <v>184021</v>
      </c>
      <c r="F9" s="25" t="n">
        <v>120720</v>
      </c>
      <c r="G9" s="23" t="n">
        <v>31380</v>
      </c>
      <c r="H9" s="27"/>
      <c r="I9" s="27"/>
      <c r="J9" s="3" t="n">
        <v>131880</v>
      </c>
      <c r="K9" s="3" t="n">
        <v>200076</v>
      </c>
      <c r="L9" s="3" t="n">
        <f aca="false">SUM(C9:K9)</f>
        <v>3842535</v>
      </c>
      <c r="M9" s="3" t="n">
        <v>27450</v>
      </c>
      <c r="N9" s="3" t="n">
        <f aca="false">L9-M9</f>
        <v>3815085</v>
      </c>
    </row>
    <row r="10" customFormat="false" ht="25.5" hidden="false" customHeight="true" outlineLevel="0" collapsed="false">
      <c r="A10" s="20" t="s">
        <v>54</v>
      </c>
      <c r="B10" s="21" t="n">
        <v>1</v>
      </c>
      <c r="C10" s="22" t="n">
        <v>151764</v>
      </c>
      <c r="D10" s="23" t="n">
        <v>18838</v>
      </c>
      <c r="E10" s="24" t="n">
        <v>8369</v>
      </c>
      <c r="F10" s="25" t="n">
        <v>3000</v>
      </c>
      <c r="G10" s="26" t="n">
        <v>2796</v>
      </c>
      <c r="H10" s="27"/>
      <c r="I10" s="27"/>
      <c r="J10" s="3" t="n">
        <v>10248</v>
      </c>
      <c r="K10" s="3" t="n">
        <v>22980</v>
      </c>
      <c r="L10" s="3" t="n">
        <f aca="false">SUM(C10:K10)</f>
        <v>217995</v>
      </c>
      <c r="M10" s="3" t="n">
        <v>0</v>
      </c>
      <c r="N10" s="3" t="n">
        <f aca="false">L10-M10</f>
        <v>217995</v>
      </c>
    </row>
    <row r="11" customFormat="false" ht="25.5" hidden="false" customHeight="true" outlineLevel="0" collapsed="false">
      <c r="A11" s="20" t="s">
        <v>55</v>
      </c>
      <c r="B11" s="21" t="n">
        <v>10</v>
      </c>
      <c r="C11" s="22" t="n">
        <v>902748</v>
      </c>
      <c r="D11" s="23" t="n">
        <v>131504</v>
      </c>
      <c r="E11" s="24" t="n">
        <v>71395</v>
      </c>
      <c r="F11" s="25" t="n">
        <v>67740</v>
      </c>
      <c r="G11" s="26" t="n">
        <v>15000</v>
      </c>
      <c r="H11" s="27"/>
      <c r="I11" s="27"/>
      <c r="J11" s="3" t="n">
        <v>60420</v>
      </c>
      <c r="K11" s="3" t="n">
        <v>94584</v>
      </c>
      <c r="L11" s="3" t="n">
        <f aca="false">SUM(C11:K11)</f>
        <v>1343391</v>
      </c>
      <c r="M11" s="3" t="n">
        <v>0</v>
      </c>
      <c r="N11" s="3" t="n">
        <f aca="false">L11-M11</f>
        <v>1343391</v>
      </c>
    </row>
    <row r="12" customFormat="false" ht="25.5" hidden="false" customHeight="true" outlineLevel="0" collapsed="false">
      <c r="A12" s="30" t="s">
        <v>56</v>
      </c>
      <c r="B12" s="21" t="n">
        <v>11</v>
      </c>
      <c r="C12" s="22" t="n">
        <v>1213176</v>
      </c>
      <c r="D12" s="23" t="n">
        <v>165019</v>
      </c>
      <c r="E12" s="24" t="n">
        <v>82938</v>
      </c>
      <c r="F12" s="25" t="n">
        <v>147480</v>
      </c>
      <c r="G12" s="25" t="n">
        <v>17820</v>
      </c>
      <c r="H12" s="26"/>
      <c r="I12" s="27"/>
      <c r="J12" s="27" t="n">
        <v>51684</v>
      </c>
      <c r="K12" s="3" t="n">
        <v>137196</v>
      </c>
      <c r="L12" s="3" t="n">
        <f aca="false">SUM(C12:K12)</f>
        <v>1815313</v>
      </c>
      <c r="M12" s="3" t="n">
        <v>1815313</v>
      </c>
      <c r="N12" s="3" t="n">
        <f aca="false">L12-M12</f>
        <v>0</v>
      </c>
    </row>
    <row r="13" customFormat="false" ht="25.5" hidden="false" customHeight="true" outlineLevel="0" collapsed="false">
      <c r="A13" s="20" t="s">
        <v>57</v>
      </c>
      <c r="B13" s="21" t="n">
        <v>5</v>
      </c>
      <c r="C13" s="22" t="n">
        <v>634080</v>
      </c>
      <c r="D13" s="23" t="n">
        <v>82652</v>
      </c>
      <c r="E13" s="24" t="n">
        <v>39352</v>
      </c>
      <c r="F13" s="25" t="n">
        <v>74844</v>
      </c>
      <c r="G13" s="25" t="n">
        <v>26640</v>
      </c>
      <c r="H13" s="26"/>
      <c r="I13" s="27"/>
      <c r="J13" s="27" t="n">
        <v>33912</v>
      </c>
      <c r="K13" s="3" t="n">
        <v>51780</v>
      </c>
      <c r="L13" s="3" t="n">
        <f aca="false">SUM(C13:K13)</f>
        <v>943260</v>
      </c>
      <c r="M13" s="3" t="n">
        <v>943260</v>
      </c>
      <c r="N13" s="3" t="n">
        <f aca="false">L13-M13</f>
        <v>0</v>
      </c>
    </row>
    <row r="14" customFormat="false" ht="29.25" hidden="false" customHeight="true" outlineLevel="0" collapsed="false">
      <c r="A14" s="31" t="s">
        <v>58</v>
      </c>
      <c r="B14" s="32" t="n">
        <f aca="false">SUM(B4:B13)</f>
        <v>98</v>
      </c>
      <c r="C14" s="32" t="n">
        <f aca="false">SUM(C4:C13)</f>
        <v>11403912</v>
      </c>
      <c r="D14" s="32" t="n">
        <f aca="false">SUM(D4:D13)</f>
        <v>1525262</v>
      </c>
      <c r="E14" s="32" t="n">
        <f aca="false">SUM(E4:E13)</f>
        <v>750663</v>
      </c>
      <c r="F14" s="32" t="n">
        <f aca="false">SUM(F4:F13)</f>
        <v>1085028</v>
      </c>
      <c r="G14" s="32" t="n">
        <f aca="false">SUM(G4:G13)</f>
        <v>388116</v>
      </c>
      <c r="H14" s="32" t="n">
        <f aca="false">SUM(H4:H11)</f>
        <v>0</v>
      </c>
      <c r="I14" s="32" t="n">
        <f aca="false">SUM(I4:I13)</f>
        <v>2214000</v>
      </c>
      <c r="J14" s="32" t="n">
        <f aca="false">SUM(J4:J13)</f>
        <v>583968</v>
      </c>
      <c r="K14" s="32" t="n">
        <f aca="false">SUM(K4:K13)</f>
        <v>997020</v>
      </c>
      <c r="L14" s="32" t="n">
        <f aca="false">SUM(L4:L13)</f>
        <v>18947969</v>
      </c>
      <c r="M14" s="32" t="n">
        <f aca="false">SUM(M4:M13)</f>
        <v>5567328</v>
      </c>
      <c r="N14" s="33" t="n">
        <f aca="false">SUM(N4:N13)</f>
        <v>13380641</v>
      </c>
      <c r="O14" s="34" t="n">
        <f aca="false">N14/L14</f>
        <v>0.706178113337635</v>
      </c>
    </row>
    <row r="15" customFormat="false" ht="3" hidden="false" customHeight="true" outlineLevel="0" collapsed="false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"/>
      <c r="O15" s="35"/>
    </row>
    <row r="16" customFormat="false" ht="29.25" hidden="false" customHeight="true" outlineLevel="0" collapsed="false">
      <c r="A16" s="36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3"/>
    </row>
    <row r="17" customFormat="false" ht="21.75" hidden="false" customHeight="true" outlineLevel="0" collapsed="false">
      <c r="A17" s="37"/>
      <c r="B17" s="38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</row>
    <row r="18" customFormat="false" ht="36" hidden="false" customHeight="true" outlineLevel="0" collapsed="false">
      <c r="A18" s="36"/>
      <c r="B18" s="33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1"/>
    </row>
    <row r="19" customFormat="false" ht="14.25" hidden="false" customHeight="false" outlineLevel="0" collapsed="false">
      <c r="C19" s="42"/>
      <c r="G19" s="43"/>
      <c r="H19" s="37"/>
      <c r="I19" s="37"/>
      <c r="K19" s="43"/>
      <c r="L19" s="41"/>
    </row>
    <row r="20" customFormat="false" ht="12.75" hidden="false" customHeight="false" outlineLevel="0" collapsed="false">
      <c r="G20" s="43"/>
      <c r="K20" s="44"/>
    </row>
    <row r="21" customFormat="false" ht="12.75" hidden="false" customHeight="false" outlineLevel="0" collapsed="false">
      <c r="G21" s="43"/>
      <c r="K21" s="43"/>
    </row>
    <row r="22" customFormat="false" ht="12.75" hidden="false" customHeight="false" outlineLevel="0" collapsed="false">
      <c r="G22" s="44"/>
    </row>
    <row r="23" customFormat="false" ht="12.75" hidden="false" customHeight="false" outlineLevel="0" collapsed="false">
      <c r="F23" s="33"/>
      <c r="G23" s="3"/>
    </row>
    <row r="24" customFormat="false" ht="12.75" hidden="false" customHeight="false" outlineLevel="0" collapsed="false">
      <c r="F24" s="33"/>
      <c r="G24" s="3"/>
    </row>
    <row r="25" customFormat="false" ht="12.75" hidden="false" customHeight="false" outlineLevel="0" collapsed="false">
      <c r="F25" s="33"/>
      <c r="G25" s="3"/>
    </row>
    <row r="26" customFormat="false" ht="12.75" hidden="false" customHeight="false" outlineLevel="0" collapsed="false">
      <c r="F26" s="33"/>
      <c r="G26" s="3"/>
    </row>
    <row r="27" customFormat="false" ht="12.75" hidden="false" customHeight="false" outlineLevel="0" collapsed="false">
      <c r="F27" s="33"/>
      <c r="G27" s="3"/>
    </row>
    <row r="28" customFormat="false" ht="12.75" hidden="false" customHeight="false" outlineLevel="0" collapsed="false">
      <c r="F28" s="33"/>
      <c r="G28" s="3"/>
    </row>
    <row r="29" customFormat="false" ht="14.25" hidden="false" customHeight="false" outlineLevel="0" collapsed="false">
      <c r="A29" s="37"/>
      <c r="B29" s="45"/>
      <c r="C29" s="45"/>
      <c r="D29" s="45"/>
      <c r="E29" s="45"/>
      <c r="F29" s="1"/>
      <c r="G29" s="3"/>
    </row>
    <row r="30" customFormat="false" ht="12.75" hidden="false" customHeight="false" outlineLevel="0" collapsed="false">
      <c r="F30" s="5"/>
      <c r="G30" s="3"/>
    </row>
    <row r="40" customFormat="false" ht="12.75" hidden="false" customHeight="false" outlineLevel="0" collapsed="false">
      <c r="G40" s="43"/>
    </row>
  </sheetData>
  <printOptions headings="false" gridLines="true" gridLinesSet="true" horizontalCentered="false" verticalCentered="false"/>
  <pageMargins left="0.25" right="0.25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&amp;L&amp;"Arial,Bold"ENA Confidential&amp;C&amp;A</oddHeader>
    <oddFooter>&amp;L&amp;F&amp;CPage &amp;P&amp;R&amp;D dak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2000-10-20T19:30:48Z</dcterms:created>
  <dc:creator>dkorkma</dc:creator>
  <dc:description/>
  <dc:language>en-US</dc:language>
  <cp:lastModifiedBy>dkorkma</cp:lastModifiedBy>
  <cp:lastPrinted>2000-10-23T13:40:35Z</cp:lastPrinted>
  <dcterms:modified xsi:type="dcterms:W3CDTF">2000-10-23T13:41:38Z</dcterms:modified>
  <cp:revision>0</cp:revision>
  <dc:subject/>
  <dc:title/>
</cp:coreProperties>
</file>