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2001" sheetId="2" state="visible" r:id="rId4"/>
    <sheet name="Summary" sheetId="3" state="visible" r:id="rId5"/>
  </sheets>
  <definedNames>
    <definedName function="false" hidden="false" localSheetId="0" name="_xlnm.Print_Area" vbProcedure="false">'2000'!$A$1:$R$102</definedName>
    <definedName function="false" hidden="false" localSheetId="0" name="_xlnm.Print_Titles" vbProcedure="false">'2000'!$1:$10</definedName>
    <definedName function="false" hidden="false" localSheetId="1" name="_xlnm.Print_Area" vbProcedure="false">'2001'!$A$1:$R$101</definedName>
    <definedName function="false" hidden="false" localSheetId="1" name="_xlnm.Print_Titles" vbProcedure="false">'2001'!$1:$10</definedName>
    <definedName function="false" hidden="false" localSheetId="2" name="_xlnm.Print_Area" vbProcedure="false">Summary!$A$1:$S$98</definedName>
    <definedName function="false" hidden="false" localSheetId="2" name="_xlnm.Print_Titles" vbProcedure="false">Summary!$1:$11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COST_PLAN97_A" vbProcedure="false">#REF!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MARGIN_PLAN97_A" vbProcedure="false">'2001'!$A$31:$U$96</definedName>
    <definedName function="false" hidden="false" name="RATES_ACT95" vbProcedure="false">#REF!</definedName>
    <definedName function="false" hidden="false" name="REVENUE_PLAN97_A" vbProcedure="false">'2001'!$A$97:$U$97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ALES_PLAN97_A" vbProcedure="false">'2001'!$A$1:$N$97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SUMMARY_PLAN97_A" vbProcedure="false">'2001'!$A$3:$S$97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  <definedName function="false" hidden="false" name="VOLUME_PLAN97_A" vbProcedure="false">'2001'!$A$3:$U$29</definedName>
    <definedName function="false" hidden="false" localSheetId="0" name="COST_PLAN97_A" vbProcedure="false">#REF!</definedName>
    <definedName function="false" hidden="false" localSheetId="0" name="MARGIN_PLAN97_A" vbProcedure="false">'2000'!$A$31:$U$96</definedName>
    <definedName function="false" hidden="false" localSheetId="0" name="REVENUE_PLAN97_A" vbProcedure="false">'2000'!$A$97:$U$97</definedName>
    <definedName function="false" hidden="false" localSheetId="0" name="SALES_PLAN97_A" vbProcedure="false">'2000'!$A$1:$N$97</definedName>
    <definedName function="false" hidden="false" localSheetId="0" name="SUMMARY_PLAN97_A" vbProcedure="false">'2000'!$A$3:$S$97</definedName>
    <definedName function="false" hidden="false" localSheetId="0" name="VOLUME_PLAN97_A" vbProcedure="false">'2000'!$A$3:$U$29</definedName>
    <definedName function="false" hidden="false" localSheetId="2" name="COST_PLAN97_A" vbProcedure="false">#REF!</definedName>
    <definedName function="false" hidden="false" localSheetId="2" name="MARGIN_PLAN97_A" vbProcedure="false">Summary!$A$32:$U$97</definedName>
    <definedName function="false" hidden="false" localSheetId="2" name="REVENUE_PLAN97_A" vbProcedure="false">Summary!$A$98:$U$98</definedName>
    <definedName function="false" hidden="false" localSheetId="2" name="SALES_PLAN97_A" vbProcedure="false">Summary!$A$1:$N$98</definedName>
    <definedName function="false" hidden="false" localSheetId="2" name="SUMMARY_PLAN97_A" vbProcedure="false">Summary!$A$4:$S$98</definedName>
    <definedName function="false" hidden="false" localSheetId="2" name="VOLUME_PLAN97_A" vbProcedure="false">Summary!$A$4:$U$30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<sst xmlns="http://schemas.openxmlformats.org/spreadsheetml/2006/main" count="188" uniqueCount="54">
  <si>
    <t xml:space="preserve">DAYS OF MONTH</t>
  </si>
  <si>
    <t xml:space="preserve">TRANSWESTERN PIPELINE COMPANY</t>
  </si>
  <si>
    <t xml:space="preserve">2000 FORECAST</t>
  </si>
  <si>
    <t xml:space="preserve">MARGIN SUMMARY</t>
  </si>
  <si>
    <t xml:space="preserve">H:\USER\JMOORE\[2001 Plan.xls]2001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</si>
  <si>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</si>
  <si>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</si>
  <si>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</si>
  <si>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</si>
  <si>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</si>
  <si>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</si>
  <si>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</si>
  <si>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</si>
  <si>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</si>
  <si>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</si>
  <si>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</si>
  <si>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</si>
  <si>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</si>
  <si>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1Qtr</t>
  </si>
  <si>
    <t xml:space="preserve">2Qtr</t>
  </si>
  <si>
    <t xml:space="preserve">3Qtr</t>
  </si>
  <si>
    <t xml:space="preserve">4Qtr</t>
  </si>
  <si>
    <t xml:space="preserve">TOTAL DEMAND VOL WEST</t>
  </si>
  <si>
    <t xml:space="preserve">WEST DEMAND REVENUE</t>
  </si>
  <si>
    <t xml:space="preserve">TOTAL DEMAND VOL EAST</t>
  </si>
  <si>
    <t xml:space="preserve">EAST DEMAND REVENUE</t>
  </si>
  <si>
    <t xml:space="preserve">TOTAL DEMAND VOL IGNACIO/BLANCO</t>
  </si>
  <si>
    <t xml:space="preserve">IGNACIO DEMAND REVENUE</t>
  </si>
  <si>
    <t xml:space="preserve">TOTAL DEMAND VOL SAN JUAN</t>
  </si>
  <si>
    <t xml:space="preserve">TSPT MARGIN  PER  MMBTU</t>
  </si>
  <si>
    <t xml:space="preserve">WEST: THOREAU </t>
  </si>
  <si>
    <t xml:space="preserve">    DEMAND </t>
  </si>
  <si>
    <t xml:space="preserve">    FTS </t>
  </si>
  <si>
    <t xml:space="preserve">    FR </t>
  </si>
  <si>
    <t xml:space="preserve">    ITS </t>
  </si>
  <si>
    <t xml:space="preserve">WEST: EAST OF THOREAU</t>
  </si>
  <si>
    <t xml:space="preserve">WEST:  IGNACIO</t>
  </si>
  <si>
    <t xml:space="preserve">WEST:  SAN JUAN</t>
  </si>
  <si>
    <t xml:space="preserve">EAST:  WEST OF THOREAU </t>
  </si>
  <si>
    <t xml:space="preserve">EAST:  EAST TO EAST</t>
  </si>
  <si>
    <t xml:space="preserve">    FTS</t>
  </si>
  <si>
    <t xml:space="preserve">    FR</t>
  </si>
  <si>
    <t xml:space="preserve">    ITS</t>
  </si>
  <si>
    <t xml:space="preserve">EAST:  IGNACIO TO EAST</t>
  </si>
  <si>
    <t xml:space="preserve">EAST: SAN JUAN</t>
  </si>
  <si>
    <t xml:space="preserve">IGNACIO TO BLANCO HUB</t>
  </si>
  <si>
    <t xml:space="preserve">IGNACIO TO EL PASO BLANCO</t>
  </si>
  <si>
    <t xml:space="preserve">SAN JUAN TO THOREAU:</t>
  </si>
  <si>
    <t xml:space="preserve">SAN JUAN DEMAND REVENUE</t>
  </si>
  <si>
    <t xml:space="preserve">2001 FORECAST</t>
  </si>
  <si>
    <t xml:space="preserve">West</t>
  </si>
  <si>
    <t xml:space="preserve">East</t>
  </si>
  <si>
    <t xml:space="preserve">Ignacio</t>
  </si>
  <si>
    <t xml:space="preserve">San Juan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</si>
</sst>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.0_);\(#,##0.0\)"/>
    <numFmt numFmtId="166" formatCode="0_)"/>
    <numFmt numFmtId="167" formatCode="[$-409]#,##0_);\(#,##0\)"/>
    <numFmt numFmtId="168" formatCode="mm/dd/yy_)"/>
    <numFmt numFmtId="169" formatCode="[$-409]m/d/yyyy\ h:mm"/>
    <numFmt numFmtId="170" formatCode="#,##0.0_);[RED]\(#,##0.0\)"/>
    <numFmt numFmtId="171" formatCode="\$#,##0.0000_);&quot;($&quot;#,##0.0000\)"/>
    <numFmt numFmtId="172" formatCode="_(\$* #,##0.00_);_(\$* \(#,##0.00\);_(\$* \-??_);_(@_)"/>
    <numFmt numFmtId="173" formatCode="_(* #,##0.0_);_(* \(#,##0.0\);_(* \-?_);_(@_)"/>
    <numFmt numFmtId="174" formatCode="[$-409]#,##0.00_);\(#,##0.00\)"/>
    <numFmt numFmtId="175" formatCode="0.00"/>
    <numFmt numFmtId="176" formatCode="#,##0.000_);\(#,##0.000\)"/>
    <numFmt numFmtId="177" formatCode="_(* #,##0.00_);_(* \(#,##0.00\);_(* \-?_);_(@_)"/>
    <numFmt numFmtId="178" formatCode="\$#,##0.00_);&quot;($&quot;#,##0.00\)"/>
    <numFmt numFmtId="179" formatCode="_(* #,##0.0000_);_(* \(#,##0.0000\);_(* \-????_);_(@_)"/>
    <numFmt numFmtId="180" formatCode="#,##0.0000_);\(#,##0.0000\)"/>
    <numFmt numFmtId="181" formatCode="_(* #,##0.00_);_(* \(#,##0.00\);_(* \-??_);_(@_)"/>
    <numFmt numFmtId="182" formatCode="0.00_)"/>
  </numFmts>
  <fonts count="27">
    <font>
      <sz val="7"/>
      <name val="Arial Narrow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 Narrow"/>
      <family val="0"/>
    </font>
    <font>
      <b val="true"/>
      <sz val="10"/>
      <color rgb="FF00000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4"/>
      <color rgb="FF000000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 val="true"/>
      <sz val="14"/>
      <color rgb="FF000000"/>
      <name val="Arial Narrow"/>
      <family val="0"/>
    </font>
    <font>
      <sz val="8"/>
      <color rgb="FF000000"/>
      <name val="Arial Narrow"/>
      <family val="2"/>
    </font>
    <font>
      <sz val="10"/>
      <color rgb="FF000000"/>
      <name val="Arial Narrow"/>
      <family val="2"/>
    </font>
    <font>
      <sz val="7"/>
      <color rgb="FF000000"/>
      <name val="Arial Narrow"/>
      <family val="2"/>
    </font>
    <font>
      <b val="true"/>
      <sz val="10"/>
      <color rgb="FF000000"/>
      <name val="Arial Narrow"/>
      <family val="0"/>
    </font>
    <font>
      <b val="true"/>
      <sz val="12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 Narrow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center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5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1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82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19" fillId="0" borderId="0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2" fontId="1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82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0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20" fillId="0" borderId="0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2" fontId="2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2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5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2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6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2" fontId="20" fillId="0" borderId="0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7" fontId="20" fillId="0" borderId="0" xfId="17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3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8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2" fontId="1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9" fontId="19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80" fontId="1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1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62.59"/>
    <col collapsed="false" customWidth="true" hidden="false" outlineLevel="0" max="6" min="2" style="2" width="19.99"/>
    <col collapsed="false" customWidth="true" hidden="false" outlineLevel="0" max="7" min="7" style="2" width="19.38"/>
    <col collapsed="false" customWidth="true" hidden="false" outlineLevel="0" max="11" min="8" style="2" width="15.39"/>
    <col collapsed="false" customWidth="true" hidden="false" outlineLevel="0" max="13" min="12" style="2" width="19.99"/>
    <col collapsed="false" customWidth="true" hidden="false" outlineLevel="0" max="14" min="14" style="3" width="21.99"/>
    <col collapsed="false" customWidth="true" hidden="false" outlineLevel="0" max="15" min="15" style="3" width="16.99"/>
    <col collapsed="false" customWidth="true" hidden="false" outlineLevel="0" max="16" min="16" style="2" width="16.99"/>
    <col collapsed="false" customWidth="true" hidden="false" outlineLevel="0" max="17" min="17" style="2" width="14.78"/>
    <col collapsed="false" customWidth="true" hidden="false" outlineLevel="0" max="18" min="18" style="2" width="17.39"/>
    <col collapsed="false" customWidth="true" hidden="false" outlineLevel="0" max="19" min="19" style="2" width="21.99"/>
    <col collapsed="false" customWidth="true" hidden="false" outlineLevel="0" max="21" min="20" style="3" width="16.99"/>
    <col collapsed="false" customWidth="true" hidden="false" outlineLevel="0" max="22" min="22" style="4" width="15.99"/>
    <col collapsed="false" customWidth="true" hidden="false" outlineLevel="0" max="23" min="23" style="2" width="16.78"/>
    <col collapsed="false" customWidth="true" hidden="false" outlineLevel="0" max="24" min="24" style="2" width="8.78"/>
    <col collapsed="false" customWidth="true" hidden="false" outlineLevel="0" max="25" min="25" style="2" width="6.78"/>
    <col collapsed="false" customWidth="true" hidden="false" outlineLevel="0" max="26" min="26" style="2" width="8.98"/>
    <col collapsed="false" customWidth="true" hidden="false" outlineLevel="0" max="27" min="27" style="2" width="6.78"/>
    <col collapsed="false" customWidth="true" hidden="false" outlineLevel="0" max="28" min="28" style="2" width="8.98"/>
    <col collapsed="false" customWidth="false" hidden="false" outlineLevel="0" max="257" min="29" style="2" width="9.59"/>
  </cols>
  <sheetData>
    <row r="1" customFormat="false" ht="12.75" hidden="false" customHeight="false" outlineLevel="0" collapsed="false">
      <c r="A1" s="5" t="s">
        <v>0</v>
      </c>
      <c r="B1" s="6" t="n">
        <v>31</v>
      </c>
      <c r="C1" s="7" t="n">
        <v>28</v>
      </c>
      <c r="D1" s="8" t="n">
        <v>31</v>
      </c>
      <c r="E1" s="8" t="n">
        <v>30</v>
      </c>
      <c r="F1" s="8" t="n">
        <v>31</v>
      </c>
      <c r="G1" s="8" t="n">
        <v>30</v>
      </c>
      <c r="H1" s="8" t="n">
        <v>31</v>
      </c>
      <c r="I1" s="8" t="n">
        <v>31</v>
      </c>
      <c r="J1" s="8" t="n">
        <v>30</v>
      </c>
      <c r="K1" s="8" t="n">
        <v>31</v>
      </c>
      <c r="L1" s="8" t="n">
        <v>30</v>
      </c>
      <c r="M1" s="8" t="n">
        <v>31</v>
      </c>
      <c r="N1" s="9" t="n">
        <v>365</v>
      </c>
      <c r="O1" s="9"/>
      <c r="P1" s="10" t="n">
        <f aca="false">AVERAGE(E1:G1)</f>
        <v>30.3333333333333</v>
      </c>
      <c r="Q1" s="11" t="n">
        <f aca="false">N1-P1</f>
        <v>334.666666666667</v>
      </c>
      <c r="R1" s="11" t="n">
        <f aca="false">N1</f>
        <v>365</v>
      </c>
      <c r="S1" s="10" t="e">
        <f aca="false">IF(#REF!=1,SUM(B1:D1),IF(#REF!=2,SUM(E1:G1),IF(#REF!=3,SUM(H1:J1),IF(#REF!=4,SUM(K1:M1),"    WRONG  "))))</f>
        <v>#REF!</v>
      </c>
      <c r="T1" s="9" t="n">
        <v>365</v>
      </c>
      <c r="U1" s="9" t="n">
        <v>365</v>
      </c>
    </row>
    <row r="2" customFormat="false" ht="0.75" hidden="false" customHeight="true" outlineLevel="0" collapsed="false">
      <c r="A2" s="8"/>
      <c r="B2" s="12" t="n">
        <v>5</v>
      </c>
      <c r="C2" s="11" t="n">
        <v>2</v>
      </c>
      <c r="D2" s="11"/>
      <c r="E2" s="11"/>
      <c r="F2" s="11"/>
      <c r="G2" s="11"/>
      <c r="H2" s="11"/>
      <c r="I2" s="11"/>
      <c r="J2" s="11"/>
      <c r="K2" s="11"/>
      <c r="L2" s="11"/>
      <c r="M2" s="13"/>
      <c r="N2" s="9"/>
      <c r="O2" s="9"/>
      <c r="P2" s="11"/>
      <c r="Q2" s="11"/>
      <c r="R2" s="11"/>
      <c r="S2" s="11"/>
      <c r="T2" s="9"/>
      <c r="U2" s="9"/>
    </row>
    <row r="3" customFormat="false" ht="18" hidden="false" customHeight="false" outlineLevel="0" collapsed="false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false" outlineLevel="0" collapsed="false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8" hidden="false" customHeight="false" outlineLevel="0" collapsed="false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8" hidden="false" customHeight="false" outlineLevel="0" collapsed="false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19"/>
      <c r="M6" s="18"/>
      <c r="N6" s="20"/>
      <c r="O6" s="20"/>
      <c r="P6" s="18"/>
      <c r="Q6" s="18"/>
      <c r="R6" s="18"/>
      <c r="S6" s="18"/>
      <c r="T6" s="20"/>
      <c r="U6" s="20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21" t="s">
        <v>4</v>
      </c>
      <c r="B7" s="22"/>
      <c r="C7" s="23"/>
      <c r="D7" s="23"/>
      <c r="E7" s="23"/>
      <c r="F7" s="23"/>
      <c r="G7" s="23"/>
      <c r="H7" s="23"/>
      <c r="I7" s="23"/>
      <c r="J7" s="0"/>
      <c r="K7" s="23"/>
      <c r="L7" s="24"/>
      <c r="M7" s="23"/>
      <c r="N7" s="0"/>
      <c r="O7" s="0"/>
      <c r="P7" s="23"/>
      <c r="Q7" s="23"/>
      <c r="R7" s="23"/>
      <c r="S7" s="23"/>
      <c r="T7" s="0"/>
      <c r="U7" s="0"/>
    </row>
    <row r="8" customFormat="false" ht="12.75" hidden="false" customHeight="false" outlineLevel="0" collapsed="false">
      <c r="A8" s="25" t="n">
        <v>37294.5513537037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0"/>
      <c r="U8" s="0"/>
    </row>
    <row r="9" customFormat="false" ht="12.75" hidden="false" customHeight="false" outlineLevel="0" collapsed="false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27"/>
      <c r="O9" s="23"/>
      <c r="P9" s="23"/>
      <c r="Q9" s="23"/>
      <c r="R9" s="23"/>
      <c r="S9" s="23"/>
      <c r="T9" s="0"/>
      <c r="U9" s="0"/>
    </row>
    <row r="10" customFormat="false" ht="12.75" hidden="false" customHeight="false" outlineLevel="0" collapsed="false">
      <c r="A10" s="28"/>
      <c r="B10" s="29" t="s">
        <v>5</v>
      </c>
      <c r="C10" s="29" t="s">
        <v>6</v>
      </c>
      <c r="D10" s="29" t="s">
        <v>7</v>
      </c>
      <c r="E10" s="29" t="s">
        <v>8</v>
      </c>
      <c r="F10" s="29" t="s">
        <v>9</v>
      </c>
      <c r="G10" s="29" t="s">
        <v>10</v>
      </c>
      <c r="H10" s="29" t="s">
        <v>11</v>
      </c>
      <c r="I10" s="29" t="s">
        <v>12</v>
      </c>
      <c r="J10" s="29" t="s">
        <v>13</v>
      </c>
      <c r="K10" s="29" t="s">
        <v>14</v>
      </c>
      <c r="L10" s="29" t="s">
        <v>15</v>
      </c>
      <c r="M10" s="29" t="s">
        <v>16</v>
      </c>
      <c r="N10" s="30" t="s">
        <v>17</v>
      </c>
      <c r="O10" s="23" t="s">
        <v>18</v>
      </c>
      <c r="P10" s="23" t="s">
        <v>19</v>
      </c>
      <c r="Q10" s="23" t="s">
        <v>20</v>
      </c>
      <c r="R10" s="23" t="s">
        <v>21</v>
      </c>
      <c r="S10" s="23"/>
      <c r="T10" s="0"/>
      <c r="U10" s="0"/>
    </row>
    <row r="11" customFormat="false" ht="15.75" hidden="false" customHeight="false" outlineLevel="0" collapsed="false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23"/>
      <c r="P11" s="23"/>
      <c r="Q11" s="23"/>
      <c r="R11" s="23"/>
      <c r="S11" s="23"/>
      <c r="T11" s="0"/>
      <c r="U11" s="0"/>
    </row>
    <row r="12" customFormat="false" ht="12.75" hidden="false" customHeight="false" outlineLevel="0" collapsed="false">
      <c r="A12" s="34" t="s">
        <v>22</v>
      </c>
      <c r="B12" s="35" t="n">
        <f aca="false">976.5*B1</f>
        <v>30271.5</v>
      </c>
      <c r="C12" s="35" t="n">
        <f aca="false">969.8*C1</f>
        <v>27154.4</v>
      </c>
      <c r="D12" s="35" t="n">
        <f aca="false">1017.8*D1</f>
        <v>31551.8</v>
      </c>
      <c r="E12" s="35" t="n">
        <f aca="false">990.8*E1</f>
        <v>29724</v>
      </c>
      <c r="F12" s="35" t="n">
        <f aca="false">1041.3*F1</f>
        <v>32280.3</v>
      </c>
      <c r="G12" s="35" t="n">
        <f aca="false">1059.9*G1</f>
        <v>31797</v>
      </c>
      <c r="H12" s="35" t="n">
        <f aca="false">1088.8*H1</f>
        <v>33752.8</v>
      </c>
      <c r="I12" s="35" t="n">
        <f aca="false">1086.9*I1</f>
        <v>33693.9</v>
      </c>
      <c r="J12" s="35" t="n">
        <f aca="false">1086.9*J1</f>
        <v>32607</v>
      </c>
      <c r="K12" s="35" t="n">
        <f aca="false">1086.9*K1</f>
        <v>33693.9</v>
      </c>
      <c r="L12" s="35" t="n">
        <f aca="false">1105.9*L1</f>
        <v>33177</v>
      </c>
      <c r="M12" s="35" t="n">
        <f aca="false">1096.9*M1</f>
        <v>34003.9</v>
      </c>
      <c r="N12" s="35" t="n">
        <f aca="false">SUM(B12:M12)</f>
        <v>383707.5</v>
      </c>
      <c r="P12" s="36"/>
      <c r="Q12" s="36"/>
      <c r="R12" s="36"/>
      <c r="S12" s="36"/>
      <c r="T12" s="37"/>
      <c r="U12" s="37"/>
      <c r="V12" s="35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2.75" hidden="false" customHeight="false" outlineLevel="0" collapsed="false">
      <c r="A13" s="34" t="s">
        <v>23</v>
      </c>
      <c r="B13" s="39" t="n">
        <v>7726.3</v>
      </c>
      <c r="C13" s="39" t="n">
        <v>7111.9</v>
      </c>
      <c r="D13" s="39" t="n">
        <v>7766.5</v>
      </c>
      <c r="E13" s="39" t="n">
        <v>7571.4</v>
      </c>
      <c r="F13" s="39" t="n">
        <v>8209.7</v>
      </c>
      <c r="G13" s="39" t="n">
        <v>8011</v>
      </c>
      <c r="H13" s="39" t="n">
        <v>8518.4</v>
      </c>
      <c r="I13" s="39" t="n">
        <v>8635.2</v>
      </c>
      <c r="J13" s="39" t="n">
        <v>8363.4</v>
      </c>
      <c r="K13" s="39" t="n">
        <v>8625.7</v>
      </c>
      <c r="L13" s="39" t="n">
        <v>8308.6</v>
      </c>
      <c r="M13" s="39" t="n">
        <v>8996.4</v>
      </c>
      <c r="N13" s="35" t="n">
        <f aca="false">SUM(B13:M13)</f>
        <v>97844.5</v>
      </c>
      <c r="O13" s="36"/>
      <c r="P13" s="36"/>
      <c r="Q13" s="36"/>
      <c r="R13" s="36"/>
      <c r="S13" s="36"/>
      <c r="T13" s="37"/>
      <c r="U13" s="37"/>
      <c r="V13" s="35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2.75" hidden="false" customHeight="false" outlineLevel="0" collapsed="false">
      <c r="A14" s="34"/>
      <c r="B14" s="40" t="n">
        <f aca="false">B13/B12</f>
        <v>0.255233470425978</v>
      </c>
      <c r="C14" s="40" t="n">
        <f aca="false">C13/C12</f>
        <v>0.261905989452906</v>
      </c>
      <c r="D14" s="40" t="n">
        <f aca="false">D13/D12</f>
        <v>0.246150774282291</v>
      </c>
      <c r="E14" s="40" t="n">
        <f aca="false">E13/E12</f>
        <v>0.254723455793298</v>
      </c>
      <c r="F14" s="40" t="n">
        <f aca="false">F13/F12</f>
        <v>0.254325393506256</v>
      </c>
      <c r="G14" s="40" t="n">
        <f aca="false">G13/G12</f>
        <v>0.251942007107589</v>
      </c>
      <c r="H14" s="40" t="n">
        <f aca="false">H13/H12</f>
        <v>0.252376099168069</v>
      </c>
      <c r="I14" s="40" t="n">
        <f aca="false">I13/I12</f>
        <v>0.256283778369378</v>
      </c>
      <c r="J14" s="40" t="n">
        <f aca="false">J13/J12</f>
        <v>0.256490937528751</v>
      </c>
      <c r="K14" s="40" t="n">
        <f aca="false">K13/K12</f>
        <v>0.2560018282241</v>
      </c>
      <c r="L14" s="40" t="n">
        <f aca="false">L13/L12</f>
        <v>0.250432528558941</v>
      </c>
      <c r="M14" s="40" t="n">
        <f aca="false">M13/M12</f>
        <v>0.264569652304589</v>
      </c>
      <c r="N14" s="40" t="n">
        <f aca="false">N13/N12</f>
        <v>0.254997621886463</v>
      </c>
      <c r="O14" s="36"/>
      <c r="P14" s="36"/>
      <c r="Q14" s="36"/>
      <c r="R14" s="36"/>
      <c r="S14" s="36"/>
      <c r="T14" s="37"/>
      <c r="U14" s="37"/>
      <c r="V14" s="35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false" outlineLevel="0" collapsed="false">
      <c r="A15" s="34"/>
      <c r="B15" s="41" t="n">
        <f aca="false">B14*B1</f>
        <v>7.91223758320533</v>
      </c>
      <c r="C15" s="41" t="n">
        <f aca="false">C14*C1</f>
        <v>7.33336770468138</v>
      </c>
      <c r="D15" s="41" t="n">
        <f aca="false">D14*D1</f>
        <v>7.63067400275103</v>
      </c>
      <c r="E15" s="41" t="n">
        <f aca="false">E14*E1</f>
        <v>7.64170367379895</v>
      </c>
      <c r="F15" s="41" t="n">
        <f aca="false">F14*F1</f>
        <v>7.88408719869394</v>
      </c>
      <c r="G15" s="41" t="n">
        <f aca="false">G14*G1</f>
        <v>7.55826021322766</v>
      </c>
      <c r="H15" s="41" t="n">
        <f aca="false">H14*H1</f>
        <v>7.82365907421014</v>
      </c>
      <c r="I15" s="41" t="n">
        <f aca="false">I14*I1</f>
        <v>7.94479712945073</v>
      </c>
      <c r="J15" s="41" t="n">
        <f aca="false">J14*J1</f>
        <v>7.69472812586254</v>
      </c>
      <c r="K15" s="41" t="n">
        <f aca="false">K14*K1</f>
        <v>7.9360566749471</v>
      </c>
      <c r="L15" s="41" t="n">
        <f aca="false">L14*L1</f>
        <v>7.51297585676824</v>
      </c>
      <c r="M15" s="41" t="n">
        <f aca="false">M14*M1</f>
        <v>8.20165922144225</v>
      </c>
      <c r="N15" s="41"/>
      <c r="O15" s="42" t="n">
        <f aca="false">(B15+C15+D15)/90</f>
        <v>0.254180881007086</v>
      </c>
      <c r="P15" s="42" t="n">
        <f aca="false">(E15+F15+G15)/91</f>
        <v>0.253670891051874</v>
      </c>
      <c r="Q15" s="42" t="n">
        <f aca="false">(H15+I15+J15)/92</f>
        <v>0.255034612277428</v>
      </c>
      <c r="R15" s="42" t="n">
        <f aca="false">(K15+L15+M15)/92</f>
        <v>0.257072736447365</v>
      </c>
      <c r="S15" s="36"/>
      <c r="T15" s="37"/>
      <c r="U15" s="37"/>
      <c r="V15" s="35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false" outlineLevel="0" collapsed="false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3"/>
      <c r="P16" s="43"/>
      <c r="Q16" s="43"/>
      <c r="R16" s="43"/>
      <c r="S16" s="36"/>
      <c r="T16" s="37"/>
      <c r="U16" s="37"/>
      <c r="V16" s="35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2.75" hidden="false" customHeight="false" outlineLevel="0" collapsed="false">
      <c r="A17" s="3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43"/>
      <c r="Q17" s="43"/>
      <c r="R17" s="43"/>
      <c r="S17" s="36"/>
      <c r="T17" s="37"/>
      <c r="U17" s="37"/>
      <c r="V17" s="35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customFormat="false" ht="12.75" hidden="false" customHeight="false" outlineLevel="0" collapsed="false">
      <c r="A18" s="34" t="s">
        <v>24</v>
      </c>
      <c r="B18" s="35" t="n">
        <f aca="false">487*B1</f>
        <v>15097</v>
      </c>
      <c r="C18" s="35" t="n">
        <f aca="false">480.2*C1</f>
        <v>13445.6</v>
      </c>
      <c r="D18" s="35" t="n">
        <f aca="false">371.9*D1</f>
        <v>11528.9</v>
      </c>
      <c r="E18" s="35" t="n">
        <f aca="false">717.5*E1</f>
        <v>21525</v>
      </c>
      <c r="F18" s="35" t="n">
        <f aca="false">706.8*F1</f>
        <v>21910.8</v>
      </c>
      <c r="G18" s="35" t="n">
        <f aca="false">689.3*G1</f>
        <v>20679</v>
      </c>
      <c r="H18" s="35" t="n">
        <f aca="false">669.4*H1</f>
        <v>20751.4</v>
      </c>
      <c r="I18" s="35" t="n">
        <f aca="false">696.1*I1</f>
        <v>21579.1</v>
      </c>
      <c r="J18" s="35" t="n">
        <f aca="false">721.5*J1</f>
        <v>21645</v>
      </c>
      <c r="K18" s="35" t="n">
        <f aca="false">727.3*K1</f>
        <v>22546.3</v>
      </c>
      <c r="L18" s="35" t="n">
        <f aca="false">660.2*L1</f>
        <v>19806</v>
      </c>
      <c r="M18" s="35" t="n">
        <f aca="false">741.3*M1</f>
        <v>22980.3</v>
      </c>
      <c r="N18" s="35" t="n">
        <f aca="false">SUM(B18:M18)</f>
        <v>233494.4</v>
      </c>
      <c r="O18" s="43"/>
      <c r="P18" s="43"/>
      <c r="Q18" s="43"/>
      <c r="R18" s="43"/>
      <c r="S18" s="36"/>
      <c r="T18" s="37"/>
      <c r="U18" s="37"/>
      <c r="V18" s="35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customFormat="false" ht="12.75" hidden="false" customHeight="false" outlineLevel="0" collapsed="false">
      <c r="A19" s="34" t="s">
        <v>25</v>
      </c>
      <c r="B19" s="39" t="n">
        <v>1374</v>
      </c>
      <c r="C19" s="39" t="n">
        <v>1476.9</v>
      </c>
      <c r="D19" s="39" t="n">
        <v>1074</v>
      </c>
      <c r="E19" s="39" t="n">
        <v>1085.5</v>
      </c>
      <c r="F19" s="39" t="n">
        <v>1120.5</v>
      </c>
      <c r="G19" s="39" t="n">
        <v>1075.9</v>
      </c>
      <c r="H19" s="39" t="n">
        <v>1022.8</v>
      </c>
      <c r="I19" s="39" t="n">
        <v>989.3</v>
      </c>
      <c r="J19" s="39" t="n">
        <v>1132.3</v>
      </c>
      <c r="K19" s="39" t="n">
        <v>1116.3</v>
      </c>
      <c r="L19" s="39" t="n">
        <v>1022</v>
      </c>
      <c r="M19" s="39" t="n">
        <v>1226.1</v>
      </c>
      <c r="N19" s="35" t="n">
        <f aca="false">SUM(B19:M19)</f>
        <v>13715.6</v>
      </c>
      <c r="O19" s="43"/>
      <c r="P19" s="43"/>
      <c r="Q19" s="43"/>
      <c r="R19" s="43"/>
      <c r="S19" s="36"/>
      <c r="T19" s="37"/>
      <c r="U19" s="37"/>
      <c r="V19" s="35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customFormat="false" ht="12.75" hidden="false" customHeight="false" outlineLevel="0" collapsed="false">
      <c r="A20" s="34"/>
      <c r="B20" s="45" t="n">
        <f aca="false">B19/B18</f>
        <v>0.0910114592303107</v>
      </c>
      <c r="C20" s="45" t="n">
        <f aca="false">C19/C18</f>
        <v>0.109842625096686</v>
      </c>
      <c r="D20" s="45" t="n">
        <f aca="false">D19/D18</f>
        <v>0.0931571962633035</v>
      </c>
      <c r="E20" s="45" t="n">
        <f aca="false">E19/E18</f>
        <v>0.0504297328687573</v>
      </c>
      <c r="F20" s="45" t="n">
        <f aca="false">F19/F18</f>
        <v>0.0511391642477682</v>
      </c>
      <c r="G20" s="45" t="n">
        <f aca="false">G19/G18</f>
        <v>0.0520286280767929</v>
      </c>
      <c r="H20" s="45" t="n">
        <f aca="false">H19/H18</f>
        <v>0.0492882407933923</v>
      </c>
      <c r="I20" s="45" t="n">
        <f aca="false">I19/I18</f>
        <v>0.0458452854845661</v>
      </c>
      <c r="J20" s="45" t="n">
        <f aca="false">J19/J18</f>
        <v>0.0523123123123123</v>
      </c>
      <c r="K20" s="45" t="n">
        <f aca="false">K19/K18</f>
        <v>0.0495114497722464</v>
      </c>
      <c r="L20" s="45" t="n">
        <f aca="false">L19/L18</f>
        <v>0.051600525093406</v>
      </c>
      <c r="M20" s="45" t="n">
        <f aca="false">M19/M18</f>
        <v>0.0533543948512421</v>
      </c>
      <c r="N20" s="45" t="n">
        <f aca="false">N19/N18</f>
        <v>0.0587405950635219</v>
      </c>
      <c r="O20" s="43"/>
      <c r="P20" s="43"/>
      <c r="Q20" s="43"/>
      <c r="R20" s="43"/>
      <c r="S20" s="36"/>
      <c r="T20" s="37"/>
      <c r="U20" s="37"/>
      <c r="V20" s="35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customFormat="false" ht="12.75" hidden="false" customHeight="false" outlineLevel="0" collapsed="false">
      <c r="A21" s="46"/>
      <c r="B21" s="41" t="n">
        <f aca="false">B20*B1</f>
        <v>2.82135523613963</v>
      </c>
      <c r="C21" s="41" t="n">
        <f aca="false">C20*C1</f>
        <v>3.07559350270721</v>
      </c>
      <c r="D21" s="41" t="n">
        <f aca="false">D20*D1</f>
        <v>2.88787308416241</v>
      </c>
      <c r="E21" s="41" t="n">
        <f aca="false">E20*E1</f>
        <v>1.51289198606272</v>
      </c>
      <c r="F21" s="41" t="n">
        <f aca="false">F20*F1</f>
        <v>1.58531409168081</v>
      </c>
      <c r="G21" s="41" t="n">
        <f aca="false">G20*G1</f>
        <v>1.56085884230379</v>
      </c>
      <c r="H21" s="41" t="n">
        <f aca="false">H20*H1</f>
        <v>1.52793546459516</v>
      </c>
      <c r="I21" s="41" t="n">
        <f aca="false">I20*I1</f>
        <v>1.42120385002155</v>
      </c>
      <c r="J21" s="41" t="n">
        <f aca="false">J20*J1</f>
        <v>1.56936936936937</v>
      </c>
      <c r="K21" s="41" t="n">
        <f aca="false">K20*K1</f>
        <v>1.53485494293964</v>
      </c>
      <c r="L21" s="41" t="n">
        <f aca="false">L20*L1</f>
        <v>1.54801575280218</v>
      </c>
      <c r="M21" s="41" t="n">
        <f aca="false">M20*M1</f>
        <v>1.65398624038851</v>
      </c>
      <c r="N21" s="41"/>
      <c r="O21" s="42" t="n">
        <f aca="false">(B21+C21+D21)/90</f>
        <v>0.0976091313667694</v>
      </c>
      <c r="P21" s="42" t="n">
        <f aca="false">(E21+F21+G21)/91</f>
        <v>0.0511985156049156</v>
      </c>
      <c r="Q21" s="42" t="n">
        <f aca="false">(H21+I21+J21)/92</f>
        <v>0.0491142248259356</v>
      </c>
      <c r="R21" s="42" t="n">
        <f aca="false">(K21+L21+M21)/92</f>
        <v>0.051487575392721</v>
      </c>
      <c r="S21" s="36"/>
      <c r="T21" s="37"/>
      <c r="U21" s="37"/>
      <c r="V21" s="35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customFormat="false" ht="15.75" hidden="false" customHeight="false" outlineLevel="0" collapsed="false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5"/>
      <c r="O22" s="43"/>
      <c r="P22" s="43"/>
      <c r="Q22" s="43"/>
      <c r="R22" s="43"/>
      <c r="S22" s="36"/>
      <c r="T22" s="37"/>
      <c r="U22" s="37"/>
      <c r="V22" s="35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customFormat="false" ht="12.75" hidden="false" customHeight="false" outlineLevel="0" collapsed="false">
      <c r="A23" s="34" t="s">
        <v>26</v>
      </c>
      <c r="B23" s="35" t="n">
        <f aca="false">445.5*B1</f>
        <v>13810.5</v>
      </c>
      <c r="C23" s="35" t="n">
        <f aca="false">546.6*C1</f>
        <v>15304.8</v>
      </c>
      <c r="D23" s="35" t="n">
        <f aca="false">518.2*D1</f>
        <v>16064.2</v>
      </c>
      <c r="E23" s="35" t="n">
        <f aca="false">516.3*E1</f>
        <v>15489</v>
      </c>
      <c r="F23" s="35" t="n">
        <f aca="false">561.1*F1</f>
        <v>17394.1</v>
      </c>
      <c r="G23" s="35" t="n">
        <f aca="false">511.7*G1</f>
        <v>15351</v>
      </c>
      <c r="H23" s="35" t="n">
        <f aca="false">531.5*H1</f>
        <v>16476.5</v>
      </c>
      <c r="I23" s="35" t="n">
        <f aca="false">532.9*I1</f>
        <v>16519.9</v>
      </c>
      <c r="J23" s="35" t="n">
        <f aca="false">537.2*J1</f>
        <v>16116</v>
      </c>
      <c r="K23" s="35" t="n">
        <f aca="false">560.7*K1</f>
        <v>17381.7</v>
      </c>
      <c r="L23" s="35" t="n">
        <f aca="false">538.5*L1</f>
        <v>16155</v>
      </c>
      <c r="M23" s="35" t="n">
        <f aca="false">555.1*M1</f>
        <v>17208.1</v>
      </c>
      <c r="N23" s="35" t="n">
        <f aca="false">SUM(B23:M23)</f>
        <v>193270.8</v>
      </c>
      <c r="O23" s="43"/>
      <c r="P23" s="43"/>
      <c r="Q23" s="43"/>
      <c r="R23" s="43"/>
      <c r="S23" s="36"/>
      <c r="T23" s="37"/>
      <c r="U23" s="37"/>
      <c r="V23" s="35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2.75" hidden="false" customHeight="false" outlineLevel="0" collapsed="false">
      <c r="A24" s="34" t="s">
        <v>27</v>
      </c>
      <c r="B24" s="49" t="n">
        <v>756.2</v>
      </c>
      <c r="C24" s="49" t="n">
        <v>616.9</v>
      </c>
      <c r="D24" s="49" t="n">
        <v>649.4</v>
      </c>
      <c r="E24" s="49" t="n">
        <v>634.5</v>
      </c>
      <c r="F24" s="49" t="n">
        <v>680.5</v>
      </c>
      <c r="G24" s="49" t="n">
        <v>634</v>
      </c>
      <c r="H24" s="49" t="n">
        <v>663.1</v>
      </c>
      <c r="I24" s="49" t="n">
        <v>664</v>
      </c>
      <c r="J24" s="49" t="n">
        <v>643.8</v>
      </c>
      <c r="K24" s="49" t="n">
        <v>682.6</v>
      </c>
      <c r="L24" s="49" t="n">
        <v>669</v>
      </c>
      <c r="M24" s="49" t="n">
        <v>656.4</v>
      </c>
      <c r="N24" s="35" t="n">
        <f aca="false">SUM(B24:M24)</f>
        <v>7950.4</v>
      </c>
      <c r="O24" s="43"/>
      <c r="P24" s="43"/>
      <c r="Q24" s="43"/>
      <c r="R24" s="43"/>
      <c r="S24" s="36"/>
      <c r="T24" s="37"/>
      <c r="U24" s="37"/>
      <c r="V24" s="35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false" outlineLevel="0" collapsed="false">
      <c r="A25" s="34"/>
      <c r="B25" s="40" t="n">
        <f aca="false">B24/B23</f>
        <v>0.0547554397016763</v>
      </c>
      <c r="C25" s="40" t="n">
        <f aca="false">C24/C23</f>
        <v>0.0403076159113481</v>
      </c>
      <c r="D25" s="40" t="n">
        <f aca="false">D24/D23</f>
        <v>0.040425293509792</v>
      </c>
      <c r="E25" s="40" t="n">
        <f aca="false">E24/E23</f>
        <v>0.0409645554909936</v>
      </c>
      <c r="F25" s="40" t="n">
        <f aca="false">F24/F23</f>
        <v>0.0391224610643839</v>
      </c>
      <c r="G25" s="40" t="n">
        <f aca="false">G24/G23</f>
        <v>0.0413002410266432</v>
      </c>
      <c r="H25" s="40" t="n">
        <f aca="false">H24/H23</f>
        <v>0.0402451977058234</v>
      </c>
      <c r="I25" s="40" t="n">
        <f aca="false">I24/I23</f>
        <v>0.0401939479052537</v>
      </c>
      <c r="J25" s="40" t="n">
        <f aca="false">J24/J23</f>
        <v>0.0399478778853313</v>
      </c>
      <c r="K25" s="40" t="n">
        <f aca="false">K24/K23</f>
        <v>0.0392711875133042</v>
      </c>
      <c r="L25" s="40" t="n">
        <f aca="false">L24/L23</f>
        <v>0.0414113277623027</v>
      </c>
      <c r="M25" s="40" t="n">
        <f aca="false">M24/M23</f>
        <v>0.038144827145356</v>
      </c>
      <c r="N25" s="40" t="n">
        <f aca="false">N24/N23</f>
        <v>0.0411360640096693</v>
      </c>
      <c r="O25" s="43"/>
      <c r="P25" s="43"/>
      <c r="Q25" s="43"/>
      <c r="R25" s="43"/>
      <c r="S25" s="36"/>
      <c r="T25" s="37"/>
      <c r="U25" s="37"/>
      <c r="V25" s="35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false" outlineLevel="0" collapsed="false">
      <c r="A26" s="46"/>
      <c r="B26" s="41" t="n">
        <f aca="false">B25*B1</f>
        <v>1.69741863075196</v>
      </c>
      <c r="C26" s="41" t="n">
        <f aca="false">C25*C1</f>
        <v>1.12861324551775</v>
      </c>
      <c r="D26" s="41" t="n">
        <f aca="false">D25*D1</f>
        <v>1.25318409880355</v>
      </c>
      <c r="E26" s="41" t="n">
        <f aca="false">E25*E1</f>
        <v>1.22893666472981</v>
      </c>
      <c r="F26" s="41" t="n">
        <f aca="false">F25*F1</f>
        <v>1.2127962929959</v>
      </c>
      <c r="G26" s="41" t="n">
        <f aca="false">G25*G1</f>
        <v>1.2390072307993</v>
      </c>
      <c r="H26" s="41" t="n">
        <f aca="false">H25*H1</f>
        <v>1.24760112888053</v>
      </c>
      <c r="I26" s="41" t="n">
        <f aca="false">I25*I1</f>
        <v>1.24601238506286</v>
      </c>
      <c r="J26" s="41" t="n">
        <f aca="false">J25*J1</f>
        <v>1.19843633655994</v>
      </c>
      <c r="K26" s="41" t="n">
        <f aca="false">K25*K1</f>
        <v>1.21740681291243</v>
      </c>
      <c r="L26" s="41" t="n">
        <f aca="false">L25*L1</f>
        <v>1.24233983286908</v>
      </c>
      <c r="M26" s="41" t="n">
        <f aca="false">M25*M1</f>
        <v>1.18248964150603</v>
      </c>
      <c r="N26" s="40"/>
      <c r="O26" s="42" t="n">
        <f aca="false">(B26+C26+D26)/90</f>
        <v>0.0453246219452585</v>
      </c>
      <c r="P26" s="42" t="n">
        <f aca="false">(E26+F26+G26)/91</f>
        <v>0.0404476943793957</v>
      </c>
      <c r="Q26" s="42" t="n">
        <f aca="false">(H26+I26+J26)/92</f>
        <v>0.0401309766359058</v>
      </c>
      <c r="R26" s="42" t="n">
        <f aca="false">(K26+L26+M26)/92</f>
        <v>0.0395895248618212</v>
      </c>
      <c r="S26" s="36"/>
      <c r="T26" s="37"/>
      <c r="U26" s="37"/>
      <c r="V26" s="35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43"/>
      <c r="P27" s="43"/>
      <c r="Q27" s="43"/>
      <c r="R27" s="43"/>
      <c r="S27" s="36"/>
      <c r="T27" s="37"/>
      <c r="U27" s="37"/>
      <c r="V27" s="35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2.75" hidden="false" customHeight="false" outlineLevel="0" collapsed="false">
      <c r="A28" s="34" t="s">
        <v>28</v>
      </c>
      <c r="B28" s="35" t="n">
        <f aca="false">465*B1</f>
        <v>14415</v>
      </c>
      <c r="C28" s="35" t="n">
        <f aca="false">465*C1</f>
        <v>13020</v>
      </c>
      <c r="D28" s="35" t="n">
        <f aca="false">485*D1</f>
        <v>15035</v>
      </c>
      <c r="E28" s="35" t="n">
        <f aca="false">465*E1</f>
        <v>13950</v>
      </c>
      <c r="F28" s="35" t="n">
        <f aca="false">465*F1</f>
        <v>14415</v>
      </c>
      <c r="G28" s="35" t="n">
        <f aca="false">465*G1</f>
        <v>13950</v>
      </c>
      <c r="H28" s="35" t="n">
        <f aca="false">465*H1</f>
        <v>14415</v>
      </c>
      <c r="I28" s="35" t="n">
        <f aca="false">465*I1</f>
        <v>14415</v>
      </c>
      <c r="J28" s="35" t="n">
        <f aca="false">465*J1</f>
        <v>13950</v>
      </c>
      <c r="K28" s="35" t="n">
        <f aca="false">465*K1</f>
        <v>14415</v>
      </c>
      <c r="L28" s="35" t="n">
        <f aca="false">469*L1</f>
        <v>14070</v>
      </c>
      <c r="M28" s="35" t="n">
        <f aca="false">465*M1</f>
        <v>14415</v>
      </c>
      <c r="N28" s="35" t="n">
        <f aca="false">SUM(B28:M28)</f>
        <v>170465</v>
      </c>
      <c r="O28" s="43"/>
      <c r="P28" s="43"/>
      <c r="Q28" s="43"/>
      <c r="R28" s="43"/>
      <c r="S28" s="36"/>
      <c r="T28" s="37"/>
      <c r="U28" s="37"/>
      <c r="V28" s="35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2.75" hidden="true" customHeight="false" outlineLevel="0" collapsed="false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35"/>
      <c r="O29" s="43"/>
      <c r="P29" s="43"/>
      <c r="Q29" s="43"/>
      <c r="R29" s="43"/>
      <c r="S29" s="36"/>
      <c r="T29" s="37"/>
      <c r="U29" s="37"/>
      <c r="V29" s="35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customFormat="false" ht="12.75" hidden="true" customHeight="false" outlineLevel="0" collapsed="false">
      <c r="A30" s="3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43"/>
      <c r="P30" s="43"/>
      <c r="Q30" s="43"/>
      <c r="R30" s="43"/>
      <c r="S30" s="36"/>
      <c r="T30" s="37"/>
      <c r="U30" s="37"/>
      <c r="V30" s="35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customFormat="false" ht="15.75" hidden="true" customHeight="false" outlineLevel="0" collapsed="false">
      <c r="A31" s="31" t="s">
        <v>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35"/>
      <c r="O31" s="43"/>
      <c r="P31" s="43"/>
      <c r="Q31" s="43"/>
      <c r="R31" s="43"/>
      <c r="S31" s="36"/>
      <c r="T31" s="37"/>
      <c r="U31" s="37"/>
      <c r="V31" s="35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customFormat="false" ht="12.75" hidden="true" customHeight="false" outlineLevel="0" collapsed="false">
      <c r="A32" s="34" t="s">
        <v>30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35"/>
      <c r="O32" s="43"/>
      <c r="P32" s="43"/>
      <c r="Q32" s="43"/>
      <c r="R32" s="43"/>
      <c r="S32" s="36"/>
      <c r="T32" s="37"/>
      <c r="U32" s="37"/>
      <c r="V32" s="35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customFormat="false" ht="12.75" hidden="true" customHeight="false" outlineLevel="0" collapsed="false">
      <c r="A33" s="54" t="s">
        <v>31</v>
      </c>
      <c r="B33" s="55" t="n">
        <v>0.302982349360925</v>
      </c>
      <c r="C33" s="55" t="n">
        <v>0.302964959568733</v>
      </c>
      <c r="D33" s="55" t="n">
        <v>0.30299452221546</v>
      </c>
      <c r="E33" s="55" t="n">
        <v>0.302981132075472</v>
      </c>
      <c r="F33" s="55" t="n">
        <v>0.3024602376655</v>
      </c>
      <c r="G33" s="55" t="n">
        <v>0.305950120268388</v>
      </c>
      <c r="H33" s="55" t="n">
        <v>0.331270136224483</v>
      </c>
      <c r="I33" s="55" t="n">
        <v>0.344250899028114</v>
      </c>
      <c r="J33" s="55" t="n">
        <v>0.302583302134032</v>
      </c>
      <c r="K33" s="55" t="n">
        <v>0.285759354613365</v>
      </c>
      <c r="L33" s="55" t="n">
        <v>0.253383102263301</v>
      </c>
      <c r="M33" s="55" t="n">
        <v>0.270299080590651</v>
      </c>
      <c r="N33" s="56" t="n">
        <v>0.299757040557132</v>
      </c>
      <c r="O33" s="43"/>
      <c r="P33" s="43"/>
      <c r="Q33" s="43"/>
      <c r="R33" s="43"/>
      <c r="S33" s="36"/>
      <c r="T33" s="37"/>
      <c r="U33" s="37"/>
      <c r="V33" s="35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customFormat="false" ht="12.75" hidden="true" customHeight="false" outlineLevel="0" collapsed="false">
      <c r="A34" s="54" t="s">
        <v>32</v>
      </c>
      <c r="B34" s="55" t="n">
        <v>0.0246686887841125</v>
      </c>
      <c r="C34" s="55" t="n">
        <v>0.0247167027209968</v>
      </c>
      <c r="D34" s="55" t="n">
        <v>0.0246728943291458</v>
      </c>
      <c r="E34" s="55" t="n">
        <v>0.0288249642526705</v>
      </c>
      <c r="F34" s="55" t="n">
        <v>0.0291182409259098</v>
      </c>
      <c r="G34" s="55" t="n">
        <v>0.02865725443076</v>
      </c>
      <c r="H34" s="55" t="n">
        <v>0.0289768611241318</v>
      </c>
      <c r="I34" s="55" t="n">
        <v>0.0452522496182958</v>
      </c>
      <c r="J34" s="55" t="n">
        <v>0.0293343177064107</v>
      </c>
      <c r="K34" s="55" t="n">
        <v>0.0298194274306973</v>
      </c>
      <c r="L34" s="55" t="n">
        <v>0.0287021825862474</v>
      </c>
      <c r="M34" s="55" t="n">
        <v>0.0285979319172192</v>
      </c>
      <c r="N34" s="56" t="n">
        <v>0.0288336570569258</v>
      </c>
      <c r="O34" s="43"/>
      <c r="P34" s="43"/>
      <c r="Q34" s="43"/>
      <c r="R34" s="43"/>
      <c r="S34" s="36"/>
      <c r="T34" s="37"/>
      <c r="U34" s="37"/>
      <c r="V34" s="35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customFormat="false" ht="12.75" hidden="true" customHeight="false" outlineLevel="0" collapsed="false">
      <c r="A35" s="54" t="s">
        <v>33</v>
      </c>
      <c r="B35" s="55" t="n">
        <v>0.0255532776009797</v>
      </c>
      <c r="C35" s="55" t="n">
        <v>0.0252987785749704</v>
      </c>
      <c r="D35" s="55" t="n">
        <v>0.025439286650931</v>
      </c>
      <c r="E35" s="55" t="n">
        <v>0.0254295532646048</v>
      </c>
      <c r="F35" s="55" t="n">
        <v>0.0243055555555556</v>
      </c>
      <c r="G35" s="55" t="n">
        <v>0.0242666666666667</v>
      </c>
      <c r="H35" s="55" t="n">
        <v>0.0247804538735762</v>
      </c>
      <c r="I35" s="55" t="n">
        <v>0.0241591476479723</v>
      </c>
      <c r="J35" s="55" t="n">
        <v>0.0253968253968254</v>
      </c>
      <c r="K35" s="55" t="n">
        <v>0.0253159294978384</v>
      </c>
      <c r="L35" s="55" t="n">
        <v>0.0258064516129032</v>
      </c>
      <c r="M35" s="55" t="n">
        <v>0</v>
      </c>
      <c r="N35" s="56" t="n">
        <v>0.0249965244188634</v>
      </c>
      <c r="O35" s="43"/>
      <c r="P35" s="43"/>
      <c r="Q35" s="43"/>
      <c r="R35" s="43"/>
      <c r="S35" s="36"/>
      <c r="T35" s="37"/>
      <c r="U35" s="37"/>
      <c r="V35" s="35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customFormat="false" ht="12.75" hidden="true" customHeight="false" outlineLevel="0" collapsed="false">
      <c r="A36" s="54" t="s">
        <v>34</v>
      </c>
      <c r="B36" s="55" t="n">
        <v>1.75691244239631</v>
      </c>
      <c r="C36" s="55" t="n">
        <v>0.0465316758260597</v>
      </c>
      <c r="D36" s="55" t="n">
        <v>0.220555138784696</v>
      </c>
      <c r="E36" s="55" t="n">
        <v>0.273313896987366</v>
      </c>
      <c r="F36" s="55" t="n">
        <v>0.589274707211835</v>
      </c>
      <c r="G36" s="55" t="n">
        <v>0.513825424721734</v>
      </c>
      <c r="H36" s="55" t="n">
        <v>0.281783681214421</v>
      </c>
      <c r="I36" s="55" t="n">
        <v>0.233822091886608</v>
      </c>
      <c r="J36" s="55" t="n">
        <v>0.176066522053507</v>
      </c>
      <c r="K36" s="55" t="n">
        <v>0.209936173883043</v>
      </c>
      <c r="L36" s="55" t="n">
        <v>0.123484848484848</v>
      </c>
      <c r="M36" s="55" t="n">
        <v>0.261356155365372</v>
      </c>
      <c r="N36" s="56" t="n">
        <v>0.352384282392931</v>
      </c>
      <c r="O36" s="43"/>
      <c r="P36" s="43"/>
      <c r="Q36" s="43"/>
      <c r="R36" s="43"/>
      <c r="S36" s="36"/>
      <c r="T36" s="37"/>
      <c r="U36" s="37"/>
      <c r="V36" s="35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customFormat="false" ht="12.75" hidden="true" customHeight="false" outlineLevel="0" collapsed="false">
      <c r="A37" s="5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43"/>
      <c r="P37" s="43"/>
      <c r="Q37" s="43"/>
      <c r="R37" s="43"/>
      <c r="S37" s="36"/>
      <c r="T37" s="37"/>
      <c r="U37" s="37"/>
      <c r="V37" s="35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customFormat="false" ht="12.75" hidden="true" customHeight="false" outlineLevel="0" collapsed="false">
      <c r="A38" s="34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43"/>
      <c r="P38" s="43"/>
      <c r="Q38" s="43"/>
      <c r="R38" s="43"/>
      <c r="S38" s="36"/>
      <c r="T38" s="37"/>
      <c r="U38" s="37"/>
      <c r="V38" s="35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customFormat="false" ht="12.75" hidden="true" customHeight="false" outlineLevel="0" collapsed="false">
      <c r="A39" s="54" t="s">
        <v>31</v>
      </c>
      <c r="B39" s="55" t="n">
        <v>0.281301356714016</v>
      </c>
      <c r="C39" s="55" t="n">
        <v>0.44253776221467</v>
      </c>
      <c r="D39" s="55" t="n">
        <v>-0.0148776648256357</v>
      </c>
      <c r="E39" s="55" t="n">
        <v>0.268354940939211</v>
      </c>
      <c r="F39" s="55" t="n">
        <v>0.286985348330552</v>
      </c>
      <c r="G39" s="55" t="n">
        <v>0.268306288032454</v>
      </c>
      <c r="H39" s="55" t="n">
        <v>0.28846014442245</v>
      </c>
      <c r="I39" s="55" t="n">
        <v>0.286059032035134</v>
      </c>
      <c r="J39" s="55" t="n">
        <v>0.290648228176318</v>
      </c>
      <c r="K39" s="55" t="n">
        <v>0.290796553935372</v>
      </c>
      <c r="L39" s="55" t="n">
        <v>0.257325342051096</v>
      </c>
      <c r="M39" s="55" t="n">
        <v>0.25251808930785</v>
      </c>
      <c r="N39" s="56" t="n">
        <v>0.264864434375679</v>
      </c>
      <c r="O39" s="43"/>
      <c r="P39" s="43"/>
      <c r="Q39" s="43"/>
      <c r="R39" s="43"/>
      <c r="S39" s="36"/>
      <c r="T39" s="37"/>
      <c r="U39" s="37"/>
      <c r="V39" s="35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customFormat="false" ht="12.75" hidden="true" customHeight="false" outlineLevel="0" collapsed="false">
      <c r="A40" s="54" t="s">
        <v>32</v>
      </c>
      <c r="B40" s="55" t="n">
        <v>0.026876407026316</v>
      </c>
      <c r="C40" s="55" t="n">
        <v>0.0274003889794575</v>
      </c>
      <c r="D40" s="55" t="n">
        <v>0.0273793589570975</v>
      </c>
      <c r="E40" s="55" t="n">
        <v>0.0271260683760684</v>
      </c>
      <c r="F40" s="55" t="n">
        <v>0.0273122761190446</v>
      </c>
      <c r="G40" s="55" t="n">
        <v>0.0273398784478728</v>
      </c>
      <c r="H40" s="55" t="n">
        <v>0.0274012521745273</v>
      </c>
      <c r="I40" s="55" t="n">
        <v>0.0322244097800663</v>
      </c>
      <c r="J40" s="55" t="n">
        <v>0.0280624859518993</v>
      </c>
      <c r="K40" s="55" t="n">
        <v>0.0280318043981758</v>
      </c>
      <c r="L40" s="55" t="n">
        <v>0.0280680272108844</v>
      </c>
      <c r="M40" s="55" t="n">
        <v>0.0278013582342954</v>
      </c>
      <c r="N40" s="56" t="n">
        <v>0.0279269894330473</v>
      </c>
      <c r="O40" s="43"/>
      <c r="P40" s="43"/>
      <c r="Q40" s="43"/>
      <c r="R40" s="43"/>
      <c r="S40" s="36"/>
      <c r="T40" s="37"/>
      <c r="U40" s="37"/>
      <c r="V40" s="35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customFormat="false" ht="12.75" hidden="true" customHeight="false" outlineLevel="0" collapsed="false">
      <c r="A41" s="54" t="s">
        <v>33</v>
      </c>
      <c r="B41" s="55" t="n">
        <v>0.0342151723760384</v>
      </c>
      <c r="C41" s="55" t="n">
        <v>0.0325299637110183</v>
      </c>
      <c r="D41" s="55" t="n">
        <v>0.0329749103942652</v>
      </c>
      <c r="E41" s="55" t="n">
        <v>0.0328125</v>
      </c>
      <c r="F41" s="55" t="n">
        <v>0.0331182795698925</v>
      </c>
      <c r="G41" s="55" t="n">
        <v>0.0333333333333333</v>
      </c>
      <c r="H41" s="55" t="n">
        <v>0.0329593267882188</v>
      </c>
      <c r="I41" s="55" t="n">
        <v>0.0329749103942652</v>
      </c>
      <c r="J41" s="55" t="n">
        <v>0.0333333333333333</v>
      </c>
      <c r="K41" s="55" t="n">
        <v>0.0329593267882188</v>
      </c>
      <c r="L41" s="55" t="n">
        <v>0.0333333333333333</v>
      </c>
      <c r="M41" s="55" t="n">
        <v>0.032258064516129</v>
      </c>
      <c r="N41" s="56" t="n">
        <v>0.0330068613348435</v>
      </c>
      <c r="O41" s="43"/>
      <c r="P41" s="43"/>
      <c r="Q41" s="43"/>
      <c r="R41" s="43"/>
      <c r="S41" s="36"/>
      <c r="T41" s="37"/>
      <c r="U41" s="37"/>
      <c r="V41" s="35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customFormat="false" ht="12.75" hidden="true" customHeight="false" outlineLevel="0" collapsed="false">
      <c r="A42" s="54" t="s">
        <v>34</v>
      </c>
      <c r="B42" s="55" t="n">
        <v>0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0.403225806451613</v>
      </c>
      <c r="J42" s="55" t="n">
        <v>0.375</v>
      </c>
      <c r="K42" s="55" t="n">
        <v>0</v>
      </c>
      <c r="L42" s="55" t="n">
        <v>0</v>
      </c>
      <c r="M42" s="55" t="n">
        <v>0</v>
      </c>
      <c r="N42" s="56" t="n">
        <v>0.00163842880139376</v>
      </c>
      <c r="O42" s="43"/>
      <c r="P42" s="43"/>
      <c r="Q42" s="43"/>
      <c r="R42" s="43"/>
      <c r="S42" s="36"/>
      <c r="T42" s="37"/>
      <c r="U42" s="37"/>
      <c r="V42" s="35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customFormat="false" ht="12.75" hidden="true" customHeight="false" outlineLevel="0" collapsed="false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43"/>
      <c r="P43" s="43"/>
      <c r="Q43" s="43"/>
      <c r="R43" s="43"/>
      <c r="S43" s="36"/>
      <c r="T43" s="37"/>
      <c r="U43" s="37"/>
      <c r="V43" s="35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customFormat="false" ht="12.75" hidden="true" customHeight="false" outlineLevel="0" collapsed="false">
      <c r="A44" s="34" t="s">
        <v>36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43"/>
      <c r="P44" s="43"/>
      <c r="Q44" s="43"/>
      <c r="R44" s="43"/>
      <c r="S44" s="36"/>
      <c r="T44" s="37"/>
      <c r="U44" s="37"/>
      <c r="V44" s="35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customFormat="false" ht="12.75" hidden="true" customHeight="false" outlineLevel="0" collapsed="false">
      <c r="A45" s="54" t="s">
        <v>31</v>
      </c>
      <c r="B45" s="55" t="n">
        <v>0.161290322580645</v>
      </c>
      <c r="C45" s="55" t="n">
        <v>0.156547619047619</v>
      </c>
      <c r="D45" s="55" t="n">
        <v>0.156935483870968</v>
      </c>
      <c r="E45" s="55" t="n">
        <v>0.159166666666667</v>
      </c>
      <c r="F45" s="55" t="n">
        <v>0.157849462365591</v>
      </c>
      <c r="G45" s="55" t="n">
        <v>0.157666666666667</v>
      </c>
      <c r="H45" s="55" t="n">
        <v>0.157043010752688</v>
      </c>
      <c r="I45" s="55" t="n">
        <v>0.157204301075269</v>
      </c>
      <c r="J45" s="55" t="n">
        <v>0.157833333333333</v>
      </c>
      <c r="K45" s="55" t="n">
        <v>0.156505376344086</v>
      </c>
      <c r="L45" s="55" t="n">
        <v>0.156888888888889</v>
      </c>
      <c r="M45" s="55" t="n">
        <v>0.161505376344086</v>
      </c>
      <c r="N45" s="56" t="n">
        <v>0.15806218254579</v>
      </c>
      <c r="O45" s="43"/>
      <c r="P45" s="43"/>
      <c r="Q45" s="43"/>
      <c r="R45" s="43"/>
      <c r="S45" s="36"/>
      <c r="T45" s="37"/>
      <c r="U45" s="37"/>
      <c r="V45" s="35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customFormat="false" ht="12.75" hidden="true" customHeight="false" outlineLevel="0" collapsed="false">
      <c r="A46" s="54" t="s">
        <v>32</v>
      </c>
      <c r="B46" s="55" t="n">
        <v>0.0184041043317849</v>
      </c>
      <c r="C46" s="55" t="n">
        <v>0.0188626434473611</v>
      </c>
      <c r="D46" s="55" t="n">
        <v>0.0185594343791427</v>
      </c>
      <c r="E46" s="55" t="n">
        <v>0.0185854025583145</v>
      </c>
      <c r="F46" s="55" t="n">
        <v>0.0186081782651811</v>
      </c>
      <c r="G46" s="55" t="n">
        <v>0.0186046511627907</v>
      </c>
      <c r="H46" s="55" t="n">
        <v>0.0186082790127584</v>
      </c>
      <c r="I46" s="55" t="n">
        <v>0.01860177587951</v>
      </c>
      <c r="J46" s="55" t="n">
        <v>0.0185920577617329</v>
      </c>
      <c r="K46" s="55" t="n">
        <v>0.0185254994883946</v>
      </c>
      <c r="L46" s="55" t="n">
        <v>0.0185122089721749</v>
      </c>
      <c r="M46" s="55" t="n">
        <v>0.018494623655914</v>
      </c>
      <c r="N46" s="56" t="n">
        <v>0.0185829992693075</v>
      </c>
      <c r="O46" s="43"/>
      <c r="P46" s="43"/>
      <c r="Q46" s="43"/>
      <c r="R46" s="43"/>
      <c r="S46" s="36"/>
      <c r="T46" s="37"/>
      <c r="U46" s="37"/>
      <c r="V46" s="35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customFormat="false" ht="12.75" hidden="true" customHeight="false" outlineLevel="0" collapsed="false">
      <c r="A47" s="54" t="s">
        <v>33</v>
      </c>
      <c r="B47" s="55" t="n">
        <v>0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6" t="n">
        <v>0</v>
      </c>
      <c r="O47" s="43"/>
      <c r="P47" s="43"/>
      <c r="Q47" s="43"/>
      <c r="R47" s="43"/>
      <c r="S47" s="36"/>
      <c r="T47" s="37"/>
      <c r="U47" s="37"/>
      <c r="V47" s="35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  <row r="48" customFormat="false" ht="12.75" hidden="true" customHeight="false" outlineLevel="0" collapsed="false">
      <c r="A48" s="54" t="s">
        <v>34</v>
      </c>
      <c r="B48" s="55" t="n">
        <v>0</v>
      </c>
      <c r="C48" s="55" t="n">
        <v>0</v>
      </c>
      <c r="D48" s="55" t="n">
        <v>0</v>
      </c>
      <c r="E48" s="55" t="n">
        <v>0</v>
      </c>
      <c r="F48" s="55" t="n">
        <v>0</v>
      </c>
      <c r="G48" s="55" t="n">
        <v>0</v>
      </c>
      <c r="H48" s="55" t="n">
        <v>0</v>
      </c>
      <c r="I48" s="55" t="n">
        <v>0</v>
      </c>
      <c r="J48" s="55" t="n">
        <v>0</v>
      </c>
      <c r="K48" s="55" t="n">
        <v>0</v>
      </c>
      <c r="L48" s="55" t="n">
        <v>0</v>
      </c>
      <c r="M48" s="55" t="n">
        <v>0</v>
      </c>
      <c r="N48" s="56" t="n">
        <v>0</v>
      </c>
      <c r="O48" s="43"/>
      <c r="P48" s="43"/>
      <c r="Q48" s="43"/>
      <c r="R48" s="43"/>
      <c r="S48" s="36"/>
      <c r="T48" s="37"/>
      <c r="U48" s="37"/>
      <c r="V48" s="35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</row>
    <row r="49" customFormat="false" ht="12.75" hidden="true" customHeight="false" outlineLevel="0" collapsed="false">
      <c r="A49" s="5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43"/>
      <c r="P49" s="43"/>
      <c r="Q49" s="43"/>
      <c r="R49" s="43"/>
      <c r="S49" s="36"/>
      <c r="T49" s="37"/>
      <c r="U49" s="37"/>
      <c r="V49" s="35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</row>
    <row r="50" customFormat="false" ht="12.75" hidden="true" customHeight="false" outlineLevel="0" collapsed="false">
      <c r="A50" s="34" t="s">
        <v>37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43"/>
      <c r="P50" s="43"/>
      <c r="Q50" s="43"/>
      <c r="R50" s="43"/>
      <c r="S50" s="36"/>
      <c r="T50" s="37"/>
      <c r="U50" s="37"/>
      <c r="V50" s="35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</row>
    <row r="51" customFormat="false" ht="12.75" hidden="true" customHeight="false" outlineLevel="0" collapsed="false">
      <c r="A51" s="54" t="s">
        <v>31</v>
      </c>
      <c r="B51" s="55" t="n">
        <v>0.165858458078572</v>
      </c>
      <c r="C51" s="55" t="n">
        <v>0.70413961038961</v>
      </c>
      <c r="D51" s="55" t="n">
        <v>0.168492278832948</v>
      </c>
      <c r="E51" s="55" t="n">
        <v>0.167066805845511</v>
      </c>
      <c r="F51" s="55" t="n">
        <v>0.169990333321399</v>
      </c>
      <c r="G51" s="55" t="n">
        <v>0.168990559186638</v>
      </c>
      <c r="H51" s="55" t="n">
        <v>0.177892374186128</v>
      </c>
      <c r="I51" s="55" t="n">
        <v>0.16898587391946</v>
      </c>
      <c r="J51" s="55" t="n">
        <v>0.169153957879448</v>
      </c>
      <c r="K51" s="55" t="n">
        <v>0.163106504932018</v>
      </c>
      <c r="L51" s="55" t="n">
        <v>0.16374298827129</v>
      </c>
      <c r="M51" s="55" t="n">
        <v>0.161869808769558</v>
      </c>
      <c r="N51" s="56" t="n">
        <v>0.209600431008767</v>
      </c>
      <c r="O51" s="43"/>
      <c r="P51" s="43"/>
      <c r="Q51" s="43"/>
      <c r="R51" s="43"/>
      <c r="S51" s="36"/>
      <c r="T51" s="37"/>
      <c r="U51" s="37"/>
      <c r="V51" s="35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customFormat="false" ht="12.75" hidden="true" customHeight="false" outlineLevel="0" collapsed="false">
      <c r="A52" s="54" t="s">
        <v>32</v>
      </c>
      <c r="B52" s="55" t="n">
        <v>0.0186317822374621</v>
      </c>
      <c r="C52" s="55" t="n">
        <v>0.0189078113859536</v>
      </c>
      <c r="D52" s="55" t="n">
        <v>0.018931247963506</v>
      </c>
      <c r="E52" s="55" t="n">
        <v>0.0186136595310907</v>
      </c>
      <c r="F52" s="55" t="n">
        <v>0.0185893931109896</v>
      </c>
      <c r="G52" s="55" t="n">
        <v>0.0186024003097174</v>
      </c>
      <c r="H52" s="55" t="n">
        <v>0.0185915492957746</v>
      </c>
      <c r="I52" s="55" t="n">
        <v>0.0279763634602344</v>
      </c>
      <c r="J52" s="55" t="n">
        <v>0.0185870646766169</v>
      </c>
      <c r="K52" s="55" t="n">
        <v>0.0184841564373394</v>
      </c>
      <c r="L52" s="55" t="n">
        <v>0.018499127399651</v>
      </c>
      <c r="M52" s="55" t="n">
        <v>0.0189978983887647</v>
      </c>
      <c r="N52" s="56" t="n">
        <v>0.019420841420382</v>
      </c>
      <c r="O52" s="43"/>
      <c r="P52" s="43"/>
      <c r="Q52" s="43"/>
      <c r="R52" s="43"/>
      <c r="S52" s="36"/>
      <c r="T52" s="37"/>
      <c r="U52" s="37"/>
      <c r="V52" s="35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  <row r="53" customFormat="false" ht="12.75" hidden="true" customHeight="false" outlineLevel="0" collapsed="false">
      <c r="A53" s="54" t="s">
        <v>33</v>
      </c>
      <c r="B53" s="55" t="n">
        <v>0</v>
      </c>
      <c r="C53" s="55" t="n">
        <v>0</v>
      </c>
      <c r="D53" s="55" t="n">
        <v>0</v>
      </c>
      <c r="E53" s="55" t="n">
        <v>0</v>
      </c>
      <c r="F53" s="55" t="n">
        <v>0</v>
      </c>
      <c r="G53" s="55" t="n">
        <v>0</v>
      </c>
      <c r="H53" s="55" t="n">
        <v>0</v>
      </c>
      <c r="I53" s="55" t="n">
        <v>0</v>
      </c>
      <c r="J53" s="55" t="n">
        <v>0</v>
      </c>
      <c r="K53" s="55" t="n">
        <v>0</v>
      </c>
      <c r="L53" s="55" t="n">
        <v>0</v>
      </c>
      <c r="M53" s="55" t="n">
        <v>0</v>
      </c>
      <c r="N53" s="56" t="n">
        <v>0</v>
      </c>
      <c r="O53" s="43"/>
      <c r="P53" s="43"/>
      <c r="Q53" s="43"/>
      <c r="R53" s="43"/>
      <c r="S53" s="36"/>
      <c r="T53" s="37"/>
      <c r="U53" s="37"/>
      <c r="V53" s="35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</row>
    <row r="54" customFormat="false" ht="12.75" hidden="true" customHeight="false" outlineLevel="0" collapsed="false">
      <c r="A54" s="54" t="s">
        <v>34</v>
      </c>
      <c r="B54" s="55" t="n">
        <v>0</v>
      </c>
      <c r="C54" s="55" t="n">
        <v>0</v>
      </c>
      <c r="D54" s="55" t="n">
        <v>0</v>
      </c>
      <c r="E54" s="55" t="n">
        <v>0</v>
      </c>
      <c r="F54" s="55" t="n">
        <v>0</v>
      </c>
      <c r="G54" s="55" t="n">
        <v>-0.0193798449612403</v>
      </c>
      <c r="H54" s="55" t="n">
        <v>0</v>
      </c>
      <c r="I54" s="55" t="n">
        <v>0</v>
      </c>
      <c r="J54" s="55" t="n">
        <v>0.0962962962962963</v>
      </c>
      <c r="K54" s="55" t="n">
        <v>0</v>
      </c>
      <c r="L54" s="55" t="n">
        <v>0</v>
      </c>
      <c r="M54" s="55" t="n">
        <v>0.0967741935483871</v>
      </c>
      <c r="N54" s="56" t="n">
        <v>-0.0542963885429639</v>
      </c>
      <c r="O54" s="43"/>
      <c r="P54" s="43"/>
      <c r="Q54" s="43"/>
      <c r="R54" s="43"/>
      <c r="S54" s="36"/>
      <c r="T54" s="37"/>
      <c r="U54" s="37"/>
      <c r="V54" s="35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customFormat="false" ht="12.75" hidden="true" customHeight="false" outlineLevel="0" collapsed="false">
      <c r="A55" s="5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43"/>
      <c r="P55" s="43"/>
      <c r="Q55" s="43"/>
      <c r="R55" s="43"/>
      <c r="S55" s="36"/>
      <c r="T55" s="37"/>
      <c r="U55" s="37"/>
      <c r="V55" s="35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customFormat="false" ht="12.75" hidden="true" customHeight="false" outlineLevel="0" collapsed="false">
      <c r="A56" s="34" t="s">
        <v>38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43"/>
      <c r="P56" s="43"/>
      <c r="Q56" s="43"/>
      <c r="R56" s="43"/>
      <c r="S56" s="36"/>
      <c r="T56" s="37"/>
      <c r="U56" s="37"/>
      <c r="V56" s="35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</row>
    <row r="57" customFormat="false" ht="12.75" hidden="true" customHeight="false" outlineLevel="0" collapsed="false">
      <c r="A57" s="54" t="s">
        <v>31</v>
      </c>
      <c r="B57" s="55" t="n">
        <v>0.00806451612903226</v>
      </c>
      <c r="C57" s="55" t="n">
        <v>0.00758928571428571</v>
      </c>
      <c r="D57" s="55" t="n">
        <v>0.00749564984607148</v>
      </c>
      <c r="E57" s="55" t="n">
        <v>0.0227916666666667</v>
      </c>
      <c r="F57" s="55" t="n">
        <v>0.00991935483870968</v>
      </c>
      <c r="G57" s="55" t="n">
        <v>0.0180833333333333</v>
      </c>
      <c r="H57" s="55" t="n">
        <v>0.0161290322580645</v>
      </c>
      <c r="I57" s="55" t="n">
        <v>0.0108870967741935</v>
      </c>
      <c r="J57" s="55" t="n">
        <v>0.0142916666666667</v>
      </c>
      <c r="K57" s="55" t="n">
        <v>0.0075</v>
      </c>
      <c r="L57" s="55" t="n">
        <v>0.025</v>
      </c>
      <c r="M57" s="55" t="n">
        <v>0.025</v>
      </c>
      <c r="N57" s="56" t="n">
        <v>0.0144446250534035</v>
      </c>
      <c r="O57" s="43"/>
      <c r="P57" s="43"/>
      <c r="Q57" s="43"/>
      <c r="R57" s="43"/>
      <c r="S57" s="36"/>
      <c r="T57" s="37"/>
      <c r="U57" s="37"/>
      <c r="V57" s="35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customFormat="false" ht="12.75" hidden="true" customHeight="false" outlineLevel="0" collapsed="false">
      <c r="A58" s="54" t="s">
        <v>32</v>
      </c>
      <c r="B58" s="55" t="n">
        <v>0.00896181817367108</v>
      </c>
      <c r="C58" s="55" t="n">
        <v>0.0118468440007582</v>
      </c>
      <c r="D58" s="55" t="n">
        <v>0.00992555831265509</v>
      </c>
      <c r="E58" s="55" t="n">
        <v>0.0115646258503401</v>
      </c>
      <c r="F58" s="55" t="n">
        <v>0</v>
      </c>
      <c r="G58" s="55" t="n">
        <v>0.0116575591985428</v>
      </c>
      <c r="H58" s="55" t="n">
        <v>0</v>
      </c>
      <c r="I58" s="55" t="n">
        <v>0</v>
      </c>
      <c r="J58" s="55" t="n">
        <v>0</v>
      </c>
      <c r="K58" s="55" t="n">
        <v>0.0161290322580645</v>
      </c>
      <c r="L58" s="55" t="n">
        <v>0.0104761904761905</v>
      </c>
      <c r="M58" s="55" t="n">
        <v>0</v>
      </c>
      <c r="N58" s="56" t="n">
        <v>0.00830879436426348</v>
      </c>
      <c r="O58" s="43"/>
      <c r="P58" s="43"/>
      <c r="Q58" s="43"/>
      <c r="R58" s="43"/>
      <c r="S58" s="36"/>
      <c r="T58" s="37"/>
      <c r="U58" s="37"/>
      <c r="V58" s="35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customFormat="false" ht="12.75" hidden="true" customHeight="false" outlineLevel="0" collapsed="false">
      <c r="A59" s="54" t="s">
        <v>33</v>
      </c>
      <c r="B59" s="55" t="n">
        <v>0</v>
      </c>
      <c r="C59" s="55" t="n">
        <v>0</v>
      </c>
      <c r="D59" s="55" t="n">
        <v>0</v>
      </c>
      <c r="E59" s="55" t="n">
        <v>0</v>
      </c>
      <c r="F59" s="55" t="n">
        <v>0</v>
      </c>
      <c r="G59" s="55" t="n">
        <v>0</v>
      </c>
      <c r="H59" s="55" t="n">
        <v>0</v>
      </c>
      <c r="I59" s="55" t="n">
        <v>0</v>
      </c>
      <c r="J59" s="55" t="n">
        <v>0</v>
      </c>
      <c r="K59" s="55" t="n">
        <v>0</v>
      </c>
      <c r="L59" s="55" t="n">
        <v>0</v>
      </c>
      <c r="M59" s="55" t="n">
        <v>0</v>
      </c>
      <c r="N59" s="56" t="n">
        <v>0</v>
      </c>
      <c r="O59" s="43"/>
      <c r="P59" s="43"/>
      <c r="Q59" s="43"/>
      <c r="R59" s="43"/>
      <c r="S59" s="36"/>
      <c r="T59" s="37"/>
      <c r="U59" s="37"/>
      <c r="V59" s="35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customFormat="false" ht="12.75" hidden="true" customHeight="false" outlineLevel="0" collapsed="false">
      <c r="A60" s="54" t="s">
        <v>34</v>
      </c>
      <c r="B60" s="55" t="n">
        <v>0</v>
      </c>
      <c r="C60" s="55" t="n">
        <v>0</v>
      </c>
      <c r="D60" s="55" t="n">
        <v>0.406647116324536</v>
      </c>
      <c r="E60" s="55" t="n">
        <v>0.28968253968254</v>
      </c>
      <c r="F60" s="55" t="n">
        <v>0</v>
      </c>
      <c r="G60" s="55" t="n">
        <v>0.0498575498575499</v>
      </c>
      <c r="H60" s="55" t="n">
        <v>0.0896057347670251</v>
      </c>
      <c r="I60" s="55" t="n">
        <v>0</v>
      </c>
      <c r="J60" s="55" t="n">
        <v>0</v>
      </c>
      <c r="K60" s="55" t="n">
        <v>0</v>
      </c>
      <c r="L60" s="55" t="n">
        <v>2.08095238095238</v>
      </c>
      <c r="M60" s="55" t="n">
        <v>0</v>
      </c>
      <c r="N60" s="56" t="n">
        <v>0.208661358509732</v>
      </c>
      <c r="O60" s="43"/>
      <c r="P60" s="43"/>
      <c r="Q60" s="43"/>
      <c r="R60" s="43"/>
      <c r="S60" s="36"/>
      <c r="T60" s="37"/>
      <c r="U60" s="37"/>
      <c r="V60" s="35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</row>
    <row r="61" customFormat="false" ht="12.75" hidden="true" customHeight="false" outlineLevel="0" collapsed="false">
      <c r="A61" s="5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43"/>
      <c r="P61" s="43"/>
      <c r="Q61" s="43"/>
      <c r="R61" s="43"/>
      <c r="S61" s="36"/>
      <c r="T61" s="37"/>
      <c r="U61" s="37"/>
      <c r="V61" s="35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</row>
    <row r="62" customFormat="false" ht="12.75" hidden="true" customHeight="false" outlineLevel="0" collapsed="false">
      <c r="A62" s="34" t="s">
        <v>39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43"/>
      <c r="P62" s="43"/>
      <c r="Q62" s="43"/>
      <c r="R62" s="43"/>
      <c r="S62" s="36"/>
      <c r="T62" s="37"/>
      <c r="U62" s="37"/>
      <c r="V62" s="35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customFormat="false" ht="12.75" hidden="true" customHeight="false" outlineLevel="0" collapsed="false">
      <c r="A63" s="54" t="s">
        <v>31</v>
      </c>
      <c r="B63" s="55" t="n">
        <v>0.0302952982113811</v>
      </c>
      <c r="C63" s="55" t="n">
        <v>0.0311483471710306</v>
      </c>
      <c r="D63" s="55" t="n">
        <v>0.048610947477556</v>
      </c>
      <c r="E63" s="55" t="n">
        <v>0.0285425582501189</v>
      </c>
      <c r="F63" s="55" t="n">
        <v>0.032999760375184</v>
      </c>
      <c r="G63" s="55" t="n">
        <v>0.0475043936731107</v>
      </c>
      <c r="H63" s="55" t="n">
        <v>0.0402595875492046</v>
      </c>
      <c r="I63" s="55" t="n">
        <v>0.0295498954441055</v>
      </c>
      <c r="J63" s="55" t="n">
        <v>0.0273477998794455</v>
      </c>
      <c r="K63" s="55" t="n">
        <v>0.0288032431645492</v>
      </c>
      <c r="L63" s="55" t="n">
        <v>0.0405696202531646</v>
      </c>
      <c r="M63" s="55" t="n">
        <v>0.0422441540507884</v>
      </c>
      <c r="N63" s="56" t="n">
        <v>0.0361058043879344</v>
      </c>
      <c r="O63" s="43"/>
      <c r="P63" s="43"/>
      <c r="Q63" s="43"/>
      <c r="R63" s="43"/>
      <c r="S63" s="36"/>
      <c r="T63" s="37"/>
      <c r="U63" s="37"/>
      <c r="V63" s="35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customFormat="false" ht="12.75" hidden="true" customHeight="false" outlineLevel="0" collapsed="false">
      <c r="A64" s="54" t="s">
        <v>40</v>
      </c>
      <c r="B64" s="55" t="n">
        <v>0.00963380784777398</v>
      </c>
      <c r="C64" s="55" t="n">
        <v>0.00936841868587318</v>
      </c>
      <c r="D64" s="55" t="n">
        <v>0.00968409804314433</v>
      </c>
      <c r="E64" s="55" t="n">
        <v>0.00955898813521379</v>
      </c>
      <c r="F64" s="55" t="n">
        <v>0.0101744340737114</v>
      </c>
      <c r="G64" s="55" t="n">
        <v>0.0101133786848073</v>
      </c>
      <c r="H64" s="55" t="n">
        <v>0.010083796347649</v>
      </c>
      <c r="I64" s="55" t="n">
        <v>0.0104993700377977</v>
      </c>
      <c r="J64" s="55" t="n">
        <v>0.0102056034941941</v>
      </c>
      <c r="K64" s="55" t="n">
        <v>0.00974108085009898</v>
      </c>
      <c r="L64" s="55" t="n">
        <v>0.00980187695516163</v>
      </c>
      <c r="M64" s="55" t="n">
        <v>0.00948292727837686</v>
      </c>
      <c r="N64" s="56" t="n">
        <v>0.00990595104060518</v>
      </c>
      <c r="O64" s="43"/>
      <c r="P64" s="43"/>
      <c r="Q64" s="43"/>
      <c r="R64" s="43"/>
      <c r="S64" s="36"/>
      <c r="T64" s="37"/>
      <c r="U64" s="37"/>
      <c r="V64" s="35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customFormat="false" ht="12.75" hidden="true" customHeight="false" outlineLevel="0" collapsed="false">
      <c r="A65" s="54" t="s">
        <v>41</v>
      </c>
      <c r="B65" s="55" t="n">
        <v>0</v>
      </c>
      <c r="C65" s="55" t="n">
        <v>0</v>
      </c>
      <c r="D65" s="55" t="n">
        <v>0</v>
      </c>
      <c r="E65" s="55" t="n">
        <v>0</v>
      </c>
      <c r="F65" s="55" t="n">
        <v>0</v>
      </c>
      <c r="G65" s="55" t="n">
        <v>0</v>
      </c>
      <c r="H65" s="55" t="n">
        <v>0</v>
      </c>
      <c r="I65" s="55" t="n">
        <v>0</v>
      </c>
      <c r="J65" s="55" t="n">
        <v>0</v>
      </c>
      <c r="K65" s="55" t="n">
        <v>0</v>
      </c>
      <c r="L65" s="55" t="n">
        <v>0</v>
      </c>
      <c r="M65" s="55" t="n">
        <v>0</v>
      </c>
      <c r="N65" s="56" t="n">
        <v>0</v>
      </c>
      <c r="O65" s="43"/>
      <c r="P65" s="43"/>
      <c r="Q65" s="43"/>
      <c r="R65" s="43"/>
      <c r="S65" s="36"/>
      <c r="T65" s="37"/>
      <c r="U65" s="37"/>
      <c r="V65" s="35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</row>
    <row r="66" customFormat="false" ht="12.75" hidden="true" customHeight="false" outlineLevel="0" collapsed="false">
      <c r="A66" s="54" t="s">
        <v>42</v>
      </c>
      <c r="B66" s="55" t="n">
        <v>0.0757950094816642</v>
      </c>
      <c r="C66" s="55" t="n">
        <v>0.0803858520900321</v>
      </c>
      <c r="D66" s="55" t="n">
        <v>0.0652369796359705</v>
      </c>
      <c r="E66" s="55" t="n">
        <v>0.0712909441233141</v>
      </c>
      <c r="F66" s="55" t="n">
        <v>0.067433943913114</v>
      </c>
      <c r="G66" s="55" t="n">
        <v>0.0526388888888889</v>
      </c>
      <c r="H66" s="55" t="n">
        <v>0.0490409764603313</v>
      </c>
      <c r="I66" s="55" t="n">
        <v>0.0552995391705069</v>
      </c>
      <c r="J66" s="55" t="n">
        <v>0.0871794871794872</v>
      </c>
      <c r="K66" s="55" t="n">
        <v>0.0531017369727047</v>
      </c>
      <c r="L66" s="55" t="n">
        <v>0.0735849056603774</v>
      </c>
      <c r="M66" s="55" t="n">
        <v>0.055497745404093</v>
      </c>
      <c r="N66" s="56" t="n">
        <v>0.0666049976659972</v>
      </c>
      <c r="O66" s="43"/>
      <c r="P66" s="43"/>
      <c r="Q66" s="43"/>
      <c r="R66" s="43"/>
      <c r="S66" s="36"/>
      <c r="T66" s="37"/>
      <c r="U66" s="37"/>
      <c r="V66" s="35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</row>
    <row r="67" customFormat="false" ht="12.75" hidden="true" customHeight="false" outlineLevel="0" collapsed="false">
      <c r="A67" s="5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43"/>
      <c r="P67" s="43"/>
      <c r="Q67" s="43"/>
      <c r="R67" s="43"/>
      <c r="S67" s="36"/>
      <c r="T67" s="37"/>
      <c r="U67" s="37"/>
      <c r="V67" s="35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customFormat="false" ht="12.75" hidden="true" customHeight="false" outlineLevel="0" collapsed="false">
      <c r="A68" s="34" t="s">
        <v>43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43"/>
      <c r="P68" s="43"/>
      <c r="Q68" s="43"/>
      <c r="R68" s="43"/>
      <c r="S68" s="36"/>
      <c r="T68" s="37"/>
      <c r="U68" s="37"/>
      <c r="V68" s="35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customFormat="false" ht="12.75" hidden="true" customHeight="false" outlineLevel="0" collapsed="false">
      <c r="A69" s="54" t="s">
        <v>31</v>
      </c>
      <c r="B69" s="55" t="n">
        <v>0.207258064516129</v>
      </c>
      <c r="C69" s="55" t="n">
        <v>0.20625</v>
      </c>
      <c r="D69" s="55" t="n">
        <v>0.207016129032258</v>
      </c>
      <c r="E69" s="55" t="n">
        <v>0.206083333333333</v>
      </c>
      <c r="F69" s="55" t="n">
        <v>0.206612903225806</v>
      </c>
      <c r="G69" s="55" t="n">
        <v>0.206916666666667</v>
      </c>
      <c r="H69" s="55" t="n">
        <v>0.207258064516129</v>
      </c>
      <c r="I69" s="55" t="n">
        <v>0.207016129032258</v>
      </c>
      <c r="J69" s="55" t="n">
        <v>0.207</v>
      </c>
      <c r="K69" s="55" t="n">
        <v>0.206935483870968</v>
      </c>
      <c r="L69" s="55" t="n">
        <v>0.207</v>
      </c>
      <c r="M69" s="55" t="n">
        <v>0.207016129032258</v>
      </c>
      <c r="N69" s="56" t="n">
        <v>0.206869863013699</v>
      </c>
      <c r="O69" s="43"/>
      <c r="P69" s="43"/>
      <c r="Q69" s="43"/>
      <c r="R69" s="43"/>
      <c r="S69" s="36"/>
      <c r="T69" s="37"/>
      <c r="U69" s="37"/>
      <c r="V69" s="35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customFormat="false" ht="12.75" hidden="true" customHeight="false" outlineLevel="0" collapsed="false">
      <c r="A70" s="54" t="s">
        <v>40</v>
      </c>
      <c r="B70" s="55" t="n">
        <v>0.0115255396353703</v>
      </c>
      <c r="C70" s="55" t="n">
        <v>0.0169631831073837</v>
      </c>
      <c r="D70" s="55" t="n">
        <v>0.0117796303008336</v>
      </c>
      <c r="E70" s="55" t="n">
        <v>0.0110745614035088</v>
      </c>
      <c r="F70" s="55" t="n">
        <v>0.0108072703455052</v>
      </c>
      <c r="G70" s="55" t="n">
        <v>0.010952380952381</v>
      </c>
      <c r="H70" s="55" t="n">
        <v>0.0118533570400474</v>
      </c>
      <c r="I70" s="55" t="n">
        <v>0.0121863799283154</v>
      </c>
      <c r="J70" s="55" t="n">
        <v>0.0114695340501792</v>
      </c>
      <c r="K70" s="55" t="n">
        <v>0.0125994102403717</v>
      </c>
      <c r="L70" s="55" t="n">
        <v>0.012987012987013</v>
      </c>
      <c r="M70" s="55" t="n">
        <v>0</v>
      </c>
      <c r="N70" s="56" t="n">
        <v>0.0119714499770724</v>
      </c>
      <c r="O70" s="43"/>
      <c r="P70" s="43"/>
      <c r="Q70" s="43"/>
      <c r="R70" s="43"/>
      <c r="S70" s="36"/>
      <c r="T70" s="37"/>
      <c r="U70" s="37"/>
      <c r="V70" s="35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customFormat="false" ht="12.75" hidden="true" customHeight="false" outlineLevel="0" collapsed="false">
      <c r="A71" s="54" t="s">
        <v>41</v>
      </c>
      <c r="B71" s="55" t="n">
        <v>0</v>
      </c>
      <c r="C71" s="55" t="n">
        <v>0</v>
      </c>
      <c r="D71" s="55" t="n">
        <v>0</v>
      </c>
      <c r="E71" s="55" t="n">
        <v>0</v>
      </c>
      <c r="F71" s="55" t="n">
        <v>0</v>
      </c>
      <c r="G71" s="55" t="n">
        <v>0</v>
      </c>
      <c r="H71" s="55" t="n">
        <v>0</v>
      </c>
      <c r="I71" s="55" t="n">
        <v>0</v>
      </c>
      <c r="J71" s="55" t="n">
        <v>0</v>
      </c>
      <c r="K71" s="55" t="n">
        <v>0</v>
      </c>
      <c r="L71" s="55" t="n">
        <v>0</v>
      </c>
      <c r="M71" s="55" t="n">
        <v>0</v>
      </c>
      <c r="N71" s="56" t="n">
        <v>0</v>
      </c>
      <c r="O71" s="43"/>
      <c r="P71" s="43"/>
      <c r="Q71" s="43"/>
      <c r="R71" s="43"/>
      <c r="S71" s="36"/>
      <c r="T71" s="37"/>
      <c r="U71" s="37"/>
      <c r="V71" s="35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</row>
    <row r="72" customFormat="false" ht="12.75" hidden="true" customHeight="false" outlineLevel="0" collapsed="false">
      <c r="A72" s="54" t="s">
        <v>42</v>
      </c>
      <c r="B72" s="55" t="n">
        <v>0.218205622431538</v>
      </c>
      <c r="C72" s="55" t="n">
        <v>0.224184313995999</v>
      </c>
      <c r="D72" s="55" t="n">
        <v>0.290322580645161</v>
      </c>
      <c r="E72" s="55" t="n">
        <v>0</v>
      </c>
      <c r="F72" s="55" t="n">
        <v>0.217921146953405</v>
      </c>
      <c r="G72" s="55" t="n">
        <v>0.215217391304348</v>
      </c>
      <c r="H72" s="55" t="n">
        <v>0.258064516129032</v>
      </c>
      <c r="I72" s="55" t="n">
        <v>0.216589861751152</v>
      </c>
      <c r="J72" s="55" t="n">
        <v>0</v>
      </c>
      <c r="K72" s="55" t="n">
        <v>0</v>
      </c>
      <c r="L72" s="55" t="n">
        <v>0</v>
      </c>
      <c r="M72" s="55" t="n">
        <v>0</v>
      </c>
      <c r="N72" s="56" t="n">
        <v>0.220319150965223</v>
      </c>
      <c r="O72" s="43"/>
      <c r="P72" s="43"/>
      <c r="Q72" s="43"/>
      <c r="R72" s="43"/>
      <c r="S72" s="36"/>
      <c r="T72" s="37"/>
      <c r="U72" s="37"/>
      <c r="V72" s="35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</row>
    <row r="73" customFormat="false" ht="12.75" hidden="true" customHeight="false" outlineLevel="0" collapsed="false">
      <c r="A73" s="5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43"/>
      <c r="P73" s="43"/>
      <c r="Q73" s="43"/>
      <c r="R73" s="43"/>
      <c r="S73" s="36"/>
      <c r="T73" s="37"/>
      <c r="U73" s="37"/>
      <c r="V73" s="35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</row>
    <row r="74" customFormat="false" ht="12.75" hidden="true" customHeight="false" outlineLevel="0" collapsed="false">
      <c r="A74" s="34" t="s">
        <v>44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43"/>
      <c r="P74" s="43"/>
      <c r="Q74" s="43"/>
      <c r="R74" s="43"/>
      <c r="S74" s="36"/>
      <c r="T74" s="37"/>
      <c r="U74" s="37"/>
      <c r="V74" s="35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</row>
    <row r="75" customFormat="false" ht="12.75" hidden="true" customHeight="false" outlineLevel="0" collapsed="false">
      <c r="A75" s="54" t="s">
        <v>31</v>
      </c>
      <c r="B75" s="55" t="n">
        <v>0.180351906158358</v>
      </c>
      <c r="C75" s="55" t="n">
        <v>0.149642857142857</v>
      </c>
      <c r="D75" s="55" t="n">
        <v>0.123258064516129</v>
      </c>
      <c r="E75" s="55" t="n">
        <v>0.1432</v>
      </c>
      <c r="F75" s="55" t="n">
        <v>0.149032258064516</v>
      </c>
      <c r="G75" s="55" t="n">
        <v>0.1194</v>
      </c>
      <c r="H75" s="55" t="n">
        <v>0.14741935483871</v>
      </c>
      <c r="I75" s="55" t="n">
        <v>0.149451612903226</v>
      </c>
      <c r="J75" s="55" t="n">
        <v>0.1492</v>
      </c>
      <c r="K75" s="55" t="n">
        <v>0.149161290322581</v>
      </c>
      <c r="L75" s="55" t="n">
        <v>0.148475909537856</v>
      </c>
      <c r="M75" s="55" t="n">
        <v>0.135</v>
      </c>
      <c r="N75" s="56" t="n">
        <v>0.145775403159525</v>
      </c>
      <c r="O75" s="43"/>
      <c r="P75" s="43"/>
      <c r="Q75" s="43"/>
      <c r="R75" s="43"/>
      <c r="S75" s="36"/>
      <c r="T75" s="37"/>
      <c r="U75" s="37"/>
      <c r="V75" s="35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</row>
    <row r="76" customFormat="false" ht="12.75" hidden="true" customHeight="false" outlineLevel="0" collapsed="false">
      <c r="A76" s="54" t="s">
        <v>32</v>
      </c>
      <c r="B76" s="55" t="n">
        <v>0.0110268901743792</v>
      </c>
      <c r="C76" s="55" t="n">
        <v>0.0103510122348965</v>
      </c>
      <c r="D76" s="55" t="n">
        <v>0.0107696215392431</v>
      </c>
      <c r="E76" s="55" t="n">
        <v>0.0112225405921681</v>
      </c>
      <c r="F76" s="55" t="n">
        <v>0.011322367015595</v>
      </c>
      <c r="G76" s="55" t="n">
        <v>0.0116727941176471</v>
      </c>
      <c r="H76" s="55" t="n">
        <v>0.0116129032258065</v>
      </c>
      <c r="I76" s="55" t="n">
        <v>0.0117746828011351</v>
      </c>
      <c r="J76" s="55" t="n">
        <v>0.0118407960199005</v>
      </c>
      <c r="K76" s="55" t="n">
        <v>0.0116304586350669</v>
      </c>
      <c r="L76" s="55" t="n">
        <v>0.011756083260041</v>
      </c>
      <c r="M76" s="55" t="n">
        <v>0.0102857600256143</v>
      </c>
      <c r="N76" s="56" t="n">
        <v>0.0113376621287349</v>
      </c>
      <c r="O76" s="43"/>
      <c r="P76" s="43"/>
      <c r="Q76" s="43"/>
      <c r="R76" s="43"/>
      <c r="S76" s="36"/>
      <c r="T76" s="37"/>
      <c r="U76" s="37"/>
      <c r="V76" s="35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</row>
    <row r="77" customFormat="false" ht="12.75" hidden="true" customHeight="false" outlineLevel="0" collapsed="false">
      <c r="A77" s="54" t="s">
        <v>33</v>
      </c>
      <c r="B77" s="55" t="n">
        <v>0</v>
      </c>
      <c r="C77" s="55" t="n">
        <v>0</v>
      </c>
      <c r="D77" s="55" t="n">
        <v>0</v>
      </c>
      <c r="E77" s="55" t="n">
        <v>0</v>
      </c>
      <c r="F77" s="55" t="n">
        <v>0</v>
      </c>
      <c r="G77" s="55" t="n">
        <v>0</v>
      </c>
      <c r="H77" s="55" t="n">
        <v>0</v>
      </c>
      <c r="I77" s="55" t="n">
        <v>0</v>
      </c>
      <c r="J77" s="55" t="n">
        <v>0</v>
      </c>
      <c r="K77" s="55" t="n">
        <v>0</v>
      </c>
      <c r="L77" s="55" t="n">
        <v>0</v>
      </c>
      <c r="M77" s="55" t="n">
        <v>0</v>
      </c>
      <c r="N77" s="56" t="n">
        <v>0</v>
      </c>
      <c r="O77" s="43"/>
      <c r="P77" s="43"/>
      <c r="Q77" s="43"/>
      <c r="R77" s="43"/>
      <c r="S77" s="36"/>
      <c r="T77" s="37"/>
      <c r="U77" s="37"/>
      <c r="V77" s="35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</row>
    <row r="78" customFormat="false" ht="12.75" hidden="true" customHeight="false" outlineLevel="0" collapsed="false">
      <c r="A78" s="54" t="s">
        <v>34</v>
      </c>
      <c r="B78" s="55" t="n">
        <v>0.285301278149726</v>
      </c>
      <c r="C78" s="55" t="n">
        <v>0.212815353660424</v>
      </c>
      <c r="D78" s="55" t="n">
        <v>0.215344376634699</v>
      </c>
      <c r="E78" s="55" t="n">
        <v>0.216666666666667</v>
      </c>
      <c r="F78" s="55" t="n">
        <v>0.219864176570458</v>
      </c>
      <c r="G78" s="55" t="n">
        <v>0.214814814814815</v>
      </c>
      <c r="H78" s="55" t="n">
        <v>0.201612903225806</v>
      </c>
      <c r="I78" s="55" t="n">
        <v>0.258064516129032</v>
      </c>
      <c r="J78" s="55" t="n">
        <v>0</v>
      </c>
      <c r="K78" s="55" t="n">
        <v>0</v>
      </c>
      <c r="L78" s="55" t="n">
        <v>0</v>
      </c>
      <c r="M78" s="55" t="n">
        <v>0</v>
      </c>
      <c r="N78" s="56" t="n">
        <v>0.21789163710188</v>
      </c>
      <c r="O78" s="43"/>
      <c r="P78" s="43"/>
      <c r="Q78" s="43"/>
      <c r="R78" s="43"/>
      <c r="S78" s="36"/>
      <c r="T78" s="37"/>
      <c r="U78" s="37"/>
      <c r="V78" s="35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customFormat="false" ht="12.75" hidden="true" customHeight="false" outlineLevel="0" collapsed="false">
      <c r="A79" s="54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43"/>
      <c r="P79" s="43"/>
      <c r="Q79" s="43"/>
      <c r="R79" s="43"/>
      <c r="S79" s="36"/>
      <c r="T79" s="37"/>
      <c r="U79" s="37"/>
      <c r="V79" s="35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</row>
    <row r="80" customFormat="false" ht="12.75" hidden="true" customHeight="false" outlineLevel="0" collapsed="false">
      <c r="A80" s="34" t="s">
        <v>45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43"/>
      <c r="P80" s="43"/>
      <c r="Q80" s="43"/>
      <c r="R80" s="43"/>
      <c r="S80" s="36"/>
      <c r="T80" s="37"/>
      <c r="U80" s="37"/>
      <c r="V80" s="35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</row>
    <row r="81" customFormat="false" ht="12.75" hidden="true" customHeight="false" outlineLevel="0" collapsed="false">
      <c r="A81" s="54" t="s">
        <v>31</v>
      </c>
      <c r="B81" s="55" t="n">
        <v>0.0502707793736755</v>
      </c>
      <c r="C81" s="55" t="n">
        <v>0.0405370177267988</v>
      </c>
      <c r="D81" s="55" t="n">
        <v>0.0456557570049447</v>
      </c>
      <c r="E81" s="55" t="n">
        <v>0.045669099756691</v>
      </c>
      <c r="F81" s="55" t="n">
        <v>0.045691076053685</v>
      </c>
      <c r="G81" s="55" t="n">
        <v>0.0457907542579075</v>
      </c>
      <c r="H81" s="55" t="n">
        <v>0.0434816196351517</v>
      </c>
      <c r="I81" s="55" t="n">
        <v>0.0412082151567656</v>
      </c>
      <c r="J81" s="55" t="n">
        <v>0.048180790960452</v>
      </c>
      <c r="K81" s="55" t="n">
        <v>0.0376158053354169</v>
      </c>
      <c r="L81" s="55" t="n">
        <v>0.0388632326820604</v>
      </c>
      <c r="M81" s="55" t="n">
        <v>0.0480235443476254</v>
      </c>
      <c r="N81" s="56" t="n">
        <v>0.044251415503458</v>
      </c>
      <c r="O81" s="43"/>
      <c r="P81" s="43"/>
      <c r="Q81" s="43"/>
      <c r="R81" s="43"/>
      <c r="S81" s="36"/>
      <c r="T81" s="37"/>
      <c r="U81" s="37"/>
      <c r="V81" s="35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</row>
    <row r="82" customFormat="false" ht="12.75" hidden="true" customHeight="false" outlineLevel="0" collapsed="false">
      <c r="A82" s="54" t="s">
        <v>32</v>
      </c>
      <c r="B82" s="55" t="n">
        <v>0.00108396310460583</v>
      </c>
      <c r="C82" s="55" t="n">
        <v>0.00117105137578043</v>
      </c>
      <c r="D82" s="55" t="n">
        <v>0.00109530488212115</v>
      </c>
      <c r="E82" s="55" t="n">
        <v>0.00109850531244372</v>
      </c>
      <c r="F82" s="55" t="n">
        <v>0.00109689778766531</v>
      </c>
      <c r="G82" s="55" t="n">
        <v>0.00109395109395109</v>
      </c>
      <c r="H82" s="55" t="n">
        <v>0.00329755236071636</v>
      </c>
      <c r="I82" s="55" t="n">
        <v>0.00329709499198004</v>
      </c>
      <c r="J82" s="55" t="n">
        <v>0.00363256784968685</v>
      </c>
      <c r="K82" s="55" t="n">
        <v>0.00109899716508686</v>
      </c>
      <c r="L82" s="55" t="n">
        <v>0.00109916367980884</v>
      </c>
      <c r="M82" s="55" t="n">
        <v>0.00109486106789291</v>
      </c>
      <c r="N82" s="56" t="n">
        <v>0.00169165347991325</v>
      </c>
      <c r="O82" s="43"/>
      <c r="P82" s="43"/>
      <c r="Q82" s="43"/>
      <c r="R82" s="43"/>
      <c r="S82" s="36"/>
      <c r="T82" s="37"/>
      <c r="U82" s="37"/>
      <c r="V82" s="35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</row>
    <row r="83" customFormat="false" ht="12.75" hidden="true" customHeight="false" outlineLevel="0" collapsed="false">
      <c r="A83" s="54" t="s">
        <v>33</v>
      </c>
      <c r="B83" s="55" t="n">
        <v>0.0021505376344086</v>
      </c>
      <c r="C83" s="55" t="n">
        <v>0</v>
      </c>
      <c r="D83" s="55" t="n">
        <v>0</v>
      </c>
      <c r="E83" s="55" t="n">
        <v>0</v>
      </c>
      <c r="F83" s="55" t="n">
        <v>0</v>
      </c>
      <c r="G83" s="55" t="n">
        <v>0</v>
      </c>
      <c r="H83" s="55" t="n">
        <v>0</v>
      </c>
      <c r="I83" s="55" t="n">
        <v>0</v>
      </c>
      <c r="J83" s="55" t="n">
        <v>0</v>
      </c>
      <c r="K83" s="55" t="n">
        <v>0</v>
      </c>
      <c r="L83" s="55" t="n">
        <v>0.00111111111111111</v>
      </c>
      <c r="M83" s="55" t="n">
        <v>0.0010752688172043</v>
      </c>
      <c r="N83" s="56" t="n">
        <v>0.00110117605602784</v>
      </c>
      <c r="O83" s="43"/>
      <c r="P83" s="43"/>
      <c r="Q83" s="43"/>
      <c r="R83" s="43"/>
      <c r="S83" s="36"/>
      <c r="T83" s="37"/>
      <c r="U83" s="37"/>
      <c r="V83" s="35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</row>
    <row r="84" customFormat="false" ht="12.75" hidden="true" customHeight="false" outlineLevel="0" collapsed="false">
      <c r="A84" s="54" t="s">
        <v>34</v>
      </c>
      <c r="B84" s="55" t="n">
        <v>0.0311227900166578</v>
      </c>
      <c r="C84" s="55" t="n">
        <v>0.102546303600164</v>
      </c>
      <c r="D84" s="55" t="n">
        <v>0.0935483870967742</v>
      </c>
      <c r="E84" s="55" t="n">
        <v>0.101041666666667</v>
      </c>
      <c r="F84" s="55" t="n">
        <v>0.102822580645161</v>
      </c>
      <c r="G84" s="55" t="n">
        <v>0.102898550724638</v>
      </c>
      <c r="H84" s="55" t="n">
        <v>0.042680746913071</v>
      </c>
      <c r="I84" s="55" t="n">
        <v>0.0309815421769881</v>
      </c>
      <c r="J84" s="55" t="n">
        <v>0.345833333333333</v>
      </c>
      <c r="K84" s="55" t="n">
        <v>0.0967741935483871</v>
      </c>
      <c r="L84" s="55" t="n">
        <v>0</v>
      </c>
      <c r="M84" s="55" t="n">
        <v>0.103565365025467</v>
      </c>
      <c r="N84" s="56" t="n">
        <v>0.0475816453927756</v>
      </c>
      <c r="O84" s="43"/>
      <c r="P84" s="43"/>
      <c r="Q84" s="43"/>
      <c r="R84" s="43"/>
      <c r="S84" s="36"/>
      <c r="T84" s="37"/>
      <c r="U84" s="37"/>
      <c r="V84" s="35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</row>
    <row r="85" customFormat="false" ht="12.75" hidden="true" customHeight="false" outlineLevel="0" collapsed="false">
      <c r="A85" s="54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43"/>
      <c r="P85" s="43"/>
      <c r="Q85" s="43"/>
      <c r="R85" s="43"/>
      <c r="S85" s="36"/>
      <c r="T85" s="37"/>
      <c r="U85" s="37"/>
      <c r="V85" s="35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</row>
    <row r="86" customFormat="false" ht="12.75" hidden="true" customHeight="false" outlineLevel="0" collapsed="false">
      <c r="A86" s="34" t="s">
        <v>46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43"/>
      <c r="P86" s="43"/>
      <c r="Q86" s="43"/>
      <c r="R86" s="43"/>
      <c r="S86" s="36"/>
      <c r="T86" s="37"/>
      <c r="U86" s="37"/>
      <c r="V86" s="35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customFormat="false" ht="12.75" hidden="true" customHeight="false" outlineLevel="0" collapsed="false">
      <c r="A87" s="54" t="s">
        <v>31</v>
      </c>
      <c r="B87" s="55" t="n">
        <v>0.0386809084936627</v>
      </c>
      <c r="C87" s="55" t="n">
        <v>0.0418405086157975</v>
      </c>
      <c r="D87" s="55" t="n">
        <v>0.0418901434306125</v>
      </c>
      <c r="E87" s="55" t="n">
        <v>0.0501155662747463</v>
      </c>
      <c r="F87" s="55" t="n">
        <v>0.0538234328848047</v>
      </c>
      <c r="G87" s="55" t="n">
        <v>0.0491569833675097</v>
      </c>
      <c r="H87" s="55" t="n">
        <v>0.0439844488809499</v>
      </c>
      <c r="I87" s="55" t="n">
        <v>0.0515498581485762</v>
      </c>
      <c r="J87" s="55" t="n">
        <v>0.049893270419054</v>
      </c>
      <c r="K87" s="55" t="n">
        <v>0.0317978611500701</v>
      </c>
      <c r="L87" s="55" t="n">
        <v>0.043013844515442</v>
      </c>
      <c r="M87" s="55" t="n">
        <v>0.0345328741587943</v>
      </c>
      <c r="N87" s="56" t="n">
        <v>0.0443106373645348</v>
      </c>
      <c r="O87" s="43"/>
      <c r="P87" s="43"/>
      <c r="Q87" s="43"/>
      <c r="R87" s="43"/>
      <c r="S87" s="36"/>
      <c r="T87" s="37"/>
      <c r="U87" s="37"/>
      <c r="V87" s="35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</row>
    <row r="88" customFormat="false" ht="12.75" hidden="true" customHeight="false" outlineLevel="0" collapsed="false">
      <c r="A88" s="54" t="s">
        <v>32</v>
      </c>
      <c r="B88" s="55" t="n">
        <v>0.00329089766501212</v>
      </c>
      <c r="C88" s="55" t="n">
        <v>0.00331977456919889</v>
      </c>
      <c r="D88" s="55" t="n">
        <v>0.00330426385829385</v>
      </c>
      <c r="E88" s="55" t="n">
        <v>0.0033027034225596</v>
      </c>
      <c r="F88" s="55" t="n">
        <v>0.00330554548749547</v>
      </c>
      <c r="G88" s="55" t="n">
        <v>0.00328812166050144</v>
      </c>
      <c r="H88" s="55" t="n">
        <v>0.00109659142831034</v>
      </c>
      <c r="I88" s="55" t="n">
        <v>0.00109679856684987</v>
      </c>
      <c r="J88" s="55" t="n">
        <v>0.00330438977327545</v>
      </c>
      <c r="K88" s="55" t="n">
        <v>0.00319821401695681</v>
      </c>
      <c r="L88" s="55" t="n">
        <v>0.0031980319803198</v>
      </c>
      <c r="M88" s="55" t="n">
        <v>0.00320191158900836</v>
      </c>
      <c r="N88" s="56" t="n">
        <v>0.00287532025857811</v>
      </c>
      <c r="O88" s="43"/>
      <c r="P88" s="43"/>
      <c r="Q88" s="43"/>
      <c r="R88" s="43"/>
      <c r="S88" s="36"/>
      <c r="T88" s="37"/>
      <c r="U88" s="37"/>
      <c r="V88" s="35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</row>
    <row r="89" customFormat="false" ht="12.75" hidden="true" customHeight="false" outlineLevel="0" collapsed="false">
      <c r="A89" s="54" t="s">
        <v>33</v>
      </c>
      <c r="B89" s="55" t="n">
        <v>0</v>
      </c>
      <c r="C89" s="55" t="n">
        <v>0</v>
      </c>
      <c r="D89" s="55" t="n">
        <v>0</v>
      </c>
      <c r="E89" s="55" t="n">
        <v>0</v>
      </c>
      <c r="F89" s="55" t="n">
        <v>0</v>
      </c>
      <c r="G89" s="55" t="n">
        <v>0</v>
      </c>
      <c r="H89" s="55" t="n">
        <v>0</v>
      </c>
      <c r="I89" s="55" t="n">
        <v>0</v>
      </c>
      <c r="J89" s="55" t="n">
        <v>0</v>
      </c>
      <c r="K89" s="55" t="n">
        <v>0</v>
      </c>
      <c r="L89" s="55" t="n">
        <v>0</v>
      </c>
      <c r="M89" s="55" t="n">
        <v>0</v>
      </c>
      <c r="N89" s="56" t="n">
        <v>0</v>
      </c>
      <c r="O89" s="43"/>
      <c r="P89" s="43"/>
      <c r="Q89" s="43"/>
      <c r="R89" s="43"/>
      <c r="S89" s="36"/>
      <c r="T89" s="37"/>
      <c r="U89" s="37"/>
      <c r="V89" s="35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</row>
    <row r="90" customFormat="false" ht="12.75" hidden="true" customHeight="false" outlineLevel="0" collapsed="false">
      <c r="A90" s="54" t="s">
        <v>34</v>
      </c>
      <c r="B90" s="55" t="n">
        <v>0.0368583524377383</v>
      </c>
      <c r="C90" s="55" t="n">
        <v>0.0479983372319139</v>
      </c>
      <c r="D90" s="55" t="n">
        <v>0.0519078341013825</v>
      </c>
      <c r="E90" s="55" t="n">
        <v>0.047275641025641</v>
      </c>
      <c r="F90" s="55" t="n">
        <v>0.057099856751709</v>
      </c>
      <c r="G90" s="55" t="n">
        <v>0.0481054787506401</v>
      </c>
      <c r="H90" s="55" t="n">
        <v>0.120967741935484</v>
      </c>
      <c r="I90" s="55" t="n">
        <v>0.10319289005925</v>
      </c>
      <c r="J90" s="55" t="n">
        <v>0.0162642947903431</v>
      </c>
      <c r="K90" s="55" t="n">
        <v>0.0218148062195405</v>
      </c>
      <c r="L90" s="55" t="n">
        <v>0.0429020664869721</v>
      </c>
      <c r="M90" s="55" t="n">
        <v>0.029529285644674</v>
      </c>
      <c r="N90" s="56" t="n">
        <v>0.0429846073475603</v>
      </c>
      <c r="O90" s="43"/>
      <c r="P90" s="43"/>
      <c r="Q90" s="43"/>
      <c r="R90" s="43"/>
      <c r="S90" s="36"/>
      <c r="T90" s="37"/>
      <c r="U90" s="37"/>
      <c r="V90" s="35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customFormat="false" ht="12.75" hidden="true" customHeight="false" outlineLevel="0" collapsed="false">
      <c r="A91" s="54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43"/>
      <c r="P91" s="43"/>
      <c r="Q91" s="43"/>
      <c r="R91" s="43"/>
      <c r="S91" s="36"/>
      <c r="T91" s="37"/>
      <c r="U91" s="37"/>
      <c r="V91" s="35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customFormat="false" ht="12.75" hidden="true" customHeight="false" outlineLevel="0" collapsed="false">
      <c r="A92" s="34" t="s">
        <v>47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43"/>
      <c r="P92" s="43"/>
      <c r="Q92" s="43"/>
      <c r="R92" s="43"/>
      <c r="S92" s="36"/>
      <c r="T92" s="37"/>
      <c r="U92" s="37"/>
      <c r="V92" s="35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customFormat="false" ht="12.75" hidden="true" customHeight="false" outlineLevel="0" collapsed="false">
      <c r="A93" s="54" t="s">
        <v>31</v>
      </c>
      <c r="B93" s="55" t="n">
        <v>0.0426638917793965</v>
      </c>
      <c r="C93" s="55" t="n">
        <v>0.0321812596006144</v>
      </c>
      <c r="D93" s="55" t="n">
        <v>0.0265071106486299</v>
      </c>
      <c r="E93" s="55" t="n">
        <v>0.0307956989247312</v>
      </c>
      <c r="F93" s="55" t="n">
        <v>0.0320499479708637</v>
      </c>
      <c r="G93" s="55" t="n">
        <v>0.0256774193548387</v>
      </c>
      <c r="H93" s="55" t="n">
        <v>0.0335043988269795</v>
      </c>
      <c r="I93" s="55" t="n">
        <v>0.0322093993325918</v>
      </c>
      <c r="J93" s="55" t="n">
        <v>0.0320309145556033</v>
      </c>
      <c r="K93" s="55" t="n">
        <v>0.0309270765752811</v>
      </c>
      <c r="L93" s="55" t="n">
        <v>0.0324731182795699</v>
      </c>
      <c r="M93" s="55" t="n">
        <v>0.0232258064516129</v>
      </c>
      <c r="N93" s="56" t="n">
        <v>0.0311768539590469</v>
      </c>
      <c r="O93" s="43"/>
      <c r="P93" s="43"/>
      <c r="Q93" s="43"/>
      <c r="R93" s="43"/>
      <c r="S93" s="36"/>
      <c r="T93" s="37"/>
      <c r="U93" s="37"/>
      <c r="V93" s="35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</row>
    <row r="94" customFormat="false" ht="12.75" hidden="true" customHeight="false" outlineLevel="0" collapsed="false">
      <c r="A94" s="54" t="s">
        <v>40</v>
      </c>
      <c r="B94" s="55" t="n">
        <v>0.00219489898160345</v>
      </c>
      <c r="C94" s="55" t="n">
        <v>0.00177234916180774</v>
      </c>
      <c r="D94" s="55" t="n">
        <v>0.00155672881343486</v>
      </c>
      <c r="E94" s="55" t="n">
        <v>0.00377419095800209</v>
      </c>
      <c r="F94" s="55" t="n">
        <v>0.00386476952665688</v>
      </c>
      <c r="G94" s="55" t="n">
        <v>0.00351411178749308</v>
      </c>
      <c r="H94" s="55" t="n">
        <v>0.00369132333941718</v>
      </c>
      <c r="I94" s="55" t="n">
        <v>0.00408029477586636</v>
      </c>
      <c r="J94" s="55" t="n">
        <v>0.00418866596268919</v>
      </c>
      <c r="K94" s="55" t="n">
        <v>0.0040957364597823</v>
      </c>
      <c r="L94" s="55" t="n">
        <v>0.00301866907557964</v>
      </c>
      <c r="M94" s="55" t="n">
        <v>0.00177030164011214</v>
      </c>
      <c r="N94" s="56" t="n">
        <v>0.00297831258689479</v>
      </c>
      <c r="O94" s="43"/>
      <c r="P94" s="43"/>
      <c r="Q94" s="43"/>
      <c r="R94" s="43"/>
      <c r="S94" s="36"/>
      <c r="T94" s="37"/>
      <c r="U94" s="37"/>
      <c r="V94" s="35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customFormat="false" ht="12.75" hidden="true" customHeight="false" outlineLevel="0" collapsed="false">
      <c r="A95" s="54" t="s">
        <v>41</v>
      </c>
      <c r="B95" s="55" t="n">
        <v>0</v>
      </c>
      <c r="C95" s="55" t="n">
        <v>0</v>
      </c>
      <c r="D95" s="55" t="n">
        <v>0</v>
      </c>
      <c r="E95" s="55" t="n">
        <v>0</v>
      </c>
      <c r="F95" s="55" t="n">
        <v>0</v>
      </c>
      <c r="G95" s="55" t="n">
        <v>0</v>
      </c>
      <c r="H95" s="55" t="n">
        <v>0</v>
      </c>
      <c r="I95" s="55" t="n">
        <v>0</v>
      </c>
      <c r="J95" s="55" t="n">
        <v>0</v>
      </c>
      <c r="K95" s="55" t="n">
        <v>0</v>
      </c>
      <c r="L95" s="55" t="n">
        <v>0</v>
      </c>
      <c r="M95" s="55" t="n">
        <v>0</v>
      </c>
      <c r="N95" s="56" t="n">
        <v>0</v>
      </c>
      <c r="O95" s="43"/>
      <c r="P95" s="43"/>
      <c r="Q95" s="43"/>
      <c r="R95" s="43"/>
      <c r="S95" s="36"/>
      <c r="T95" s="37"/>
      <c r="U95" s="37"/>
      <c r="V95" s="35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customFormat="false" ht="12.75" hidden="true" customHeight="false" outlineLevel="0" collapsed="false">
      <c r="A96" s="54" t="s">
        <v>42</v>
      </c>
      <c r="B96" s="55" t="n">
        <v>0</v>
      </c>
      <c r="C96" s="55" t="n">
        <v>0.0492178830941046</v>
      </c>
      <c r="D96" s="55" t="n">
        <v>1.99193548387097</v>
      </c>
      <c r="E96" s="55" t="n">
        <v>0.321904761904762</v>
      </c>
      <c r="F96" s="55" t="n">
        <v>0.261088709677419</v>
      </c>
      <c r="G96" s="55" t="n">
        <v>-0.089922480620155</v>
      </c>
      <c r="H96" s="55" t="n">
        <v>0</v>
      </c>
      <c r="I96" s="55" t="n">
        <v>0</v>
      </c>
      <c r="J96" s="55" t="n">
        <v>0</v>
      </c>
      <c r="K96" s="55" t="n">
        <v>0</v>
      </c>
      <c r="L96" s="55" t="n">
        <v>0</v>
      </c>
      <c r="M96" s="55" t="n">
        <v>0</v>
      </c>
      <c r="N96" s="56" t="n">
        <v>0.199871136792699</v>
      </c>
      <c r="O96" s="43"/>
      <c r="P96" s="43"/>
      <c r="Q96" s="43"/>
      <c r="R96" s="43"/>
      <c r="S96" s="36"/>
      <c r="T96" s="37"/>
      <c r="U96" s="37"/>
      <c r="V96" s="35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customFormat="false" ht="12.75" hidden="false" customHeight="false" outlineLevel="0" collapsed="false">
      <c r="A97" s="34" t="s">
        <v>48</v>
      </c>
      <c r="B97" s="49" t="n">
        <v>1486.2</v>
      </c>
      <c r="C97" s="49" t="n">
        <v>1390.3</v>
      </c>
      <c r="D97" s="49" t="n">
        <v>1504.2</v>
      </c>
      <c r="E97" s="49" t="n">
        <v>1438.2</v>
      </c>
      <c r="F97" s="49" t="n">
        <v>1486.2</v>
      </c>
      <c r="G97" s="49" t="n">
        <v>1438.2</v>
      </c>
      <c r="H97" s="49" t="n">
        <v>1486.2</v>
      </c>
      <c r="I97" s="49" t="n">
        <v>1486.2</v>
      </c>
      <c r="J97" s="49" t="n">
        <v>1438.2</v>
      </c>
      <c r="K97" s="49" t="n">
        <v>1486.2</v>
      </c>
      <c r="L97" s="49" t="n">
        <v>1448.7</v>
      </c>
      <c r="M97" s="49" t="n">
        <v>1477.7</v>
      </c>
      <c r="N97" s="35" t="n">
        <f aca="false">SUM(B97:M97)</f>
        <v>17566.5</v>
      </c>
      <c r="O97" s="43"/>
      <c r="P97" s="43"/>
      <c r="Q97" s="43"/>
      <c r="R97" s="43"/>
      <c r="S97" s="36"/>
      <c r="T97" s="37"/>
      <c r="U97" s="37"/>
      <c r="V97" s="35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customFormat="false" ht="12.75" hidden="false" customHeight="false" outlineLevel="0" collapsed="false">
      <c r="A98" s="57"/>
      <c r="B98" s="58" t="n">
        <f aca="false">B97/B28</f>
        <v>0.103100936524454</v>
      </c>
      <c r="C98" s="58" t="n">
        <f aca="false">C97/C28</f>
        <v>0.106781874039939</v>
      </c>
      <c r="D98" s="58" t="n">
        <f aca="false">D97/D28</f>
        <v>0.10004655803126</v>
      </c>
      <c r="E98" s="58" t="n">
        <f aca="false">E97/E28</f>
        <v>0.103096774193548</v>
      </c>
      <c r="F98" s="58" t="n">
        <f aca="false">F97/F28</f>
        <v>0.103100936524454</v>
      </c>
      <c r="G98" s="58" t="n">
        <f aca="false">G97/G28</f>
        <v>0.103096774193548</v>
      </c>
      <c r="H98" s="58" t="n">
        <f aca="false">H97/H28</f>
        <v>0.103100936524454</v>
      </c>
      <c r="I98" s="58" t="n">
        <f aca="false">I97/I28</f>
        <v>0.103100936524454</v>
      </c>
      <c r="J98" s="58" t="n">
        <f aca="false">J97/J28</f>
        <v>0.103096774193548</v>
      </c>
      <c r="K98" s="58" t="n">
        <f aca="false">K97/K28</f>
        <v>0.103100936524454</v>
      </c>
      <c r="L98" s="58" t="n">
        <f aca="false">L97/L28</f>
        <v>0.102963752665245</v>
      </c>
      <c r="M98" s="58" t="n">
        <f aca="false">M97/M28</f>
        <v>0.102511272979535</v>
      </c>
      <c r="N98" s="58" t="n">
        <f aca="false">N97/N28</f>
        <v>0.103050479570586</v>
      </c>
      <c r="O98" s="43"/>
      <c r="P98" s="43"/>
      <c r="Q98" s="43"/>
      <c r="R98" s="43"/>
      <c r="S98" s="36"/>
      <c r="T98" s="37"/>
      <c r="U98" s="37"/>
      <c r="V98" s="35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</row>
    <row r="99" customFormat="false" ht="12.75" hidden="false" customHeight="false" outlineLevel="0" collapsed="false">
      <c r="A99" s="57"/>
      <c r="B99" s="59" t="n">
        <f aca="false">B98*B1</f>
        <v>3.19612903225806</v>
      </c>
      <c r="C99" s="59" t="n">
        <f aca="false">C98*C1</f>
        <v>2.98989247311828</v>
      </c>
      <c r="D99" s="59" t="n">
        <f aca="false">D98*D1</f>
        <v>3.10144329896907</v>
      </c>
      <c r="E99" s="59" t="n">
        <f aca="false">E98*E1</f>
        <v>3.09290322580645</v>
      </c>
      <c r="F99" s="59" t="n">
        <f aca="false">F98*F1</f>
        <v>3.19612903225806</v>
      </c>
      <c r="G99" s="59" t="n">
        <f aca="false">G98*G1</f>
        <v>3.09290322580645</v>
      </c>
      <c r="H99" s="59" t="n">
        <f aca="false">H98*H1</f>
        <v>3.19612903225806</v>
      </c>
      <c r="I99" s="59" t="n">
        <f aca="false">I98*I1</f>
        <v>3.19612903225806</v>
      </c>
      <c r="J99" s="59" t="n">
        <f aca="false">J98*J1</f>
        <v>3.09290322580645</v>
      </c>
      <c r="K99" s="59" t="n">
        <f aca="false">K98*K1</f>
        <v>3.19612903225806</v>
      </c>
      <c r="L99" s="59" t="n">
        <f aca="false">L98*L1</f>
        <v>3.08891257995736</v>
      </c>
      <c r="M99" s="59" t="n">
        <f aca="false">M98*M1</f>
        <v>3.17784946236559</v>
      </c>
      <c r="N99" s="60"/>
      <c r="O99" s="42" t="n">
        <f aca="false">(B99+C99+D99)/90</f>
        <v>0.103194053381616</v>
      </c>
      <c r="P99" s="42" t="n">
        <f aca="false">(E99+F99+G99)/91</f>
        <v>0.10309819213045</v>
      </c>
      <c r="Q99" s="42" t="n">
        <f aca="false">(H99+I99+J99)/92</f>
        <v>0.103099579242637</v>
      </c>
      <c r="R99" s="42" t="n">
        <f aca="false">(K99+L99+M99)/92</f>
        <v>0.102857511680228</v>
      </c>
      <c r="S99" s="36"/>
      <c r="T99" s="37"/>
      <c r="U99" s="37"/>
      <c r="V99" s="35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</row>
    <row r="100" customFormat="false" ht="12.75" hidden="false" customHeight="false" outlineLevel="0" collapsed="false">
      <c r="O100" s="23"/>
      <c r="P100" s="23"/>
      <c r="Q100" s="23"/>
      <c r="R100" s="23"/>
      <c r="S100" s="23"/>
      <c r="T100" s="0"/>
      <c r="U100" s="0"/>
    </row>
    <row r="101" customFormat="false" ht="12.75" hidden="false" customHeight="false" outlineLevel="0" collapsed="false">
      <c r="O101" s="23"/>
      <c r="P101" s="23"/>
      <c r="Q101" s="23"/>
      <c r="R101" s="23"/>
      <c r="S101" s="23"/>
      <c r="T101" s="0"/>
      <c r="U101" s="0"/>
    </row>
    <row r="102" customFormat="false" ht="12.75" hidden="false" customHeight="false" outlineLevel="0" collapsed="false">
      <c r="O102" s="23"/>
      <c r="P102" s="23"/>
      <c r="Q102" s="23"/>
      <c r="R102" s="23"/>
      <c r="S102" s="23"/>
      <c r="T102" s="0"/>
      <c r="U102" s="0"/>
    </row>
    <row r="103" customFormat="false" ht="12.75" hidden="false" customHeight="false" outlineLevel="0" collapsed="false">
      <c r="O103" s="23"/>
      <c r="P103" s="23"/>
      <c r="Q103" s="23"/>
      <c r="R103" s="23"/>
      <c r="S103" s="23"/>
      <c r="T103" s="0"/>
      <c r="U103" s="0"/>
    </row>
    <row r="104" customFormat="false" ht="12.75" hidden="false" customHeight="false" outlineLevel="0" collapsed="false">
      <c r="O104" s="23"/>
      <c r="P104" s="23"/>
      <c r="Q104" s="23"/>
      <c r="R104" s="23"/>
      <c r="S104" s="23"/>
      <c r="T104" s="0"/>
      <c r="U104" s="0"/>
    </row>
    <row r="105" customFormat="false" ht="12.75" hidden="false" customHeight="false" outlineLevel="0" collapsed="false">
      <c r="O105" s="23"/>
      <c r="P105" s="23"/>
      <c r="Q105" s="23"/>
      <c r="R105" s="23"/>
      <c r="S105" s="23"/>
      <c r="T105" s="0"/>
      <c r="U105" s="0"/>
    </row>
    <row r="106" customFormat="false" ht="12.75" hidden="false" customHeight="false" outlineLevel="0" collapsed="false">
      <c r="O106" s="23"/>
      <c r="P106" s="23"/>
      <c r="Q106" s="23"/>
      <c r="R106" s="23"/>
      <c r="S106" s="23"/>
      <c r="T106" s="0"/>
      <c r="U106" s="0"/>
    </row>
    <row r="107" customFormat="false" ht="12.75" hidden="false" customHeight="false" outlineLevel="0" collapsed="false">
      <c r="O107" s="23"/>
      <c r="P107" s="23"/>
      <c r="Q107" s="23"/>
      <c r="R107" s="23"/>
      <c r="S107" s="23"/>
      <c r="T107" s="0"/>
      <c r="U107" s="0"/>
    </row>
    <row r="108" customFormat="false" ht="12.75" hidden="false" customHeight="false" outlineLevel="0" collapsed="false">
      <c r="O108" s="23"/>
      <c r="P108" s="23"/>
      <c r="Q108" s="23"/>
      <c r="R108" s="23"/>
      <c r="S108" s="23"/>
      <c r="T108" s="0"/>
      <c r="U108" s="0"/>
    </row>
    <row r="109" customFormat="false" ht="12.75" hidden="false" customHeight="false" outlineLevel="0" collapsed="false">
      <c r="O109" s="23"/>
      <c r="P109" s="23"/>
      <c r="Q109" s="23"/>
      <c r="R109" s="23"/>
      <c r="S109" s="23"/>
      <c r="T109" s="0"/>
      <c r="U109" s="0"/>
    </row>
    <row r="110" customFormat="false" ht="12.75" hidden="false" customHeight="false" outlineLevel="0" collapsed="false">
      <c r="O110" s="23"/>
      <c r="P110" s="23"/>
      <c r="Q110" s="23"/>
      <c r="R110" s="23"/>
      <c r="S110" s="23"/>
      <c r="T110" s="0"/>
      <c r="U110" s="0"/>
    </row>
    <row r="111" customFormat="false" ht="12.75" hidden="false" customHeight="false" outlineLevel="0" collapsed="false">
      <c r="O111" s="23"/>
      <c r="P111" s="23"/>
      <c r="Q111" s="23"/>
      <c r="R111" s="23"/>
      <c r="S111" s="23"/>
      <c r="T111" s="0"/>
      <c r="U111" s="0"/>
    </row>
    <row r="112" customFormat="false" ht="12.75" hidden="false" customHeight="false" outlineLevel="0" collapsed="false">
      <c r="O112" s="23"/>
      <c r="P112" s="23"/>
      <c r="Q112" s="23"/>
      <c r="R112" s="23"/>
      <c r="S112" s="23"/>
      <c r="T112" s="0"/>
      <c r="U112" s="0"/>
    </row>
    <row r="113" customFormat="false" ht="12.75" hidden="false" customHeight="false" outlineLevel="0" collapsed="false">
      <c r="O113" s="23"/>
      <c r="P113" s="23"/>
      <c r="Q113" s="23"/>
      <c r="R113" s="23"/>
      <c r="S113" s="23"/>
      <c r="T113" s="0"/>
      <c r="U113" s="0"/>
    </row>
    <row r="114" customFormat="false" ht="12.75" hidden="false" customHeight="false" outlineLevel="0" collapsed="false">
      <c r="O114" s="23"/>
      <c r="P114" s="23"/>
      <c r="Q114" s="23"/>
      <c r="R114" s="23"/>
      <c r="S114" s="23"/>
      <c r="T114" s="0"/>
      <c r="U114" s="0"/>
    </row>
    <row r="115" customFormat="false" ht="12.75" hidden="false" customHeight="false" outlineLevel="0" collapsed="false">
      <c r="O115" s="23"/>
      <c r="P115" s="23"/>
      <c r="Q115" s="23"/>
      <c r="R115" s="23"/>
      <c r="S115" s="23"/>
      <c r="T115" s="0"/>
      <c r="U115" s="0"/>
    </row>
    <row r="116" customFormat="false" ht="12.75" hidden="false" customHeight="false" outlineLevel="0" collapsed="false">
      <c r="O116" s="23"/>
      <c r="P116" s="23"/>
      <c r="Q116" s="23"/>
      <c r="R116" s="23"/>
      <c r="S116" s="23"/>
      <c r="T116" s="0"/>
      <c r="U116" s="0"/>
    </row>
    <row r="117" customFormat="false" ht="12.75" hidden="false" customHeight="false" outlineLevel="0" collapsed="false">
      <c r="O117" s="23"/>
      <c r="P117" s="23"/>
      <c r="Q117" s="23"/>
      <c r="R117" s="23"/>
      <c r="S117" s="23"/>
      <c r="T117" s="0"/>
      <c r="U117" s="0"/>
    </row>
    <row r="118" customFormat="false" ht="12.75" hidden="false" customHeight="false" outlineLevel="0" collapsed="false">
      <c r="O118" s="23"/>
      <c r="P118" s="23"/>
      <c r="Q118" s="23"/>
      <c r="R118" s="23"/>
      <c r="S118" s="23"/>
      <c r="T118" s="0"/>
      <c r="U118" s="0"/>
    </row>
    <row r="119" customFormat="false" ht="12.75" hidden="false" customHeight="false" outlineLevel="0" collapsed="false">
      <c r="O119" s="23"/>
      <c r="P119" s="23"/>
      <c r="Q119" s="23"/>
      <c r="R119" s="23"/>
      <c r="S119" s="23"/>
      <c r="T119" s="0"/>
      <c r="U119" s="0"/>
    </row>
    <row r="120" customFormat="false" ht="12.75" hidden="false" customHeight="false" outlineLevel="0" collapsed="false">
      <c r="O120" s="23"/>
      <c r="P120" s="23"/>
      <c r="Q120" s="23"/>
      <c r="R120" s="23"/>
      <c r="S120" s="23"/>
      <c r="T120" s="0"/>
      <c r="U120" s="0"/>
    </row>
    <row r="121" customFormat="false" ht="12.75" hidden="false" customHeight="false" outlineLevel="0" collapsed="false">
      <c r="O121" s="23"/>
      <c r="P121" s="23"/>
      <c r="Q121" s="23"/>
      <c r="R121" s="23"/>
      <c r="S121" s="23"/>
      <c r="T121" s="0"/>
      <c r="U121" s="0"/>
    </row>
    <row r="122" customFormat="false" ht="12.75" hidden="false" customHeight="false" outlineLevel="0" collapsed="false">
      <c r="O122" s="23"/>
      <c r="P122" s="23"/>
      <c r="Q122" s="23"/>
      <c r="R122" s="23"/>
      <c r="S122" s="23"/>
      <c r="T122" s="0"/>
      <c r="U122" s="0"/>
    </row>
    <row r="123" customFormat="false" ht="12.75" hidden="false" customHeight="false" outlineLevel="0" collapsed="false">
      <c r="O123" s="23"/>
      <c r="P123" s="23"/>
      <c r="Q123" s="23"/>
      <c r="R123" s="23"/>
      <c r="S123" s="23"/>
      <c r="T123" s="0"/>
      <c r="U123" s="0"/>
    </row>
    <row r="124" customFormat="false" ht="12.75" hidden="false" customHeight="false" outlineLevel="0" collapsed="false">
      <c r="O124" s="23"/>
      <c r="P124" s="23"/>
      <c r="Q124" s="23"/>
      <c r="R124" s="23"/>
      <c r="S124" s="23"/>
      <c r="T124" s="0"/>
      <c r="U124" s="0"/>
    </row>
    <row r="125" customFormat="false" ht="12.75" hidden="false" customHeight="false" outlineLevel="0" collapsed="false">
      <c r="O125" s="23"/>
      <c r="P125" s="23"/>
      <c r="Q125" s="23"/>
      <c r="R125" s="23"/>
      <c r="S125" s="23"/>
      <c r="T125" s="0"/>
      <c r="U125" s="0"/>
    </row>
    <row r="126" customFormat="false" ht="12.75" hidden="false" customHeight="false" outlineLevel="0" collapsed="false">
      <c r="O126" s="23"/>
      <c r="P126" s="23"/>
      <c r="Q126" s="23"/>
      <c r="R126" s="23"/>
      <c r="S126" s="23"/>
      <c r="T126" s="0"/>
      <c r="U126" s="0"/>
    </row>
    <row r="127" customFormat="false" ht="12.75" hidden="false" customHeight="false" outlineLevel="0" collapsed="false">
      <c r="O127" s="23"/>
      <c r="P127" s="23"/>
      <c r="Q127" s="23"/>
      <c r="R127" s="23"/>
      <c r="S127" s="23"/>
      <c r="T127" s="0"/>
      <c r="U127" s="0"/>
    </row>
    <row r="128" customFormat="false" ht="12.75" hidden="false" customHeight="false" outlineLevel="0" collapsed="false">
      <c r="O128" s="23"/>
      <c r="P128" s="23"/>
      <c r="Q128" s="23"/>
      <c r="R128" s="23"/>
      <c r="S128" s="23"/>
      <c r="T128" s="0"/>
      <c r="U128" s="0"/>
    </row>
    <row r="129" customFormat="false" ht="12.75" hidden="false" customHeight="false" outlineLevel="0" collapsed="false">
      <c r="O129" s="23"/>
      <c r="P129" s="23"/>
      <c r="Q129" s="23"/>
      <c r="R129" s="23"/>
      <c r="S129" s="23"/>
      <c r="T129" s="0"/>
      <c r="U129" s="0"/>
    </row>
    <row r="130" customFormat="false" ht="12.75" hidden="false" customHeight="false" outlineLevel="0" collapsed="false">
      <c r="O130" s="23"/>
      <c r="P130" s="23"/>
      <c r="Q130" s="23"/>
      <c r="R130" s="23"/>
      <c r="S130" s="23"/>
      <c r="T130" s="0"/>
      <c r="U130" s="0"/>
    </row>
    <row r="131" customFormat="false" ht="12.75" hidden="false" customHeight="false" outlineLevel="0" collapsed="false">
      <c r="O131" s="23"/>
      <c r="P131" s="23"/>
      <c r="Q131" s="23"/>
      <c r="R131" s="23"/>
      <c r="S131" s="23"/>
      <c r="T131" s="0"/>
      <c r="U131" s="0"/>
    </row>
    <row r="132" customFormat="false" ht="12.75" hidden="false" customHeight="false" outlineLevel="0" collapsed="false">
      <c r="O132" s="23"/>
      <c r="P132" s="23"/>
      <c r="Q132" s="23"/>
      <c r="R132" s="23"/>
      <c r="S132" s="23"/>
      <c r="T132" s="0"/>
      <c r="U132" s="0"/>
    </row>
    <row r="133" customFormat="false" ht="12.75" hidden="false" customHeight="false" outlineLevel="0" collapsed="false">
      <c r="O133" s="23"/>
      <c r="P133" s="23"/>
      <c r="Q133" s="23"/>
      <c r="R133" s="23"/>
      <c r="S133" s="23"/>
      <c r="T133" s="0"/>
      <c r="U133" s="0"/>
    </row>
    <row r="134" customFormat="false" ht="12.75" hidden="false" customHeight="false" outlineLevel="0" collapsed="false">
      <c r="O134" s="23"/>
      <c r="P134" s="23"/>
      <c r="Q134" s="23"/>
      <c r="R134" s="23"/>
      <c r="S134" s="23"/>
      <c r="T134" s="0"/>
      <c r="U134" s="0"/>
    </row>
    <row r="135" customFormat="false" ht="12.75" hidden="false" customHeight="false" outlineLevel="0" collapsed="false">
      <c r="O135" s="23"/>
      <c r="P135" s="23"/>
      <c r="Q135" s="23"/>
      <c r="R135" s="23"/>
      <c r="S135" s="23"/>
      <c r="T135" s="0"/>
      <c r="U135" s="0"/>
    </row>
    <row r="136" customFormat="false" ht="12.75" hidden="false" customHeight="false" outlineLevel="0" collapsed="false">
      <c r="O136" s="23"/>
      <c r="P136" s="23"/>
      <c r="Q136" s="23"/>
      <c r="R136" s="23"/>
      <c r="S136" s="23"/>
      <c r="T136" s="0"/>
      <c r="U136" s="0"/>
    </row>
    <row r="137" customFormat="false" ht="12.75" hidden="false" customHeight="false" outlineLevel="0" collapsed="false">
      <c r="O137" s="23"/>
      <c r="P137" s="23"/>
      <c r="Q137" s="23"/>
      <c r="R137" s="23"/>
      <c r="S137" s="23"/>
      <c r="T137" s="0"/>
      <c r="U137" s="0"/>
    </row>
    <row r="138" customFormat="false" ht="12.75" hidden="false" customHeight="false" outlineLevel="0" collapsed="false">
      <c r="O138" s="23"/>
      <c r="P138" s="23"/>
      <c r="Q138" s="23"/>
      <c r="R138" s="23"/>
      <c r="S138" s="23"/>
      <c r="T138" s="0"/>
      <c r="U138" s="0"/>
    </row>
    <row r="139" customFormat="false" ht="12.75" hidden="false" customHeight="false" outlineLevel="0" collapsed="false">
      <c r="O139" s="23"/>
      <c r="P139" s="23"/>
      <c r="Q139" s="23"/>
      <c r="R139" s="23"/>
      <c r="S139" s="23"/>
      <c r="T139" s="0"/>
      <c r="U139" s="0"/>
    </row>
    <row r="140" customFormat="false" ht="12.75" hidden="false" customHeight="false" outlineLevel="0" collapsed="false">
      <c r="O140" s="23"/>
      <c r="P140" s="23"/>
      <c r="Q140" s="23"/>
      <c r="R140" s="23"/>
      <c r="S140" s="23"/>
      <c r="T140" s="0"/>
      <c r="U140" s="0"/>
    </row>
    <row r="141" customFormat="false" ht="12.75" hidden="false" customHeight="false" outlineLevel="0" collapsed="false">
      <c r="O141" s="23"/>
      <c r="P141" s="23"/>
      <c r="Q141" s="23"/>
      <c r="R141" s="23"/>
      <c r="S141" s="23"/>
      <c r="T141" s="0"/>
      <c r="U141" s="0"/>
    </row>
    <row r="142" customFormat="false" ht="12.75" hidden="false" customHeight="false" outlineLevel="0" collapsed="false">
      <c r="O142" s="23"/>
      <c r="P142" s="23"/>
      <c r="Q142" s="23"/>
      <c r="R142" s="23"/>
      <c r="S142" s="23"/>
      <c r="T142" s="0"/>
      <c r="U142" s="0"/>
    </row>
    <row r="143" customFormat="false" ht="12.75" hidden="false" customHeight="false" outlineLevel="0" collapsed="false">
      <c r="O143" s="23"/>
      <c r="P143" s="23"/>
      <c r="Q143" s="23"/>
      <c r="R143" s="23"/>
      <c r="S143" s="23"/>
      <c r="T143" s="0"/>
      <c r="U143" s="0"/>
    </row>
    <row r="144" customFormat="false" ht="12.75" hidden="false" customHeight="false" outlineLevel="0" collapsed="false">
      <c r="O144" s="23"/>
      <c r="P144" s="23"/>
      <c r="Q144" s="23"/>
      <c r="R144" s="23"/>
      <c r="S144" s="23"/>
      <c r="T144" s="0"/>
      <c r="U144" s="0"/>
    </row>
    <row r="145" customFormat="false" ht="12.75" hidden="false" customHeight="false" outlineLevel="0" collapsed="false">
      <c r="O145" s="23"/>
      <c r="P145" s="23"/>
      <c r="Q145" s="23"/>
      <c r="R145" s="23"/>
      <c r="S145" s="23"/>
      <c r="T145" s="0"/>
      <c r="U145" s="0"/>
    </row>
    <row r="146" customFormat="false" ht="12.75" hidden="false" customHeight="false" outlineLevel="0" collapsed="false">
      <c r="O146" s="23"/>
      <c r="P146" s="23"/>
      <c r="Q146" s="23"/>
      <c r="R146" s="23"/>
      <c r="S146" s="23"/>
      <c r="T146" s="0"/>
      <c r="U146" s="0"/>
    </row>
    <row r="147" customFormat="false" ht="12.75" hidden="false" customHeight="false" outlineLevel="0" collapsed="false">
      <c r="O147" s="23"/>
      <c r="P147" s="23"/>
      <c r="Q147" s="23"/>
      <c r="R147" s="23"/>
      <c r="S147" s="23"/>
      <c r="T147" s="0"/>
      <c r="U147" s="0"/>
    </row>
    <row r="148" customFormat="false" ht="12.75" hidden="false" customHeight="false" outlineLevel="0" collapsed="false">
      <c r="O148" s="23"/>
      <c r="P148" s="23"/>
      <c r="Q148" s="23"/>
      <c r="R148" s="23"/>
      <c r="S148" s="23"/>
      <c r="T148" s="0"/>
      <c r="U148" s="0"/>
    </row>
    <row r="149" customFormat="false" ht="12.75" hidden="false" customHeight="false" outlineLevel="0" collapsed="false">
      <c r="O149" s="23"/>
      <c r="P149" s="23"/>
      <c r="Q149" s="23"/>
      <c r="R149" s="23"/>
      <c r="S149" s="23"/>
      <c r="T149" s="0"/>
      <c r="U149" s="0"/>
    </row>
    <row r="150" customFormat="false" ht="12.75" hidden="false" customHeight="false" outlineLevel="0" collapsed="false">
      <c r="O150" s="23"/>
      <c r="P150" s="23"/>
      <c r="Q150" s="23"/>
      <c r="R150" s="23"/>
      <c r="S150" s="23"/>
      <c r="T150" s="0"/>
      <c r="U150" s="0"/>
    </row>
    <row r="151" customFormat="false" ht="12.75" hidden="false" customHeight="false" outlineLevel="0" collapsed="false">
      <c r="O151" s="23"/>
      <c r="P151" s="23"/>
      <c r="Q151" s="23"/>
      <c r="R151" s="23"/>
      <c r="S151" s="23"/>
      <c r="T151" s="0"/>
      <c r="U151" s="0"/>
    </row>
    <row r="152" customFormat="false" ht="12.75" hidden="false" customHeight="false" outlineLevel="0" collapsed="false">
      <c r="O152" s="23"/>
      <c r="P152" s="23"/>
      <c r="Q152" s="23"/>
      <c r="R152" s="23"/>
      <c r="S152" s="23"/>
      <c r="T152" s="0"/>
      <c r="U152" s="0"/>
    </row>
    <row r="153" customFormat="false" ht="12.75" hidden="false" customHeight="false" outlineLevel="0" collapsed="false">
      <c r="O153" s="23"/>
      <c r="P153" s="23"/>
      <c r="Q153" s="23"/>
      <c r="R153" s="23"/>
      <c r="S153" s="23"/>
      <c r="T153" s="0"/>
      <c r="U153" s="0"/>
    </row>
    <row r="154" customFormat="false" ht="12.75" hidden="false" customHeight="false" outlineLevel="0" collapsed="false">
      <c r="O154" s="23"/>
      <c r="P154" s="23"/>
      <c r="Q154" s="23"/>
      <c r="R154" s="23"/>
      <c r="S154" s="23"/>
      <c r="T154" s="0"/>
      <c r="U154" s="0"/>
    </row>
    <row r="155" customFormat="false" ht="12.75" hidden="false" customHeight="false" outlineLevel="0" collapsed="false">
      <c r="O155" s="23"/>
      <c r="P155" s="23"/>
      <c r="Q155" s="23"/>
      <c r="R155" s="23"/>
      <c r="S155" s="23"/>
      <c r="T155" s="0"/>
      <c r="U155" s="0"/>
    </row>
    <row r="156" customFormat="false" ht="12.75" hidden="false" customHeight="false" outlineLevel="0" collapsed="false">
      <c r="O156" s="23"/>
      <c r="P156" s="23"/>
      <c r="Q156" s="23"/>
      <c r="R156" s="23"/>
      <c r="S156" s="23"/>
      <c r="T156" s="0"/>
      <c r="U156" s="0"/>
    </row>
    <row r="157" customFormat="false" ht="12.75" hidden="false" customHeight="false" outlineLevel="0" collapsed="false">
      <c r="O157" s="23"/>
      <c r="P157" s="23"/>
      <c r="Q157" s="23"/>
      <c r="R157" s="23"/>
      <c r="S157" s="23"/>
      <c r="T157" s="0"/>
      <c r="U157" s="0"/>
    </row>
    <row r="158" customFormat="false" ht="12.75" hidden="false" customHeight="false" outlineLevel="0" collapsed="false">
      <c r="O158" s="23"/>
      <c r="P158" s="23"/>
      <c r="Q158" s="23"/>
      <c r="R158" s="23"/>
      <c r="S158" s="23"/>
      <c r="T158" s="0"/>
      <c r="U158" s="0"/>
    </row>
    <row r="159" customFormat="false" ht="12.75" hidden="false" customHeight="false" outlineLevel="0" collapsed="false">
      <c r="O159" s="23"/>
      <c r="P159" s="23"/>
      <c r="Q159" s="23"/>
      <c r="R159" s="23"/>
      <c r="S159" s="23"/>
      <c r="T159" s="0"/>
      <c r="U159" s="0"/>
    </row>
    <row r="160" customFormat="false" ht="12.75" hidden="false" customHeight="false" outlineLevel="0" collapsed="false">
      <c r="O160" s="23"/>
      <c r="P160" s="23"/>
      <c r="Q160" s="23"/>
      <c r="R160" s="23"/>
      <c r="S160" s="23"/>
      <c r="T160" s="0"/>
      <c r="U160" s="0"/>
    </row>
    <row r="161" customFormat="false" ht="12.75" hidden="false" customHeight="false" outlineLevel="0" collapsed="false">
      <c r="O161" s="23"/>
      <c r="P161" s="23"/>
      <c r="Q161" s="23"/>
      <c r="R161" s="23"/>
      <c r="S161" s="23"/>
      <c r="T161" s="0"/>
      <c r="U161" s="0"/>
    </row>
    <row r="162" customFormat="false" ht="12.75" hidden="false" customHeight="false" outlineLevel="0" collapsed="false">
      <c r="O162" s="23"/>
      <c r="P162" s="23"/>
      <c r="Q162" s="23"/>
      <c r="R162" s="23"/>
      <c r="S162" s="23"/>
      <c r="T162" s="0"/>
      <c r="U162" s="0"/>
    </row>
    <row r="163" customFormat="false" ht="12.75" hidden="false" customHeight="false" outlineLevel="0" collapsed="false">
      <c r="O163" s="23"/>
      <c r="P163" s="23"/>
      <c r="Q163" s="23"/>
      <c r="R163" s="23"/>
      <c r="S163" s="23"/>
      <c r="T163" s="0"/>
      <c r="U163" s="0"/>
    </row>
    <row r="164" customFormat="false" ht="12.75" hidden="false" customHeight="false" outlineLevel="0" collapsed="false">
      <c r="O164" s="23"/>
      <c r="P164" s="23"/>
      <c r="Q164" s="23"/>
      <c r="R164" s="23"/>
      <c r="S164" s="23"/>
      <c r="T164" s="0"/>
      <c r="U164" s="0"/>
    </row>
    <row r="165" customFormat="false" ht="12.75" hidden="false" customHeight="false" outlineLevel="0" collapsed="false">
      <c r="O165" s="23"/>
      <c r="P165" s="23"/>
      <c r="Q165" s="23"/>
      <c r="R165" s="23"/>
      <c r="S165" s="23"/>
      <c r="T165" s="0"/>
      <c r="U165" s="0"/>
    </row>
    <row r="166" customFormat="false" ht="12.75" hidden="false" customHeight="false" outlineLevel="0" collapsed="false">
      <c r="O166" s="23"/>
      <c r="P166" s="23"/>
      <c r="Q166" s="23"/>
      <c r="R166" s="23"/>
      <c r="S166" s="23"/>
      <c r="T166" s="0"/>
      <c r="U166" s="0"/>
    </row>
    <row r="167" customFormat="false" ht="12.75" hidden="false" customHeight="false" outlineLevel="0" collapsed="false">
      <c r="O167" s="23"/>
      <c r="P167" s="23"/>
      <c r="Q167" s="23"/>
      <c r="R167" s="23"/>
      <c r="S167" s="23"/>
      <c r="T167" s="0"/>
      <c r="U167" s="0"/>
    </row>
    <row r="168" customFormat="false" ht="12.75" hidden="false" customHeight="false" outlineLevel="0" collapsed="false">
      <c r="O168" s="23"/>
      <c r="P168" s="23"/>
      <c r="Q168" s="23"/>
      <c r="R168" s="23"/>
      <c r="S168" s="23"/>
      <c r="T168" s="0"/>
      <c r="U168" s="0"/>
    </row>
    <row r="169" customFormat="false" ht="12.75" hidden="false" customHeight="false" outlineLevel="0" collapsed="false">
      <c r="O169" s="23"/>
      <c r="P169" s="23"/>
      <c r="Q169" s="23"/>
      <c r="R169" s="23"/>
      <c r="S169" s="23"/>
      <c r="T169" s="0"/>
      <c r="U169" s="0"/>
    </row>
    <row r="170" customFormat="false" ht="12.75" hidden="false" customHeight="false" outlineLevel="0" collapsed="false">
      <c r="O170" s="23"/>
      <c r="P170" s="23"/>
      <c r="Q170" s="23"/>
      <c r="R170" s="23"/>
      <c r="S170" s="23"/>
      <c r="T170" s="0"/>
      <c r="U170" s="0"/>
    </row>
    <row r="171" customFormat="false" ht="12.75" hidden="false" customHeight="false" outlineLevel="0" collapsed="false">
      <c r="O171" s="23"/>
      <c r="P171" s="23"/>
      <c r="Q171" s="23"/>
      <c r="R171" s="23"/>
      <c r="S171" s="23"/>
      <c r="T171" s="0"/>
      <c r="U171" s="0"/>
    </row>
    <row r="172" customFormat="false" ht="12.75" hidden="false" customHeight="false" outlineLevel="0" collapsed="false">
      <c r="O172" s="23"/>
      <c r="P172" s="23"/>
      <c r="Q172" s="23"/>
      <c r="R172" s="23"/>
      <c r="S172" s="23"/>
      <c r="T172" s="0"/>
      <c r="U172" s="0"/>
    </row>
    <row r="173" customFormat="false" ht="12.75" hidden="false" customHeight="false" outlineLevel="0" collapsed="false">
      <c r="O173" s="23"/>
      <c r="P173" s="23"/>
      <c r="Q173" s="23"/>
      <c r="R173" s="23"/>
      <c r="S173" s="23"/>
      <c r="T173" s="0"/>
      <c r="U173" s="0"/>
    </row>
    <row r="174" customFormat="false" ht="12.75" hidden="false" customHeight="false" outlineLevel="0" collapsed="false">
      <c r="O174" s="23"/>
      <c r="P174" s="23"/>
      <c r="Q174" s="23"/>
      <c r="R174" s="23"/>
      <c r="S174" s="23"/>
      <c r="T174" s="0"/>
      <c r="U174" s="0"/>
    </row>
    <row r="175" customFormat="false" ht="12.75" hidden="false" customHeight="false" outlineLevel="0" collapsed="false">
      <c r="O175" s="23"/>
      <c r="P175" s="23"/>
      <c r="Q175" s="23"/>
      <c r="R175" s="23"/>
      <c r="S175" s="23"/>
      <c r="T175" s="0"/>
      <c r="U175" s="0"/>
    </row>
    <row r="176" customFormat="false" ht="12.75" hidden="false" customHeight="false" outlineLevel="0" collapsed="false">
      <c r="O176" s="23"/>
      <c r="P176" s="23"/>
      <c r="Q176" s="23"/>
      <c r="R176" s="23"/>
      <c r="S176" s="23"/>
      <c r="T176" s="0"/>
      <c r="U176" s="0"/>
    </row>
    <row r="177" customFormat="false" ht="12.75" hidden="false" customHeight="false" outlineLevel="0" collapsed="false">
      <c r="O177" s="23"/>
      <c r="P177" s="23"/>
      <c r="Q177" s="23"/>
      <c r="R177" s="23"/>
      <c r="S177" s="23"/>
      <c r="T177" s="0"/>
      <c r="U177" s="0"/>
    </row>
    <row r="178" customFormat="false" ht="12.75" hidden="false" customHeight="false" outlineLevel="0" collapsed="false">
      <c r="O178" s="23"/>
      <c r="P178" s="23"/>
      <c r="Q178" s="23"/>
      <c r="R178" s="23"/>
      <c r="S178" s="23"/>
      <c r="T178" s="0"/>
      <c r="U178" s="0"/>
    </row>
    <row r="179" customFormat="false" ht="12.75" hidden="false" customHeight="false" outlineLevel="0" collapsed="false">
      <c r="O179" s="23"/>
      <c r="P179" s="23"/>
      <c r="Q179" s="23"/>
      <c r="R179" s="23"/>
      <c r="S179" s="23"/>
      <c r="T179" s="0"/>
      <c r="U179" s="0"/>
    </row>
    <row r="180" customFormat="false" ht="12.75" hidden="false" customHeight="false" outlineLevel="0" collapsed="false">
      <c r="O180" s="23"/>
      <c r="P180" s="23"/>
      <c r="Q180" s="23"/>
      <c r="R180" s="23"/>
      <c r="S180" s="23"/>
      <c r="T180" s="0"/>
      <c r="U180" s="0"/>
    </row>
    <row r="181" customFormat="false" ht="12.75" hidden="false" customHeight="false" outlineLevel="0" collapsed="false">
      <c r="O181" s="23"/>
      <c r="P181" s="23"/>
      <c r="Q181" s="23"/>
      <c r="R181" s="23"/>
      <c r="S181" s="23"/>
      <c r="T181" s="0"/>
      <c r="U181" s="0"/>
    </row>
    <row r="182" customFormat="false" ht="12.75" hidden="false" customHeight="false" outlineLevel="0" collapsed="false">
      <c r="O182" s="23"/>
      <c r="P182" s="23"/>
      <c r="Q182" s="23"/>
      <c r="R182" s="23"/>
      <c r="S182" s="23"/>
      <c r="T182" s="0"/>
      <c r="U182" s="0"/>
    </row>
    <row r="183" customFormat="false" ht="12.75" hidden="false" customHeight="false" outlineLevel="0" collapsed="false">
      <c r="O183" s="23"/>
      <c r="P183" s="23"/>
      <c r="Q183" s="23"/>
      <c r="R183" s="23"/>
      <c r="S183" s="23"/>
      <c r="T183" s="0"/>
      <c r="U183" s="0"/>
    </row>
    <row r="184" customFormat="false" ht="12.75" hidden="false" customHeight="false" outlineLevel="0" collapsed="false">
      <c r="O184" s="23"/>
      <c r="P184" s="23"/>
      <c r="Q184" s="23"/>
      <c r="R184" s="23"/>
      <c r="S184" s="23"/>
      <c r="T184" s="0"/>
      <c r="U184" s="0"/>
    </row>
    <row r="185" customFormat="false" ht="12.75" hidden="false" customHeight="false" outlineLevel="0" collapsed="false">
      <c r="O185" s="23"/>
      <c r="P185" s="23"/>
      <c r="Q185" s="23"/>
      <c r="R185" s="23"/>
      <c r="S185" s="23"/>
      <c r="T185" s="0"/>
      <c r="U185" s="0"/>
    </row>
    <row r="186" customFormat="false" ht="12.75" hidden="false" customHeight="false" outlineLevel="0" collapsed="false">
      <c r="O186" s="23"/>
      <c r="P186" s="23"/>
      <c r="Q186" s="23"/>
      <c r="R186" s="23"/>
      <c r="S186" s="23"/>
      <c r="T186" s="0"/>
      <c r="U186" s="0"/>
    </row>
    <row r="187" customFormat="false" ht="12.75" hidden="false" customHeight="false" outlineLevel="0" collapsed="false">
      <c r="O187" s="23"/>
      <c r="P187" s="23"/>
      <c r="Q187" s="23"/>
      <c r="R187" s="23"/>
      <c r="S187" s="23"/>
      <c r="T187" s="0"/>
      <c r="U187" s="0"/>
    </row>
    <row r="188" customFormat="false" ht="12.75" hidden="false" customHeight="false" outlineLevel="0" collapsed="false">
      <c r="O188" s="23"/>
      <c r="P188" s="23"/>
      <c r="Q188" s="23"/>
      <c r="R188" s="23"/>
      <c r="S188" s="23"/>
      <c r="T188" s="0"/>
      <c r="U188" s="0"/>
    </row>
    <row r="189" customFormat="false" ht="12.75" hidden="false" customHeight="false" outlineLevel="0" collapsed="false">
      <c r="O189" s="23"/>
      <c r="P189" s="23"/>
      <c r="Q189" s="23"/>
      <c r="R189" s="23"/>
      <c r="S189" s="23"/>
      <c r="T189" s="0"/>
      <c r="U189" s="0"/>
    </row>
    <row r="190" customFormat="false" ht="12.75" hidden="false" customHeight="false" outlineLevel="0" collapsed="false">
      <c r="O190" s="23"/>
      <c r="P190" s="23"/>
      <c r="Q190" s="23"/>
      <c r="R190" s="23"/>
      <c r="S190" s="23"/>
      <c r="T190" s="0"/>
      <c r="U190" s="0"/>
    </row>
    <row r="191" customFormat="false" ht="12.75" hidden="false" customHeight="false" outlineLevel="0" collapsed="false">
      <c r="O191" s="23"/>
      <c r="P191" s="23"/>
      <c r="Q191" s="23"/>
      <c r="R191" s="23"/>
      <c r="S191" s="23"/>
      <c r="T191" s="0"/>
      <c r="U191" s="0"/>
    </row>
    <row r="192" customFormat="false" ht="12.75" hidden="false" customHeight="false" outlineLevel="0" collapsed="false">
      <c r="O192" s="23"/>
      <c r="P192" s="23"/>
      <c r="Q192" s="23"/>
      <c r="R192" s="23"/>
      <c r="S192" s="23"/>
      <c r="T192" s="0"/>
      <c r="U192" s="0"/>
    </row>
    <row r="193" customFormat="false" ht="12.75" hidden="false" customHeight="false" outlineLevel="0" collapsed="false">
      <c r="O193" s="23"/>
      <c r="P193" s="23"/>
      <c r="Q193" s="23"/>
      <c r="R193" s="23"/>
      <c r="S193" s="23"/>
      <c r="T193" s="0"/>
      <c r="U193" s="0"/>
    </row>
    <row r="194" customFormat="false" ht="12.75" hidden="false" customHeight="false" outlineLevel="0" collapsed="false">
      <c r="O194" s="23"/>
      <c r="P194" s="23"/>
      <c r="Q194" s="23"/>
      <c r="R194" s="23"/>
      <c r="S194" s="23"/>
      <c r="T194" s="0"/>
      <c r="U194" s="0"/>
    </row>
    <row r="195" customFormat="false" ht="12.75" hidden="false" customHeight="false" outlineLevel="0" collapsed="false">
      <c r="O195" s="23"/>
      <c r="P195" s="23"/>
      <c r="Q195" s="23"/>
      <c r="R195" s="23"/>
      <c r="S195" s="23"/>
      <c r="T195" s="0"/>
      <c r="U195" s="0"/>
    </row>
    <row r="196" customFormat="false" ht="12.75" hidden="false" customHeight="false" outlineLevel="0" collapsed="false">
      <c r="O196" s="23"/>
      <c r="P196" s="23"/>
      <c r="Q196" s="23"/>
      <c r="R196" s="23"/>
      <c r="S196" s="23"/>
      <c r="T196" s="0"/>
      <c r="U196" s="0"/>
    </row>
    <row r="197" customFormat="false" ht="12.75" hidden="false" customHeight="false" outlineLevel="0" collapsed="false">
      <c r="O197" s="23"/>
      <c r="P197" s="23"/>
      <c r="Q197" s="23"/>
      <c r="R197" s="23"/>
      <c r="S197" s="23"/>
      <c r="T197" s="0"/>
      <c r="U197" s="0"/>
    </row>
    <row r="198" customFormat="false" ht="12.75" hidden="false" customHeight="false" outlineLevel="0" collapsed="false">
      <c r="O198" s="23"/>
      <c r="P198" s="23"/>
      <c r="Q198" s="23"/>
      <c r="R198" s="23"/>
      <c r="S198" s="23"/>
      <c r="T198" s="0"/>
      <c r="U198" s="0"/>
    </row>
    <row r="199" customFormat="false" ht="12.75" hidden="false" customHeight="false" outlineLevel="0" collapsed="false">
      <c r="O199" s="23"/>
      <c r="P199" s="23"/>
      <c r="Q199" s="23"/>
      <c r="R199" s="23"/>
      <c r="S199" s="23"/>
      <c r="T199" s="0"/>
      <c r="U199" s="0"/>
    </row>
    <row r="200" customFormat="false" ht="12.75" hidden="false" customHeight="false" outlineLevel="0" collapsed="false">
      <c r="O200" s="23"/>
      <c r="P200" s="23"/>
      <c r="Q200" s="23"/>
      <c r="R200" s="23"/>
      <c r="S200" s="23"/>
      <c r="T200" s="0"/>
      <c r="U200" s="0"/>
    </row>
    <row r="201" customFormat="false" ht="12.75" hidden="false" customHeight="false" outlineLevel="0" collapsed="false">
      <c r="O201" s="23"/>
      <c r="P201" s="23"/>
      <c r="Q201" s="23"/>
      <c r="R201" s="23"/>
      <c r="S201" s="23"/>
      <c r="T201" s="0"/>
      <c r="U201" s="0"/>
    </row>
    <row r="202" customFormat="false" ht="12.75" hidden="false" customHeight="false" outlineLevel="0" collapsed="false">
      <c r="O202" s="23"/>
      <c r="P202" s="23"/>
      <c r="Q202" s="23"/>
      <c r="R202" s="23"/>
      <c r="S202" s="23"/>
      <c r="T202" s="0"/>
      <c r="U202" s="0"/>
    </row>
    <row r="203" customFormat="false" ht="12.75" hidden="false" customHeight="false" outlineLevel="0" collapsed="false">
      <c r="O203" s="23"/>
      <c r="P203" s="23"/>
      <c r="Q203" s="23"/>
      <c r="R203" s="23"/>
      <c r="S203" s="23"/>
      <c r="T203" s="0"/>
      <c r="U203" s="0"/>
    </row>
    <row r="204" customFormat="false" ht="12.75" hidden="false" customHeight="false" outlineLevel="0" collapsed="false">
      <c r="O204" s="23"/>
      <c r="P204" s="23"/>
      <c r="Q204" s="23"/>
      <c r="R204" s="23"/>
      <c r="S204" s="23"/>
      <c r="T204" s="0"/>
      <c r="U204" s="0"/>
    </row>
    <row r="205" customFormat="false" ht="12.75" hidden="false" customHeight="false" outlineLevel="0" collapsed="false">
      <c r="O205" s="23"/>
      <c r="P205" s="23"/>
      <c r="Q205" s="23"/>
      <c r="R205" s="23"/>
      <c r="S205" s="23"/>
      <c r="T205" s="0"/>
      <c r="U205" s="0"/>
    </row>
    <row r="206" customFormat="false" ht="12.75" hidden="false" customHeight="false" outlineLevel="0" collapsed="false">
      <c r="O206" s="23"/>
      <c r="P206" s="23"/>
      <c r="Q206" s="23"/>
      <c r="R206" s="23"/>
      <c r="S206" s="23"/>
      <c r="T206" s="0"/>
      <c r="U206" s="0"/>
    </row>
    <row r="207" customFormat="false" ht="12.75" hidden="false" customHeight="false" outlineLevel="0" collapsed="false">
      <c r="O207" s="23"/>
      <c r="P207" s="23"/>
      <c r="Q207" s="23"/>
      <c r="R207" s="23"/>
      <c r="S207" s="23"/>
      <c r="T207" s="0"/>
      <c r="U207" s="0"/>
    </row>
    <row r="208" customFormat="false" ht="12.75" hidden="false" customHeight="false" outlineLevel="0" collapsed="false">
      <c r="O208" s="23"/>
      <c r="P208" s="23"/>
      <c r="Q208" s="23"/>
      <c r="R208" s="23"/>
      <c r="S208" s="23"/>
      <c r="T208" s="0"/>
      <c r="U208" s="0"/>
    </row>
    <row r="209" customFormat="false" ht="12.75" hidden="false" customHeight="false" outlineLevel="0" collapsed="false">
      <c r="O209" s="23"/>
      <c r="P209" s="23"/>
      <c r="Q209" s="23"/>
      <c r="R209" s="23"/>
      <c r="S209" s="23"/>
      <c r="T209" s="0"/>
      <c r="U209" s="0"/>
    </row>
    <row r="210" customFormat="false" ht="12.75" hidden="false" customHeight="false" outlineLevel="0" collapsed="false">
      <c r="O210" s="23"/>
      <c r="P210" s="23"/>
      <c r="Q210" s="23"/>
      <c r="R210" s="23"/>
      <c r="S210" s="23"/>
      <c r="T210" s="0"/>
      <c r="U210" s="0"/>
    </row>
    <row r="211" customFormat="false" ht="12.75" hidden="false" customHeight="false" outlineLevel="0" collapsed="false">
      <c r="O211" s="23"/>
      <c r="P211" s="23"/>
      <c r="Q211" s="23"/>
      <c r="R211" s="23"/>
      <c r="S211" s="23"/>
      <c r="T211" s="0"/>
      <c r="U211" s="0"/>
    </row>
    <row r="212" customFormat="false" ht="12.75" hidden="false" customHeight="false" outlineLevel="0" collapsed="false">
      <c r="O212" s="23"/>
      <c r="P212" s="23"/>
      <c r="Q212" s="23"/>
      <c r="R212" s="23"/>
      <c r="S212" s="23"/>
      <c r="T212" s="0"/>
      <c r="U212" s="0"/>
    </row>
    <row r="213" customFormat="false" ht="12.75" hidden="false" customHeight="false" outlineLevel="0" collapsed="false">
      <c r="O213" s="23"/>
      <c r="P213" s="23"/>
      <c r="Q213" s="23"/>
      <c r="R213" s="23"/>
      <c r="S213" s="23"/>
      <c r="T213" s="0"/>
      <c r="U213" s="0"/>
    </row>
    <row r="214" customFormat="false" ht="12.75" hidden="false" customHeight="false" outlineLevel="0" collapsed="false">
      <c r="O214" s="23"/>
      <c r="P214" s="23"/>
      <c r="Q214" s="23"/>
      <c r="R214" s="23"/>
      <c r="S214" s="23"/>
      <c r="T214" s="0"/>
      <c r="U214" s="0"/>
    </row>
    <row r="215" customFormat="false" ht="12.75" hidden="false" customHeight="false" outlineLevel="0" collapsed="false">
      <c r="O215" s="23"/>
      <c r="P215" s="23"/>
      <c r="Q215" s="23"/>
      <c r="R215" s="23"/>
      <c r="S215" s="23"/>
      <c r="T215" s="0"/>
      <c r="U215" s="0"/>
    </row>
    <row r="216" customFormat="false" ht="12.75" hidden="false" customHeight="false" outlineLevel="0" collapsed="false">
      <c r="O216" s="23"/>
      <c r="P216" s="23"/>
      <c r="Q216" s="23"/>
      <c r="R216" s="23"/>
      <c r="S216" s="23"/>
      <c r="T216" s="0"/>
      <c r="U216" s="0"/>
    </row>
    <row r="217" customFormat="false" ht="12.75" hidden="false" customHeight="false" outlineLevel="0" collapsed="false">
      <c r="O217" s="23"/>
      <c r="P217" s="23"/>
      <c r="Q217" s="23"/>
      <c r="R217" s="23"/>
      <c r="S217" s="23"/>
      <c r="T217" s="0"/>
      <c r="U217" s="0"/>
    </row>
    <row r="218" customFormat="false" ht="12.75" hidden="false" customHeight="false" outlineLevel="0" collapsed="false">
      <c r="O218" s="23"/>
      <c r="P218" s="23"/>
      <c r="Q218" s="23"/>
      <c r="R218" s="23"/>
      <c r="S218" s="23"/>
      <c r="T218" s="0"/>
      <c r="U218" s="0"/>
    </row>
    <row r="219" customFormat="false" ht="12.75" hidden="false" customHeight="false" outlineLevel="0" collapsed="false">
      <c r="O219" s="23"/>
      <c r="P219" s="23"/>
      <c r="Q219" s="23"/>
      <c r="R219" s="23"/>
      <c r="S219" s="23"/>
      <c r="T219" s="0"/>
      <c r="U219" s="0"/>
    </row>
    <row r="220" customFormat="false" ht="12.75" hidden="false" customHeight="false" outlineLevel="0" collapsed="false">
      <c r="O220" s="23"/>
      <c r="P220" s="23"/>
      <c r="Q220" s="23"/>
      <c r="R220" s="23"/>
      <c r="S220" s="23"/>
      <c r="T220" s="0"/>
      <c r="U220" s="0"/>
    </row>
    <row r="221" customFormat="false" ht="12.75" hidden="false" customHeight="false" outlineLevel="0" collapsed="false">
      <c r="O221" s="23"/>
      <c r="P221" s="23"/>
      <c r="Q221" s="23"/>
      <c r="R221" s="23"/>
      <c r="S221" s="23"/>
      <c r="T221" s="0"/>
      <c r="U221" s="0"/>
    </row>
    <row r="222" customFormat="false" ht="12.75" hidden="false" customHeight="false" outlineLevel="0" collapsed="false">
      <c r="O222" s="23"/>
      <c r="P222" s="23"/>
      <c r="Q222" s="23"/>
      <c r="R222" s="23"/>
      <c r="S222" s="23"/>
      <c r="T222" s="0"/>
      <c r="U222" s="0"/>
    </row>
    <row r="223" customFormat="false" ht="12.75" hidden="false" customHeight="false" outlineLevel="0" collapsed="false">
      <c r="O223" s="23"/>
      <c r="P223" s="23"/>
      <c r="Q223" s="23"/>
      <c r="R223" s="23"/>
      <c r="S223" s="23"/>
      <c r="T223" s="0"/>
      <c r="U223" s="0"/>
    </row>
    <row r="224" customFormat="false" ht="12.75" hidden="false" customHeight="false" outlineLevel="0" collapsed="false">
      <c r="O224" s="23"/>
      <c r="P224" s="23"/>
      <c r="Q224" s="23"/>
      <c r="R224" s="23"/>
      <c r="S224" s="23"/>
      <c r="T224" s="0"/>
      <c r="U224" s="0"/>
    </row>
    <row r="225" customFormat="false" ht="12.75" hidden="false" customHeight="false" outlineLevel="0" collapsed="false">
      <c r="O225" s="23"/>
      <c r="P225" s="23"/>
      <c r="Q225" s="23"/>
      <c r="R225" s="23"/>
      <c r="S225" s="23"/>
      <c r="T225" s="0"/>
      <c r="U225" s="0"/>
    </row>
    <row r="226" customFormat="false" ht="12.75" hidden="false" customHeight="false" outlineLevel="0" collapsed="false">
      <c r="O226" s="23"/>
      <c r="P226" s="23"/>
      <c r="Q226" s="23"/>
      <c r="R226" s="23"/>
      <c r="S226" s="23"/>
      <c r="T226" s="0"/>
      <c r="U226" s="0"/>
    </row>
    <row r="227" customFormat="false" ht="12.75" hidden="false" customHeight="false" outlineLevel="0" collapsed="false">
      <c r="O227" s="23"/>
      <c r="P227" s="23"/>
      <c r="Q227" s="23"/>
      <c r="R227" s="23"/>
      <c r="S227" s="23"/>
      <c r="T227" s="0"/>
      <c r="U227" s="0"/>
    </row>
    <row r="228" customFormat="false" ht="12.75" hidden="false" customHeight="false" outlineLevel="0" collapsed="false">
      <c r="O228" s="23"/>
      <c r="P228" s="23"/>
      <c r="Q228" s="23"/>
      <c r="R228" s="23"/>
      <c r="S228" s="23"/>
      <c r="T228" s="0"/>
      <c r="U228" s="0"/>
    </row>
    <row r="229" customFormat="false" ht="12.75" hidden="false" customHeight="false" outlineLevel="0" collapsed="false">
      <c r="O229" s="23"/>
      <c r="P229" s="23"/>
      <c r="Q229" s="23"/>
      <c r="R229" s="23"/>
      <c r="S229" s="23"/>
      <c r="T229" s="0"/>
      <c r="U229" s="0"/>
    </row>
    <row r="230" customFormat="false" ht="12.75" hidden="false" customHeight="false" outlineLevel="0" collapsed="false">
      <c r="O230" s="23"/>
      <c r="P230" s="23"/>
      <c r="Q230" s="23"/>
      <c r="R230" s="23"/>
      <c r="S230" s="23"/>
      <c r="T230" s="0"/>
      <c r="U230" s="0"/>
    </row>
    <row r="231" customFormat="false" ht="12.75" hidden="false" customHeight="false" outlineLevel="0" collapsed="false">
      <c r="O231" s="23"/>
      <c r="P231" s="23"/>
      <c r="Q231" s="23"/>
      <c r="R231" s="23"/>
      <c r="S231" s="23"/>
      <c r="T231" s="0"/>
      <c r="U231" s="0"/>
    </row>
    <row r="232" customFormat="false" ht="12.75" hidden="false" customHeight="false" outlineLevel="0" collapsed="false">
      <c r="O232" s="23"/>
      <c r="P232" s="23"/>
      <c r="Q232" s="23"/>
      <c r="R232" s="23"/>
      <c r="S232" s="23"/>
      <c r="T232" s="0"/>
      <c r="U232" s="0"/>
    </row>
    <row r="233" customFormat="false" ht="12.75" hidden="false" customHeight="false" outlineLevel="0" collapsed="false">
      <c r="O233" s="23"/>
      <c r="P233" s="23"/>
      <c r="Q233" s="23"/>
      <c r="R233" s="23"/>
      <c r="S233" s="23"/>
      <c r="T233" s="0"/>
      <c r="U233" s="0"/>
    </row>
    <row r="234" customFormat="false" ht="12.75" hidden="false" customHeight="false" outlineLevel="0" collapsed="false">
      <c r="O234" s="23"/>
      <c r="P234" s="23"/>
      <c r="Q234" s="23"/>
      <c r="R234" s="23"/>
      <c r="S234" s="23"/>
      <c r="T234" s="0"/>
      <c r="U234" s="0"/>
    </row>
    <row r="235" customFormat="false" ht="12.75" hidden="false" customHeight="false" outlineLevel="0" collapsed="false">
      <c r="O235" s="23"/>
      <c r="P235" s="23"/>
      <c r="Q235" s="23"/>
      <c r="R235" s="23"/>
      <c r="S235" s="23"/>
      <c r="T235" s="0"/>
      <c r="U235" s="0"/>
    </row>
    <row r="236" customFormat="false" ht="12.75" hidden="false" customHeight="false" outlineLevel="0" collapsed="false">
      <c r="O236" s="23"/>
      <c r="P236" s="23"/>
      <c r="Q236" s="23"/>
      <c r="R236" s="23"/>
      <c r="S236" s="23"/>
      <c r="T236" s="0"/>
      <c r="U236" s="0"/>
    </row>
    <row r="237" customFormat="false" ht="12.75" hidden="false" customHeight="false" outlineLevel="0" collapsed="false">
      <c r="O237" s="23"/>
      <c r="P237" s="23"/>
      <c r="Q237" s="23"/>
      <c r="R237" s="23"/>
      <c r="S237" s="23"/>
      <c r="T237" s="0"/>
      <c r="U237" s="0"/>
    </row>
    <row r="238" customFormat="false" ht="12.75" hidden="false" customHeight="false" outlineLevel="0" collapsed="false">
      <c r="O238" s="23"/>
      <c r="P238" s="23"/>
      <c r="Q238" s="23"/>
      <c r="R238" s="23"/>
      <c r="S238" s="23"/>
      <c r="T238" s="0"/>
      <c r="U238" s="0"/>
    </row>
    <row r="239" customFormat="false" ht="12.75" hidden="false" customHeight="false" outlineLevel="0" collapsed="false">
      <c r="O239" s="23"/>
      <c r="P239" s="23"/>
      <c r="Q239" s="23"/>
      <c r="R239" s="23"/>
      <c r="S239" s="23"/>
      <c r="T239" s="0"/>
      <c r="U239" s="0"/>
    </row>
    <row r="240" customFormat="false" ht="12.75" hidden="false" customHeight="false" outlineLevel="0" collapsed="false">
      <c r="O240" s="23"/>
      <c r="P240" s="23"/>
      <c r="Q240" s="23"/>
      <c r="R240" s="23"/>
      <c r="S240" s="23"/>
      <c r="T240" s="0"/>
      <c r="U240" s="0"/>
    </row>
    <row r="241" customFormat="false" ht="12.75" hidden="false" customHeight="false" outlineLevel="0" collapsed="false">
      <c r="O241" s="23"/>
      <c r="P241" s="23"/>
      <c r="Q241" s="23"/>
      <c r="R241" s="23"/>
      <c r="S241" s="23"/>
      <c r="T241" s="0"/>
      <c r="U241" s="0"/>
    </row>
    <row r="242" customFormat="false" ht="12.75" hidden="false" customHeight="false" outlineLevel="0" collapsed="false">
      <c r="O242" s="23"/>
      <c r="P242" s="23"/>
      <c r="Q242" s="23"/>
      <c r="R242" s="23"/>
      <c r="S242" s="23"/>
      <c r="T242" s="0"/>
      <c r="U242" s="0"/>
    </row>
    <row r="243" customFormat="false" ht="12.75" hidden="false" customHeight="false" outlineLevel="0" collapsed="false">
      <c r="O243" s="23"/>
      <c r="P243" s="23"/>
      <c r="Q243" s="23"/>
      <c r="R243" s="23"/>
      <c r="S243" s="23"/>
      <c r="T243" s="0"/>
      <c r="U243" s="0"/>
    </row>
    <row r="244" customFormat="false" ht="12.75" hidden="false" customHeight="false" outlineLevel="0" collapsed="false">
      <c r="O244" s="23"/>
      <c r="P244" s="23"/>
      <c r="Q244" s="23"/>
      <c r="R244" s="23"/>
      <c r="S244" s="23"/>
      <c r="T244" s="0"/>
      <c r="U244" s="0"/>
    </row>
    <row r="245" customFormat="false" ht="12.75" hidden="false" customHeight="false" outlineLevel="0" collapsed="false">
      <c r="O245" s="23"/>
      <c r="P245" s="23"/>
      <c r="Q245" s="23"/>
      <c r="R245" s="23"/>
      <c r="S245" s="23"/>
      <c r="T245" s="0"/>
      <c r="U245" s="0"/>
    </row>
    <row r="246" customFormat="false" ht="12.75" hidden="false" customHeight="false" outlineLevel="0" collapsed="false">
      <c r="O246" s="23"/>
      <c r="P246" s="23"/>
      <c r="Q246" s="23"/>
      <c r="R246" s="23"/>
      <c r="S246" s="23"/>
      <c r="T246" s="0"/>
      <c r="U246" s="0"/>
    </row>
    <row r="247" customFormat="false" ht="12.75" hidden="false" customHeight="false" outlineLevel="0" collapsed="false">
      <c r="O247" s="23"/>
      <c r="P247" s="23"/>
      <c r="Q247" s="23"/>
      <c r="R247" s="23"/>
      <c r="S247" s="23"/>
      <c r="T247" s="0"/>
      <c r="U247" s="0"/>
    </row>
    <row r="248" customFormat="false" ht="12.75" hidden="false" customHeight="false" outlineLevel="0" collapsed="false">
      <c r="O248" s="23"/>
      <c r="P248" s="23"/>
      <c r="Q248" s="23"/>
      <c r="R248" s="23"/>
      <c r="S248" s="23"/>
      <c r="T248" s="0"/>
      <c r="U248" s="0"/>
    </row>
    <row r="249" customFormat="false" ht="12.75" hidden="false" customHeight="false" outlineLevel="0" collapsed="false">
      <c r="O249" s="23"/>
      <c r="P249" s="23"/>
      <c r="Q249" s="23"/>
      <c r="R249" s="23"/>
      <c r="S249" s="23"/>
      <c r="T249" s="0"/>
      <c r="U249" s="0"/>
    </row>
    <row r="250" customFormat="false" ht="12.75" hidden="false" customHeight="false" outlineLevel="0" collapsed="false">
      <c r="O250" s="23"/>
      <c r="P250" s="23"/>
      <c r="Q250" s="23"/>
      <c r="R250" s="23"/>
      <c r="S250" s="23"/>
      <c r="T250" s="0"/>
      <c r="U250" s="0"/>
    </row>
    <row r="251" customFormat="false" ht="12.75" hidden="false" customHeight="false" outlineLevel="0" collapsed="false">
      <c r="O251" s="23"/>
      <c r="P251" s="23"/>
      <c r="Q251" s="23"/>
      <c r="R251" s="23"/>
      <c r="S251" s="23"/>
      <c r="T251" s="0"/>
      <c r="U251" s="0"/>
    </row>
    <row r="252" customFormat="false" ht="12.75" hidden="false" customHeight="false" outlineLevel="0" collapsed="false">
      <c r="O252" s="23"/>
      <c r="P252" s="23"/>
      <c r="Q252" s="23"/>
      <c r="R252" s="23"/>
      <c r="S252" s="23"/>
      <c r="T252" s="0"/>
      <c r="U252" s="0"/>
    </row>
    <row r="253" customFormat="false" ht="12.75" hidden="false" customHeight="false" outlineLevel="0" collapsed="false">
      <c r="O253" s="23"/>
      <c r="P253" s="23"/>
      <c r="Q253" s="23"/>
      <c r="R253" s="23"/>
      <c r="S253" s="23"/>
      <c r="T253" s="0"/>
      <c r="U253" s="0"/>
    </row>
    <row r="254" customFormat="false" ht="12.75" hidden="false" customHeight="false" outlineLevel="0" collapsed="false">
      <c r="O254" s="23"/>
      <c r="P254" s="23"/>
      <c r="Q254" s="23"/>
      <c r="R254" s="23"/>
      <c r="S254" s="23"/>
      <c r="T254" s="0"/>
      <c r="U254" s="0"/>
    </row>
    <row r="255" customFormat="false" ht="12.75" hidden="false" customHeight="false" outlineLevel="0" collapsed="false">
      <c r="O255" s="23"/>
      <c r="P255" s="23"/>
      <c r="Q255" s="23"/>
      <c r="R255" s="23"/>
      <c r="S255" s="23"/>
      <c r="T255" s="0"/>
      <c r="U255" s="0"/>
    </row>
    <row r="256" customFormat="false" ht="12.75" hidden="false" customHeight="false" outlineLevel="0" collapsed="false">
      <c r="O256" s="23"/>
      <c r="P256" s="23"/>
      <c r="Q256" s="23"/>
      <c r="R256" s="23"/>
      <c r="S256" s="23"/>
      <c r="T256" s="0"/>
      <c r="U256" s="0"/>
    </row>
    <row r="257" customFormat="false" ht="12.75" hidden="false" customHeight="false" outlineLevel="0" collapsed="false">
      <c r="O257" s="23"/>
      <c r="P257" s="23"/>
      <c r="Q257" s="23"/>
      <c r="R257" s="23"/>
      <c r="S257" s="23"/>
      <c r="T257" s="0"/>
      <c r="U257" s="0"/>
    </row>
    <row r="258" customFormat="false" ht="12.75" hidden="false" customHeight="false" outlineLevel="0" collapsed="false">
      <c r="O258" s="23"/>
      <c r="P258" s="23"/>
      <c r="Q258" s="23"/>
      <c r="R258" s="23"/>
      <c r="S258" s="23"/>
      <c r="T258" s="0"/>
      <c r="U258" s="0"/>
    </row>
    <row r="259" customFormat="false" ht="12.75" hidden="false" customHeight="false" outlineLevel="0" collapsed="false">
      <c r="O259" s="23"/>
      <c r="P259" s="23"/>
      <c r="Q259" s="23"/>
      <c r="R259" s="23"/>
      <c r="S259" s="23"/>
      <c r="T259" s="0"/>
      <c r="U259" s="0"/>
    </row>
    <row r="260" customFormat="false" ht="12.75" hidden="false" customHeight="false" outlineLevel="0" collapsed="false">
      <c r="O260" s="23"/>
      <c r="P260" s="23"/>
      <c r="Q260" s="23"/>
      <c r="R260" s="23"/>
      <c r="S260" s="23"/>
      <c r="T260" s="0"/>
      <c r="U260" s="0"/>
    </row>
    <row r="261" customFormat="false" ht="12.75" hidden="false" customHeight="false" outlineLevel="0" collapsed="false">
      <c r="O261" s="23"/>
      <c r="P261" s="23"/>
      <c r="Q261" s="23"/>
      <c r="R261" s="23"/>
      <c r="S261" s="23"/>
      <c r="T261" s="0"/>
      <c r="U261" s="0"/>
    </row>
    <row r="262" customFormat="false" ht="12.75" hidden="false" customHeight="false" outlineLevel="0" collapsed="false">
      <c r="O262" s="23"/>
      <c r="P262" s="23"/>
      <c r="Q262" s="23"/>
      <c r="R262" s="23"/>
      <c r="S262" s="23"/>
      <c r="T262" s="0"/>
      <c r="U262" s="0"/>
    </row>
    <row r="263" customFormat="false" ht="12.75" hidden="false" customHeight="false" outlineLevel="0" collapsed="false">
      <c r="O263" s="23"/>
      <c r="P263" s="23"/>
      <c r="Q263" s="23"/>
      <c r="R263" s="23"/>
      <c r="S263" s="23"/>
      <c r="T263" s="0"/>
      <c r="U263" s="0"/>
    </row>
    <row r="264" customFormat="false" ht="12.75" hidden="false" customHeight="false" outlineLevel="0" collapsed="false">
      <c r="O264" s="23"/>
      <c r="P264" s="23"/>
      <c r="Q264" s="23"/>
      <c r="R264" s="23"/>
      <c r="S264" s="23"/>
      <c r="T264" s="0"/>
      <c r="U264" s="0"/>
    </row>
    <row r="265" customFormat="false" ht="12.75" hidden="false" customHeight="false" outlineLevel="0" collapsed="false">
      <c r="O265" s="23"/>
      <c r="P265" s="23"/>
      <c r="Q265" s="23"/>
      <c r="R265" s="23"/>
      <c r="S265" s="23"/>
      <c r="T265" s="0"/>
      <c r="U265" s="0"/>
    </row>
    <row r="266" customFormat="false" ht="12.75" hidden="false" customHeight="false" outlineLevel="0" collapsed="false">
      <c r="O266" s="23"/>
      <c r="P266" s="23"/>
      <c r="Q266" s="23"/>
      <c r="R266" s="23"/>
      <c r="S266" s="23"/>
      <c r="T266" s="0"/>
      <c r="U266" s="0"/>
    </row>
    <row r="267" customFormat="false" ht="12.75" hidden="false" customHeight="false" outlineLevel="0" collapsed="false">
      <c r="O267" s="23"/>
      <c r="P267" s="23"/>
      <c r="Q267" s="23"/>
      <c r="R267" s="23"/>
      <c r="S267" s="23"/>
      <c r="T267" s="0"/>
      <c r="U267" s="0"/>
    </row>
    <row r="268" customFormat="false" ht="12.75" hidden="false" customHeight="false" outlineLevel="0" collapsed="false">
      <c r="O268" s="23"/>
      <c r="P268" s="23"/>
      <c r="Q268" s="23"/>
      <c r="R268" s="23"/>
      <c r="S268" s="23"/>
      <c r="T268" s="0"/>
      <c r="U268" s="0"/>
    </row>
    <row r="269" customFormat="false" ht="12.75" hidden="false" customHeight="false" outlineLevel="0" collapsed="false">
      <c r="O269" s="23"/>
      <c r="P269" s="23"/>
      <c r="Q269" s="23"/>
      <c r="R269" s="23"/>
      <c r="S269" s="23"/>
      <c r="T269" s="0"/>
      <c r="U269" s="0"/>
    </row>
    <row r="270" customFormat="false" ht="12.75" hidden="false" customHeight="false" outlineLevel="0" collapsed="false">
      <c r="O270" s="23"/>
      <c r="P270" s="23"/>
      <c r="Q270" s="23"/>
      <c r="R270" s="23"/>
      <c r="S270" s="23"/>
      <c r="T270" s="0"/>
      <c r="U270" s="0"/>
    </row>
    <row r="271" customFormat="false" ht="12.75" hidden="false" customHeight="false" outlineLevel="0" collapsed="false">
      <c r="O271" s="23"/>
      <c r="P271" s="23"/>
      <c r="Q271" s="23"/>
      <c r="R271" s="23"/>
      <c r="S271" s="23"/>
      <c r="T271" s="0"/>
      <c r="U271" s="0"/>
    </row>
    <row r="272" customFormat="false" ht="12.75" hidden="false" customHeight="false" outlineLevel="0" collapsed="false">
      <c r="O272" s="23"/>
      <c r="P272" s="23"/>
      <c r="Q272" s="23"/>
      <c r="R272" s="23"/>
      <c r="S272" s="23"/>
      <c r="T272" s="0"/>
      <c r="U272" s="0"/>
    </row>
    <row r="273" customFormat="false" ht="12.75" hidden="false" customHeight="false" outlineLevel="0" collapsed="false">
      <c r="O273" s="23"/>
      <c r="P273" s="23"/>
      <c r="Q273" s="23"/>
      <c r="R273" s="23"/>
      <c r="S273" s="23"/>
      <c r="T273" s="0"/>
      <c r="U273" s="0"/>
    </row>
    <row r="274" customFormat="false" ht="12.75" hidden="false" customHeight="false" outlineLevel="0" collapsed="false">
      <c r="O274" s="23"/>
      <c r="P274" s="23"/>
      <c r="Q274" s="23"/>
      <c r="R274" s="23"/>
      <c r="S274" s="23"/>
      <c r="T274" s="0"/>
      <c r="U274" s="0"/>
    </row>
    <row r="275" customFormat="false" ht="12.75" hidden="false" customHeight="false" outlineLevel="0" collapsed="false">
      <c r="O275" s="23"/>
      <c r="P275" s="23"/>
      <c r="Q275" s="23"/>
      <c r="R275" s="23"/>
      <c r="S275" s="23"/>
      <c r="T275" s="0"/>
      <c r="U275" s="0"/>
    </row>
    <row r="276" customFormat="false" ht="12.75" hidden="false" customHeight="false" outlineLevel="0" collapsed="false">
      <c r="O276" s="23"/>
      <c r="P276" s="23"/>
      <c r="Q276" s="23"/>
      <c r="R276" s="23"/>
      <c r="S276" s="23"/>
      <c r="T276" s="0"/>
      <c r="U276" s="0"/>
    </row>
    <row r="277" customFormat="false" ht="12.75" hidden="false" customHeight="false" outlineLevel="0" collapsed="false">
      <c r="O277" s="23"/>
      <c r="P277" s="23"/>
      <c r="Q277" s="23"/>
      <c r="R277" s="23"/>
      <c r="S277" s="23"/>
      <c r="T277" s="0"/>
      <c r="U277" s="0"/>
    </row>
    <row r="278" customFormat="false" ht="12.75" hidden="false" customHeight="false" outlineLevel="0" collapsed="false">
      <c r="O278" s="23"/>
      <c r="P278" s="23"/>
      <c r="Q278" s="23"/>
      <c r="R278" s="23"/>
      <c r="S278" s="23"/>
      <c r="T278" s="0"/>
      <c r="U278" s="0"/>
    </row>
    <row r="279" customFormat="false" ht="12.75" hidden="false" customHeight="false" outlineLevel="0" collapsed="false">
      <c r="O279" s="23"/>
      <c r="P279" s="23"/>
      <c r="Q279" s="23"/>
      <c r="R279" s="23"/>
      <c r="S279" s="23"/>
      <c r="T279" s="0"/>
      <c r="U279" s="0"/>
    </row>
    <row r="280" customFormat="false" ht="12.75" hidden="false" customHeight="false" outlineLevel="0" collapsed="false">
      <c r="O280" s="23"/>
      <c r="P280" s="23"/>
      <c r="Q280" s="23"/>
      <c r="R280" s="23"/>
      <c r="S280" s="23"/>
      <c r="T280" s="0"/>
      <c r="U280" s="0"/>
    </row>
    <row r="281" customFormat="false" ht="12.75" hidden="false" customHeight="false" outlineLevel="0" collapsed="false">
      <c r="O281" s="23"/>
      <c r="P281" s="23"/>
      <c r="Q281" s="23"/>
      <c r="R281" s="23"/>
      <c r="S281" s="23"/>
      <c r="T281" s="0"/>
      <c r="U281" s="0"/>
    </row>
    <row r="282" customFormat="false" ht="12.75" hidden="false" customHeight="false" outlineLevel="0" collapsed="false">
      <c r="O282" s="23"/>
      <c r="P282" s="23"/>
      <c r="Q282" s="23"/>
      <c r="R282" s="23"/>
      <c r="S282" s="23"/>
      <c r="T282" s="0"/>
      <c r="U282" s="0"/>
    </row>
    <row r="283" customFormat="false" ht="12.75" hidden="false" customHeight="false" outlineLevel="0" collapsed="false">
      <c r="O283" s="23"/>
      <c r="P283" s="23"/>
      <c r="Q283" s="23"/>
      <c r="R283" s="23"/>
      <c r="S283" s="23"/>
      <c r="T283" s="0"/>
      <c r="U283" s="0"/>
    </row>
    <row r="284" customFormat="false" ht="12.75" hidden="false" customHeight="false" outlineLevel="0" collapsed="false">
      <c r="O284" s="23"/>
      <c r="P284" s="23"/>
      <c r="Q284" s="23"/>
      <c r="R284" s="23"/>
      <c r="S284" s="23"/>
      <c r="T284" s="0"/>
      <c r="U284" s="0"/>
    </row>
    <row r="285" customFormat="false" ht="12.75" hidden="false" customHeight="false" outlineLevel="0" collapsed="false">
      <c r="O285" s="23"/>
      <c r="P285" s="23"/>
      <c r="Q285" s="23"/>
      <c r="R285" s="23"/>
      <c r="S285" s="23"/>
      <c r="T285" s="0"/>
      <c r="U285" s="0"/>
    </row>
    <row r="286" customFormat="false" ht="12.75" hidden="false" customHeight="false" outlineLevel="0" collapsed="false">
      <c r="O286" s="23"/>
      <c r="P286" s="23"/>
      <c r="Q286" s="23"/>
      <c r="R286" s="23"/>
      <c r="S286" s="23"/>
      <c r="T286" s="0"/>
      <c r="U286" s="0"/>
    </row>
    <row r="287" customFormat="false" ht="12.75" hidden="false" customHeight="false" outlineLevel="0" collapsed="false">
      <c r="O287" s="23"/>
      <c r="P287" s="23"/>
      <c r="Q287" s="23"/>
      <c r="R287" s="23"/>
      <c r="S287" s="23"/>
      <c r="T287" s="0"/>
      <c r="U287" s="0"/>
    </row>
    <row r="288" customFormat="false" ht="12.75" hidden="false" customHeight="false" outlineLevel="0" collapsed="false">
      <c r="O288" s="23"/>
      <c r="P288" s="23"/>
      <c r="Q288" s="23"/>
      <c r="R288" s="23"/>
      <c r="S288" s="23"/>
      <c r="T288" s="0"/>
      <c r="U288" s="0"/>
    </row>
    <row r="289" customFormat="false" ht="12.75" hidden="false" customHeight="false" outlineLevel="0" collapsed="false">
      <c r="O289" s="23"/>
      <c r="P289" s="23"/>
      <c r="Q289" s="23"/>
      <c r="R289" s="23"/>
      <c r="S289" s="23"/>
      <c r="T289" s="0"/>
      <c r="U289" s="0"/>
    </row>
    <row r="290" customFormat="false" ht="12.75" hidden="false" customHeight="false" outlineLevel="0" collapsed="false">
      <c r="O290" s="23"/>
      <c r="P290" s="23"/>
      <c r="Q290" s="23"/>
      <c r="R290" s="23"/>
      <c r="S290" s="23"/>
      <c r="T290" s="0"/>
      <c r="U290" s="0"/>
    </row>
    <row r="291" customFormat="false" ht="12.75" hidden="false" customHeight="false" outlineLevel="0" collapsed="false">
      <c r="O291" s="23"/>
      <c r="P291" s="23"/>
      <c r="Q291" s="23"/>
      <c r="R291" s="23"/>
      <c r="S291" s="23"/>
      <c r="T291" s="0"/>
      <c r="U291" s="0"/>
    </row>
    <row r="292" customFormat="false" ht="12.75" hidden="false" customHeight="false" outlineLevel="0" collapsed="false">
      <c r="O292" s="23"/>
      <c r="P292" s="23"/>
      <c r="Q292" s="23"/>
      <c r="R292" s="23"/>
      <c r="S292" s="23"/>
      <c r="T292" s="0"/>
      <c r="U292" s="0"/>
    </row>
    <row r="293" customFormat="false" ht="12.75" hidden="false" customHeight="false" outlineLevel="0" collapsed="false">
      <c r="O293" s="23"/>
      <c r="P293" s="23"/>
      <c r="Q293" s="23"/>
      <c r="R293" s="23"/>
      <c r="S293" s="23"/>
      <c r="T293" s="0"/>
      <c r="U293" s="0"/>
    </row>
    <row r="294" customFormat="false" ht="12.75" hidden="false" customHeight="false" outlineLevel="0" collapsed="false">
      <c r="O294" s="23"/>
      <c r="P294" s="23"/>
      <c r="Q294" s="23"/>
      <c r="R294" s="23"/>
      <c r="S294" s="23"/>
      <c r="T294" s="0"/>
      <c r="U294" s="0"/>
    </row>
    <row r="295" customFormat="false" ht="12.75" hidden="false" customHeight="false" outlineLevel="0" collapsed="false">
      <c r="O295" s="23"/>
      <c r="P295" s="23"/>
      <c r="Q295" s="23"/>
      <c r="R295" s="23"/>
      <c r="S295" s="23"/>
      <c r="T295" s="0"/>
      <c r="U295" s="0"/>
    </row>
    <row r="296" customFormat="false" ht="12.75" hidden="false" customHeight="false" outlineLevel="0" collapsed="false">
      <c r="O296" s="23"/>
      <c r="P296" s="23"/>
      <c r="Q296" s="23"/>
      <c r="R296" s="23"/>
      <c r="S296" s="23"/>
      <c r="T296" s="0"/>
      <c r="U296" s="0"/>
    </row>
    <row r="297" customFormat="false" ht="12.75" hidden="false" customHeight="false" outlineLevel="0" collapsed="false">
      <c r="O297" s="23"/>
      <c r="P297" s="23"/>
      <c r="Q297" s="23"/>
      <c r="R297" s="23"/>
      <c r="S297" s="23"/>
      <c r="T297" s="0"/>
      <c r="U297" s="0"/>
    </row>
    <row r="298" customFormat="false" ht="12.75" hidden="false" customHeight="false" outlineLevel="0" collapsed="false">
      <c r="O298" s="23"/>
      <c r="P298" s="23"/>
      <c r="Q298" s="23"/>
      <c r="R298" s="23"/>
      <c r="S298" s="23"/>
      <c r="T298" s="0"/>
      <c r="U298" s="0"/>
    </row>
    <row r="299" customFormat="false" ht="12.75" hidden="false" customHeight="false" outlineLevel="0" collapsed="false">
      <c r="O299" s="23"/>
      <c r="P299" s="23"/>
      <c r="Q299" s="23"/>
      <c r="R299" s="23"/>
      <c r="S299" s="23"/>
      <c r="T299" s="0"/>
      <c r="U299" s="0"/>
    </row>
    <row r="300" customFormat="false" ht="12.75" hidden="false" customHeight="false" outlineLevel="0" collapsed="false">
      <c r="O300" s="23"/>
      <c r="P300" s="23"/>
      <c r="Q300" s="23"/>
      <c r="R300" s="23"/>
      <c r="S300" s="23"/>
      <c r="T300" s="0"/>
      <c r="U300" s="0"/>
    </row>
    <row r="301" customFormat="false" ht="12.75" hidden="false" customHeight="false" outlineLevel="0" collapsed="false">
      <c r="O301" s="23"/>
      <c r="P301" s="23"/>
      <c r="Q301" s="23"/>
      <c r="R301" s="23"/>
      <c r="S301" s="23"/>
      <c r="T301" s="0"/>
      <c r="U301" s="0"/>
    </row>
    <row r="302" customFormat="false" ht="12.75" hidden="false" customHeight="false" outlineLevel="0" collapsed="false">
      <c r="O302" s="23"/>
      <c r="P302" s="23"/>
      <c r="Q302" s="23"/>
      <c r="R302" s="23"/>
      <c r="S302" s="23"/>
      <c r="T302" s="0"/>
      <c r="U302" s="0"/>
    </row>
    <row r="303" customFormat="false" ht="12.75" hidden="false" customHeight="false" outlineLevel="0" collapsed="false">
      <c r="O303" s="23"/>
      <c r="P303" s="23"/>
      <c r="Q303" s="23"/>
      <c r="R303" s="23"/>
      <c r="S303" s="23"/>
      <c r="T303" s="0"/>
      <c r="U303" s="0"/>
    </row>
    <row r="304" customFormat="false" ht="12.75" hidden="false" customHeight="false" outlineLevel="0" collapsed="false">
      <c r="O304" s="23"/>
      <c r="P304" s="23"/>
      <c r="Q304" s="23"/>
      <c r="R304" s="23"/>
      <c r="S304" s="23"/>
      <c r="T304" s="0"/>
      <c r="U304" s="0"/>
    </row>
    <row r="305" customFormat="false" ht="12.75" hidden="false" customHeight="false" outlineLevel="0" collapsed="false">
      <c r="O305" s="23"/>
      <c r="P305" s="23"/>
      <c r="Q305" s="23"/>
      <c r="R305" s="23"/>
      <c r="S305" s="23"/>
      <c r="T305" s="0"/>
      <c r="U305" s="0"/>
    </row>
    <row r="306" customFormat="false" ht="12.75" hidden="false" customHeight="false" outlineLevel="0" collapsed="false">
      <c r="O306" s="23"/>
      <c r="P306" s="23"/>
      <c r="Q306" s="23"/>
      <c r="R306" s="23"/>
      <c r="S306" s="23"/>
      <c r="T306" s="0"/>
      <c r="U306" s="0"/>
    </row>
    <row r="307" customFormat="false" ht="12.75" hidden="false" customHeight="false" outlineLevel="0" collapsed="false">
      <c r="O307" s="23"/>
      <c r="P307" s="23"/>
      <c r="Q307" s="23"/>
      <c r="R307" s="23"/>
      <c r="S307" s="23"/>
      <c r="T307" s="0"/>
      <c r="U307" s="0"/>
    </row>
    <row r="308" customFormat="false" ht="12.75" hidden="false" customHeight="false" outlineLevel="0" collapsed="false">
      <c r="O308" s="23"/>
      <c r="P308" s="23"/>
      <c r="Q308" s="23"/>
      <c r="R308" s="23"/>
      <c r="S308" s="23"/>
      <c r="T308" s="0"/>
      <c r="U308" s="0"/>
    </row>
    <row r="309" customFormat="false" ht="12.75" hidden="false" customHeight="false" outlineLevel="0" collapsed="false">
      <c r="O309" s="23"/>
      <c r="P309" s="23"/>
      <c r="Q309" s="23"/>
      <c r="R309" s="23"/>
      <c r="S309" s="23"/>
      <c r="T309" s="0"/>
      <c r="U309" s="0"/>
    </row>
    <row r="310" customFormat="false" ht="12.75" hidden="false" customHeight="false" outlineLevel="0" collapsed="false">
      <c r="O310" s="23"/>
      <c r="P310" s="23"/>
      <c r="Q310" s="23"/>
      <c r="R310" s="23"/>
      <c r="S310" s="23"/>
      <c r="T310" s="0"/>
      <c r="U310" s="0"/>
    </row>
    <row r="311" customFormat="false" ht="12.75" hidden="false" customHeight="false" outlineLevel="0" collapsed="false">
      <c r="O311" s="23"/>
      <c r="P311" s="23"/>
      <c r="Q311" s="23"/>
      <c r="R311" s="23"/>
      <c r="S311" s="23"/>
      <c r="T311" s="0"/>
      <c r="U311" s="0"/>
    </row>
    <row r="312" customFormat="false" ht="12.75" hidden="false" customHeight="false" outlineLevel="0" collapsed="false">
      <c r="O312" s="23"/>
      <c r="P312" s="23"/>
      <c r="Q312" s="23"/>
      <c r="R312" s="23"/>
      <c r="S312" s="23"/>
      <c r="T312" s="0"/>
      <c r="U312" s="0"/>
    </row>
    <row r="313" customFormat="false" ht="12.75" hidden="false" customHeight="false" outlineLevel="0" collapsed="false">
      <c r="O313" s="23"/>
      <c r="P313" s="23"/>
      <c r="Q313" s="23"/>
      <c r="R313" s="23"/>
      <c r="S313" s="23"/>
      <c r="T313" s="0"/>
      <c r="U313" s="0"/>
    </row>
    <row r="314" customFormat="false" ht="12.75" hidden="false" customHeight="false" outlineLevel="0" collapsed="false">
      <c r="O314" s="23"/>
      <c r="P314" s="23"/>
      <c r="Q314" s="23"/>
      <c r="R314" s="23"/>
      <c r="S314" s="23"/>
      <c r="T314" s="0"/>
      <c r="U314" s="0"/>
    </row>
    <row r="315" customFormat="false" ht="12.75" hidden="false" customHeight="false" outlineLevel="0" collapsed="false">
      <c r="O315" s="23"/>
      <c r="P315" s="23"/>
      <c r="Q315" s="23"/>
      <c r="R315" s="23"/>
      <c r="S315" s="23"/>
      <c r="T315" s="0"/>
      <c r="U315" s="0"/>
    </row>
    <row r="316" customFormat="false" ht="12.75" hidden="false" customHeight="false" outlineLevel="0" collapsed="false">
      <c r="O316" s="23"/>
      <c r="P316" s="23"/>
      <c r="Q316" s="23"/>
      <c r="R316" s="23"/>
      <c r="S316" s="23"/>
      <c r="T316" s="0"/>
      <c r="U316" s="0"/>
    </row>
    <row r="317" customFormat="false" ht="12.75" hidden="false" customHeight="false" outlineLevel="0" collapsed="false">
      <c r="O317" s="23"/>
      <c r="P317" s="23"/>
      <c r="Q317" s="23"/>
      <c r="R317" s="23"/>
      <c r="S317" s="23"/>
      <c r="T317" s="0"/>
      <c r="U317" s="0"/>
    </row>
    <row r="318" customFormat="false" ht="12.75" hidden="false" customHeight="false" outlineLevel="0" collapsed="false">
      <c r="O318" s="23"/>
      <c r="P318" s="23"/>
      <c r="Q318" s="23"/>
      <c r="R318" s="23"/>
      <c r="S318" s="23"/>
      <c r="T318" s="0"/>
      <c r="U318" s="0"/>
    </row>
    <row r="319" customFormat="false" ht="12.75" hidden="false" customHeight="false" outlineLevel="0" collapsed="false">
      <c r="O319" s="23"/>
      <c r="P319" s="23"/>
      <c r="Q319" s="23"/>
      <c r="R319" s="23"/>
      <c r="S319" s="23"/>
      <c r="T319" s="0"/>
      <c r="U319" s="0"/>
    </row>
    <row r="320" customFormat="false" ht="12.75" hidden="false" customHeight="false" outlineLevel="0" collapsed="false">
      <c r="O320" s="23"/>
      <c r="P320" s="23"/>
      <c r="Q320" s="23"/>
      <c r="R320" s="23"/>
      <c r="S320" s="23"/>
      <c r="T320" s="0"/>
      <c r="U320" s="0"/>
    </row>
    <row r="321" customFormat="false" ht="12.75" hidden="false" customHeight="false" outlineLevel="0" collapsed="false">
      <c r="O321" s="23"/>
      <c r="P321" s="23"/>
      <c r="Q321" s="23"/>
      <c r="R321" s="23"/>
      <c r="S321" s="23"/>
      <c r="T321" s="0"/>
      <c r="U321" s="0"/>
    </row>
    <row r="322" customFormat="false" ht="12.75" hidden="false" customHeight="false" outlineLevel="0" collapsed="false">
      <c r="O322" s="23"/>
      <c r="P322" s="23"/>
      <c r="Q322" s="23"/>
      <c r="R322" s="23"/>
      <c r="S322" s="23"/>
      <c r="T322" s="0"/>
      <c r="U322" s="0"/>
    </row>
    <row r="323" customFormat="false" ht="12.75" hidden="false" customHeight="false" outlineLevel="0" collapsed="false">
      <c r="O323" s="23"/>
      <c r="P323" s="23"/>
      <c r="Q323" s="23"/>
      <c r="R323" s="23"/>
      <c r="S323" s="23"/>
      <c r="T323" s="0"/>
      <c r="U323" s="0"/>
    </row>
    <row r="324" customFormat="false" ht="12.75" hidden="false" customHeight="false" outlineLevel="0" collapsed="false">
      <c r="O324" s="23"/>
      <c r="P324" s="23"/>
      <c r="Q324" s="23"/>
      <c r="R324" s="23"/>
      <c r="S324" s="23"/>
      <c r="T324" s="0"/>
      <c r="U324" s="0"/>
    </row>
    <row r="325" customFormat="false" ht="12.75" hidden="false" customHeight="false" outlineLevel="0" collapsed="false">
      <c r="O325" s="23"/>
      <c r="P325" s="23"/>
      <c r="Q325" s="23"/>
      <c r="R325" s="23"/>
      <c r="S325" s="23"/>
      <c r="T325" s="0"/>
      <c r="U325" s="0"/>
    </row>
    <row r="326" customFormat="false" ht="12.75" hidden="false" customHeight="false" outlineLevel="0" collapsed="false">
      <c r="O326" s="23"/>
      <c r="P326" s="23"/>
      <c r="Q326" s="23"/>
      <c r="R326" s="23"/>
      <c r="S326" s="23"/>
      <c r="T326" s="0"/>
      <c r="U326" s="0"/>
    </row>
    <row r="327" customFormat="false" ht="12.75" hidden="false" customHeight="false" outlineLevel="0" collapsed="false">
      <c r="O327" s="23"/>
      <c r="P327" s="23"/>
      <c r="Q327" s="23"/>
      <c r="R327" s="23"/>
      <c r="S327" s="23"/>
      <c r="T327" s="0"/>
      <c r="U327" s="0"/>
    </row>
    <row r="328" customFormat="false" ht="12.75" hidden="false" customHeight="false" outlineLevel="0" collapsed="false">
      <c r="O328" s="23"/>
      <c r="P328" s="23"/>
      <c r="Q328" s="23"/>
      <c r="R328" s="23"/>
      <c r="S328" s="23"/>
      <c r="T328" s="0"/>
      <c r="U328" s="0"/>
    </row>
    <row r="329" customFormat="false" ht="12.75" hidden="false" customHeight="false" outlineLevel="0" collapsed="false">
      <c r="O329" s="23"/>
      <c r="P329" s="23"/>
      <c r="Q329" s="23"/>
      <c r="R329" s="23"/>
      <c r="S329" s="23"/>
      <c r="T329" s="0"/>
      <c r="U329" s="0"/>
    </row>
    <row r="330" customFormat="false" ht="12.75" hidden="false" customHeight="false" outlineLevel="0" collapsed="false">
      <c r="O330" s="23"/>
      <c r="P330" s="23"/>
      <c r="Q330" s="23"/>
      <c r="R330" s="23"/>
      <c r="S330" s="23"/>
      <c r="T330" s="0"/>
      <c r="U330" s="0"/>
    </row>
    <row r="331" customFormat="false" ht="12.75" hidden="false" customHeight="false" outlineLevel="0" collapsed="false">
      <c r="O331" s="23"/>
      <c r="P331" s="23"/>
      <c r="Q331" s="23"/>
      <c r="R331" s="23"/>
      <c r="S331" s="23"/>
      <c r="T331" s="0"/>
      <c r="U331" s="0"/>
    </row>
    <row r="332" customFormat="false" ht="12.75" hidden="false" customHeight="false" outlineLevel="0" collapsed="false">
      <c r="O332" s="23"/>
      <c r="P332" s="23"/>
      <c r="Q332" s="23"/>
      <c r="R332" s="23"/>
      <c r="S332" s="23"/>
      <c r="T332" s="0"/>
      <c r="U332" s="0"/>
    </row>
    <row r="333" customFormat="false" ht="12.75" hidden="false" customHeight="false" outlineLevel="0" collapsed="false">
      <c r="O333" s="23"/>
      <c r="P333" s="23"/>
      <c r="Q333" s="23"/>
      <c r="R333" s="23"/>
      <c r="S333" s="23"/>
      <c r="T333" s="0"/>
      <c r="U333" s="0"/>
    </row>
    <row r="334" customFormat="false" ht="12.75" hidden="false" customHeight="false" outlineLevel="0" collapsed="false">
      <c r="O334" s="23"/>
      <c r="P334" s="23"/>
      <c r="Q334" s="23"/>
      <c r="R334" s="23"/>
      <c r="S334" s="23"/>
      <c r="T334" s="0"/>
      <c r="U334" s="0"/>
    </row>
    <row r="335" customFormat="false" ht="12.75" hidden="false" customHeight="false" outlineLevel="0" collapsed="false">
      <c r="O335" s="23"/>
      <c r="P335" s="23"/>
      <c r="Q335" s="23"/>
      <c r="R335" s="23"/>
      <c r="S335" s="23"/>
      <c r="T335" s="0"/>
      <c r="U335" s="0"/>
    </row>
    <row r="336" customFormat="false" ht="12.75" hidden="false" customHeight="false" outlineLevel="0" collapsed="false">
      <c r="O336" s="23"/>
      <c r="P336" s="23"/>
      <c r="Q336" s="23"/>
      <c r="R336" s="23"/>
      <c r="S336" s="23"/>
      <c r="T336" s="0"/>
      <c r="U336" s="0"/>
    </row>
    <row r="337" customFormat="false" ht="12.75" hidden="false" customHeight="false" outlineLevel="0" collapsed="false">
      <c r="O337" s="23"/>
      <c r="P337" s="23"/>
      <c r="Q337" s="23"/>
      <c r="R337" s="23"/>
      <c r="S337" s="23"/>
      <c r="T337" s="0"/>
      <c r="U337" s="0"/>
    </row>
    <row r="338" customFormat="false" ht="12.75" hidden="false" customHeight="false" outlineLevel="0" collapsed="false">
      <c r="O338" s="23"/>
      <c r="P338" s="23"/>
      <c r="Q338" s="23"/>
      <c r="R338" s="23"/>
      <c r="S338" s="23"/>
      <c r="T338" s="0"/>
      <c r="U338" s="0"/>
    </row>
    <row r="339" customFormat="false" ht="12.75" hidden="false" customHeight="false" outlineLevel="0" collapsed="false">
      <c r="O339" s="23"/>
      <c r="P339" s="23"/>
      <c r="Q339" s="23"/>
      <c r="R339" s="23"/>
      <c r="S339" s="23"/>
      <c r="T339" s="0"/>
      <c r="U339" s="0"/>
    </row>
    <row r="340" customFormat="false" ht="12.75" hidden="false" customHeight="false" outlineLevel="0" collapsed="false">
      <c r="O340" s="23"/>
      <c r="P340" s="23"/>
      <c r="Q340" s="23"/>
      <c r="R340" s="23"/>
      <c r="S340" s="23"/>
      <c r="T340" s="0"/>
      <c r="U340" s="0"/>
    </row>
    <row r="341" customFormat="false" ht="12.75" hidden="false" customHeight="false" outlineLevel="0" collapsed="false">
      <c r="O341" s="23"/>
      <c r="P341" s="23"/>
      <c r="Q341" s="23"/>
      <c r="R341" s="23"/>
      <c r="S341" s="23"/>
      <c r="T341" s="0"/>
      <c r="U341" s="0"/>
    </row>
    <row r="342" customFormat="false" ht="12.75" hidden="false" customHeight="false" outlineLevel="0" collapsed="false">
      <c r="O342" s="23"/>
      <c r="P342" s="23"/>
      <c r="Q342" s="23"/>
      <c r="R342" s="23"/>
      <c r="S342" s="23"/>
      <c r="T342" s="0"/>
      <c r="U342" s="0"/>
    </row>
    <row r="343" customFormat="false" ht="12.75" hidden="false" customHeight="false" outlineLevel="0" collapsed="false">
      <c r="O343" s="23"/>
      <c r="P343" s="23"/>
      <c r="Q343" s="23"/>
      <c r="R343" s="23"/>
      <c r="S343" s="23"/>
      <c r="T343" s="0"/>
      <c r="U343" s="0"/>
    </row>
    <row r="344" customFormat="false" ht="12.75" hidden="false" customHeight="false" outlineLevel="0" collapsed="false">
      <c r="O344" s="23"/>
      <c r="P344" s="23"/>
      <c r="Q344" s="23"/>
      <c r="R344" s="23"/>
      <c r="S344" s="23"/>
      <c r="T344" s="0"/>
      <c r="U344" s="0"/>
    </row>
    <row r="345" customFormat="false" ht="12.75" hidden="false" customHeight="false" outlineLevel="0" collapsed="false">
      <c r="O345" s="23"/>
      <c r="P345" s="23"/>
      <c r="Q345" s="23"/>
      <c r="R345" s="23"/>
      <c r="S345" s="23"/>
      <c r="T345" s="0"/>
      <c r="U345" s="0"/>
    </row>
    <row r="346" customFormat="false" ht="12.75" hidden="false" customHeight="false" outlineLevel="0" collapsed="false">
      <c r="O346" s="23"/>
      <c r="P346" s="23"/>
      <c r="Q346" s="23"/>
      <c r="R346" s="23"/>
      <c r="S346" s="23"/>
      <c r="T346" s="0"/>
      <c r="U346" s="0"/>
    </row>
    <row r="347" customFormat="false" ht="12.75" hidden="false" customHeight="false" outlineLevel="0" collapsed="false">
      <c r="O347" s="23"/>
      <c r="P347" s="23"/>
      <c r="Q347" s="23"/>
      <c r="R347" s="23"/>
      <c r="S347" s="23"/>
      <c r="T347" s="0"/>
      <c r="U347" s="0"/>
    </row>
    <row r="348" customFormat="false" ht="12.75" hidden="false" customHeight="false" outlineLevel="0" collapsed="false">
      <c r="O348" s="23"/>
      <c r="P348" s="23"/>
      <c r="Q348" s="23"/>
      <c r="R348" s="23"/>
      <c r="S348" s="23"/>
      <c r="T348" s="0"/>
      <c r="U348" s="0"/>
    </row>
    <row r="349" customFormat="false" ht="12.75" hidden="false" customHeight="false" outlineLevel="0" collapsed="false">
      <c r="O349" s="23"/>
      <c r="P349" s="23"/>
      <c r="Q349" s="23"/>
      <c r="R349" s="23"/>
      <c r="S349" s="23"/>
      <c r="T349" s="0"/>
      <c r="U349" s="0"/>
    </row>
    <row r="350" customFormat="false" ht="12.75" hidden="false" customHeight="false" outlineLevel="0" collapsed="false">
      <c r="O350" s="23"/>
      <c r="P350" s="23"/>
      <c r="Q350" s="23"/>
      <c r="R350" s="23"/>
      <c r="S350" s="23"/>
      <c r="T350" s="0"/>
      <c r="U350" s="0"/>
    </row>
    <row r="351" customFormat="false" ht="12.75" hidden="false" customHeight="false" outlineLevel="0" collapsed="false">
      <c r="O351" s="23"/>
      <c r="P351" s="23"/>
      <c r="Q351" s="23"/>
      <c r="R351" s="23"/>
      <c r="S351" s="23"/>
      <c r="T351" s="0"/>
      <c r="U351" s="0"/>
    </row>
    <row r="352" customFormat="false" ht="12.75" hidden="false" customHeight="false" outlineLevel="0" collapsed="false">
      <c r="O352" s="23"/>
      <c r="P352" s="23"/>
      <c r="Q352" s="23"/>
      <c r="R352" s="23"/>
      <c r="S352" s="23"/>
      <c r="T352" s="0"/>
      <c r="U352" s="0"/>
    </row>
    <row r="353" customFormat="false" ht="12.75" hidden="false" customHeight="false" outlineLevel="0" collapsed="false">
      <c r="O353" s="23"/>
      <c r="P353" s="23"/>
      <c r="Q353" s="23"/>
      <c r="R353" s="23"/>
      <c r="S353" s="23"/>
      <c r="T353" s="0"/>
      <c r="U353" s="0"/>
    </row>
    <row r="354" customFormat="false" ht="12.75" hidden="false" customHeight="false" outlineLevel="0" collapsed="false">
      <c r="O354" s="23"/>
      <c r="P354" s="23"/>
      <c r="Q354" s="23"/>
      <c r="R354" s="23"/>
      <c r="S354" s="23"/>
      <c r="T354" s="0"/>
      <c r="U354" s="0"/>
    </row>
    <row r="355" customFormat="false" ht="12.75" hidden="false" customHeight="false" outlineLevel="0" collapsed="false">
      <c r="O355" s="23"/>
      <c r="P355" s="23"/>
      <c r="Q355" s="23"/>
      <c r="R355" s="23"/>
      <c r="S355" s="23"/>
      <c r="T355" s="0"/>
      <c r="U355" s="0"/>
    </row>
    <row r="356" customFormat="false" ht="12.75" hidden="false" customHeight="false" outlineLevel="0" collapsed="false">
      <c r="O356" s="23"/>
      <c r="P356" s="23"/>
      <c r="Q356" s="23"/>
      <c r="R356" s="23"/>
      <c r="S356" s="23"/>
      <c r="T356" s="0"/>
      <c r="U356" s="0"/>
    </row>
    <row r="357" customFormat="false" ht="12.75" hidden="false" customHeight="false" outlineLevel="0" collapsed="false">
      <c r="O357" s="23"/>
      <c r="P357" s="23"/>
      <c r="Q357" s="23"/>
      <c r="R357" s="23"/>
      <c r="S357" s="23"/>
      <c r="T357" s="0"/>
      <c r="U357" s="0"/>
    </row>
    <row r="358" customFormat="false" ht="12.75" hidden="false" customHeight="false" outlineLevel="0" collapsed="false">
      <c r="O358" s="23"/>
      <c r="P358" s="23"/>
      <c r="Q358" s="23"/>
      <c r="R358" s="23"/>
      <c r="S358" s="23"/>
      <c r="T358" s="0"/>
      <c r="U358" s="0"/>
    </row>
    <row r="359" customFormat="false" ht="12.75" hidden="false" customHeight="false" outlineLevel="0" collapsed="false">
      <c r="O359" s="23"/>
      <c r="P359" s="23"/>
      <c r="Q359" s="23"/>
      <c r="R359" s="23"/>
      <c r="S359" s="23"/>
      <c r="T359" s="0"/>
      <c r="U359" s="0"/>
    </row>
    <row r="360" customFormat="false" ht="12.75" hidden="false" customHeight="false" outlineLevel="0" collapsed="false">
      <c r="O360" s="23"/>
      <c r="P360" s="23"/>
      <c r="Q360" s="23"/>
      <c r="R360" s="23"/>
      <c r="S360" s="23"/>
      <c r="T360" s="0"/>
      <c r="U360" s="0"/>
    </row>
    <row r="361" customFormat="false" ht="12.75" hidden="false" customHeight="false" outlineLevel="0" collapsed="false">
      <c r="O361" s="23"/>
      <c r="P361" s="23"/>
      <c r="Q361" s="23"/>
      <c r="R361" s="23"/>
      <c r="S361" s="23"/>
      <c r="T361" s="0"/>
      <c r="U361" s="0"/>
    </row>
    <row r="362" customFormat="false" ht="12.75" hidden="false" customHeight="false" outlineLevel="0" collapsed="false">
      <c r="O362" s="23"/>
      <c r="P362" s="23"/>
      <c r="Q362" s="23"/>
      <c r="R362" s="23"/>
      <c r="S362" s="23"/>
      <c r="T362" s="0"/>
      <c r="U362" s="0"/>
    </row>
    <row r="363" customFormat="false" ht="12.75" hidden="false" customHeight="false" outlineLevel="0" collapsed="false">
      <c r="O363" s="23"/>
      <c r="P363" s="23"/>
      <c r="Q363" s="23"/>
      <c r="R363" s="23"/>
      <c r="S363" s="23"/>
      <c r="T363" s="0"/>
      <c r="U363" s="0"/>
    </row>
    <row r="364" customFormat="false" ht="12.75" hidden="false" customHeight="false" outlineLevel="0" collapsed="false">
      <c r="O364" s="23"/>
      <c r="P364" s="23"/>
      <c r="Q364" s="23"/>
      <c r="R364" s="23"/>
      <c r="S364" s="23"/>
      <c r="T364" s="0"/>
      <c r="U364" s="0"/>
    </row>
    <row r="365" customFormat="false" ht="12.75" hidden="false" customHeight="false" outlineLevel="0" collapsed="false">
      <c r="O365" s="23"/>
      <c r="P365" s="23"/>
      <c r="Q365" s="23"/>
      <c r="R365" s="23"/>
      <c r="S365" s="23"/>
      <c r="T365" s="0"/>
      <c r="U365" s="0"/>
    </row>
    <row r="366" customFormat="false" ht="12.75" hidden="false" customHeight="false" outlineLevel="0" collapsed="false">
      <c r="O366" s="23"/>
      <c r="P366" s="23"/>
      <c r="Q366" s="23"/>
      <c r="R366" s="23"/>
      <c r="S366" s="23"/>
      <c r="T366" s="0"/>
      <c r="U366" s="0"/>
    </row>
    <row r="367" customFormat="false" ht="12.75" hidden="false" customHeight="false" outlineLevel="0" collapsed="false">
      <c r="O367" s="23"/>
      <c r="P367" s="23"/>
      <c r="Q367" s="23"/>
      <c r="R367" s="23"/>
      <c r="S367" s="23"/>
      <c r="T367" s="0"/>
      <c r="U367" s="0"/>
    </row>
    <row r="368" customFormat="false" ht="12.75" hidden="false" customHeight="false" outlineLevel="0" collapsed="false">
      <c r="O368" s="23"/>
      <c r="P368" s="23"/>
      <c r="Q368" s="23"/>
      <c r="R368" s="23"/>
      <c r="S368" s="23"/>
      <c r="T368" s="0"/>
      <c r="U368" s="0"/>
    </row>
    <row r="369" customFormat="false" ht="12.75" hidden="false" customHeight="false" outlineLevel="0" collapsed="false">
      <c r="O369" s="23"/>
      <c r="P369" s="23"/>
      <c r="Q369" s="23"/>
      <c r="R369" s="23"/>
      <c r="S369" s="23"/>
      <c r="T369" s="0"/>
      <c r="U369" s="0"/>
    </row>
    <row r="370" customFormat="false" ht="12.75" hidden="false" customHeight="false" outlineLevel="0" collapsed="false">
      <c r="O370" s="23"/>
      <c r="P370" s="23"/>
      <c r="Q370" s="23"/>
      <c r="R370" s="23"/>
      <c r="S370" s="23"/>
      <c r="T370" s="0"/>
      <c r="U370" s="0"/>
    </row>
    <row r="371" customFormat="false" ht="12.75" hidden="false" customHeight="false" outlineLevel="0" collapsed="false">
      <c r="O371" s="23"/>
      <c r="P371" s="23"/>
      <c r="Q371" s="23"/>
      <c r="R371" s="23"/>
      <c r="S371" s="23"/>
      <c r="T371" s="0"/>
      <c r="U371" s="0"/>
    </row>
    <row r="372" customFormat="false" ht="12.75" hidden="false" customHeight="false" outlineLevel="0" collapsed="false">
      <c r="O372" s="23"/>
      <c r="P372" s="23"/>
      <c r="Q372" s="23"/>
      <c r="R372" s="23"/>
      <c r="S372" s="23"/>
      <c r="T372" s="0"/>
      <c r="U372" s="0"/>
    </row>
    <row r="373" customFormat="false" ht="12.75" hidden="false" customHeight="false" outlineLevel="0" collapsed="false">
      <c r="O373" s="23"/>
      <c r="P373" s="23"/>
      <c r="Q373" s="23"/>
      <c r="R373" s="23"/>
      <c r="S373" s="23"/>
      <c r="T373" s="0"/>
      <c r="U373" s="0"/>
    </row>
    <row r="374" customFormat="false" ht="12.75" hidden="false" customHeight="false" outlineLevel="0" collapsed="false">
      <c r="O374" s="23"/>
      <c r="P374" s="23"/>
      <c r="Q374" s="23"/>
      <c r="R374" s="23"/>
      <c r="S374" s="23"/>
      <c r="T374" s="0"/>
      <c r="U374" s="0"/>
    </row>
    <row r="375" customFormat="false" ht="12.75" hidden="false" customHeight="false" outlineLevel="0" collapsed="false">
      <c r="O375" s="23"/>
      <c r="P375" s="23"/>
      <c r="Q375" s="23"/>
      <c r="R375" s="23"/>
      <c r="S375" s="23"/>
      <c r="T375" s="0"/>
      <c r="U375" s="0"/>
    </row>
    <row r="376" customFormat="false" ht="12.75" hidden="false" customHeight="false" outlineLevel="0" collapsed="false">
      <c r="O376" s="23"/>
      <c r="P376" s="23"/>
      <c r="Q376" s="23"/>
      <c r="R376" s="23"/>
      <c r="S376" s="23"/>
      <c r="T376" s="0"/>
      <c r="U376" s="0"/>
    </row>
    <row r="377" customFormat="false" ht="12.75" hidden="false" customHeight="false" outlineLevel="0" collapsed="false">
      <c r="O377" s="23"/>
      <c r="P377" s="23"/>
      <c r="Q377" s="23"/>
      <c r="R377" s="23"/>
      <c r="S377" s="23"/>
      <c r="T377" s="0"/>
      <c r="U377" s="0"/>
    </row>
    <row r="378" customFormat="false" ht="12.75" hidden="false" customHeight="false" outlineLevel="0" collapsed="false">
      <c r="O378" s="23"/>
      <c r="P378" s="23"/>
      <c r="Q378" s="23"/>
      <c r="R378" s="23"/>
      <c r="S378" s="23"/>
      <c r="T378" s="0"/>
      <c r="U378" s="0"/>
    </row>
    <row r="379" customFormat="false" ht="12.75" hidden="false" customHeight="false" outlineLevel="0" collapsed="false">
      <c r="O379" s="23"/>
      <c r="P379" s="23"/>
      <c r="Q379" s="23"/>
      <c r="R379" s="23"/>
      <c r="S379" s="23"/>
      <c r="T379" s="0"/>
      <c r="U379" s="0"/>
    </row>
    <row r="380" customFormat="false" ht="12.75" hidden="false" customHeight="false" outlineLevel="0" collapsed="false">
      <c r="O380" s="23"/>
      <c r="P380" s="23"/>
      <c r="Q380" s="23"/>
      <c r="R380" s="23"/>
      <c r="S380" s="23"/>
      <c r="T380" s="0"/>
      <c r="U380" s="0"/>
    </row>
    <row r="381" customFormat="false" ht="12.75" hidden="false" customHeight="false" outlineLevel="0" collapsed="false">
      <c r="O381" s="23"/>
      <c r="P381" s="23"/>
      <c r="Q381" s="23"/>
      <c r="R381" s="23"/>
      <c r="S381" s="23"/>
      <c r="T381" s="0"/>
      <c r="U381" s="0"/>
    </row>
    <row r="382" customFormat="false" ht="12.75" hidden="false" customHeight="false" outlineLevel="0" collapsed="false">
      <c r="O382" s="23"/>
      <c r="P382" s="23"/>
      <c r="Q382" s="23"/>
      <c r="R382" s="23"/>
      <c r="S382" s="23"/>
      <c r="T382" s="0"/>
      <c r="U382" s="0"/>
    </row>
    <row r="383" customFormat="false" ht="12.75" hidden="false" customHeight="false" outlineLevel="0" collapsed="false">
      <c r="O383" s="23"/>
      <c r="P383" s="23"/>
      <c r="Q383" s="23"/>
      <c r="R383" s="23"/>
      <c r="S383" s="23"/>
      <c r="T383" s="0"/>
      <c r="U383" s="0"/>
    </row>
    <row r="384" customFormat="false" ht="12.75" hidden="false" customHeight="false" outlineLevel="0" collapsed="false">
      <c r="O384" s="23"/>
      <c r="P384" s="23"/>
      <c r="Q384" s="23"/>
      <c r="R384" s="23"/>
      <c r="S384" s="23"/>
      <c r="T384" s="0"/>
      <c r="U384" s="0"/>
    </row>
    <row r="385" customFormat="false" ht="12.75" hidden="false" customHeight="false" outlineLevel="0" collapsed="false">
      <c r="O385" s="23"/>
      <c r="P385" s="23"/>
      <c r="Q385" s="23"/>
      <c r="R385" s="23"/>
      <c r="S385" s="23"/>
      <c r="T385" s="0"/>
      <c r="U385" s="0"/>
    </row>
    <row r="386" customFormat="false" ht="12.75" hidden="false" customHeight="false" outlineLevel="0" collapsed="false">
      <c r="O386" s="23"/>
      <c r="P386" s="23"/>
      <c r="Q386" s="23"/>
      <c r="R386" s="23"/>
      <c r="S386" s="23"/>
      <c r="T386" s="0"/>
      <c r="U386" s="0"/>
    </row>
    <row r="387" customFormat="false" ht="12.75" hidden="false" customHeight="false" outlineLevel="0" collapsed="false">
      <c r="O387" s="23"/>
      <c r="P387" s="23"/>
      <c r="Q387" s="23"/>
      <c r="R387" s="23"/>
      <c r="S387" s="23"/>
      <c r="T387" s="0"/>
      <c r="U387" s="0"/>
    </row>
    <row r="388" customFormat="false" ht="12.75" hidden="false" customHeight="false" outlineLevel="0" collapsed="false">
      <c r="O388" s="23"/>
      <c r="P388" s="23"/>
      <c r="Q388" s="23"/>
      <c r="R388" s="23"/>
      <c r="S388" s="23"/>
      <c r="T388" s="0"/>
      <c r="U388" s="0"/>
    </row>
    <row r="389" customFormat="false" ht="12.75" hidden="false" customHeight="false" outlineLevel="0" collapsed="false">
      <c r="O389" s="23"/>
      <c r="P389" s="23"/>
      <c r="Q389" s="23"/>
      <c r="R389" s="23"/>
      <c r="S389" s="23"/>
      <c r="T389" s="0"/>
      <c r="U389" s="0"/>
    </row>
    <row r="390" customFormat="false" ht="12.75" hidden="false" customHeight="false" outlineLevel="0" collapsed="false">
      <c r="O390" s="23"/>
      <c r="P390" s="23"/>
      <c r="Q390" s="23"/>
      <c r="R390" s="23"/>
      <c r="S390" s="23"/>
      <c r="T390" s="0"/>
      <c r="U390" s="0"/>
    </row>
    <row r="391" customFormat="false" ht="12.75" hidden="false" customHeight="false" outlineLevel="0" collapsed="false">
      <c r="O391" s="23"/>
      <c r="P391" s="23"/>
      <c r="Q391" s="23"/>
      <c r="R391" s="23"/>
      <c r="S391" s="23"/>
      <c r="T391" s="0"/>
      <c r="U391" s="0"/>
    </row>
    <row r="392" customFormat="false" ht="12.75" hidden="false" customHeight="false" outlineLevel="0" collapsed="false">
      <c r="O392" s="23"/>
      <c r="P392" s="23"/>
      <c r="Q392" s="23"/>
      <c r="R392" s="23"/>
      <c r="S392" s="23"/>
      <c r="T392" s="0"/>
      <c r="U392" s="0"/>
    </row>
    <row r="393" customFormat="false" ht="12.75" hidden="false" customHeight="false" outlineLevel="0" collapsed="false">
      <c r="O393" s="23"/>
      <c r="P393" s="23"/>
      <c r="Q393" s="23"/>
      <c r="R393" s="23"/>
      <c r="S393" s="23"/>
      <c r="T393" s="0"/>
      <c r="U393" s="0"/>
    </row>
    <row r="394" customFormat="false" ht="12.75" hidden="false" customHeight="false" outlineLevel="0" collapsed="false">
      <c r="O394" s="23"/>
      <c r="P394" s="23"/>
      <c r="Q394" s="23"/>
      <c r="R394" s="23"/>
      <c r="S394" s="23"/>
      <c r="T394" s="0"/>
      <c r="U394" s="0"/>
    </row>
    <row r="395" customFormat="false" ht="12.75" hidden="false" customHeight="false" outlineLevel="0" collapsed="false">
      <c r="O395" s="23"/>
      <c r="P395" s="23"/>
      <c r="Q395" s="23"/>
      <c r="R395" s="23"/>
      <c r="S395" s="23"/>
      <c r="T395" s="0"/>
      <c r="U395" s="0"/>
    </row>
    <row r="396" customFormat="false" ht="12.75" hidden="false" customHeight="false" outlineLevel="0" collapsed="false">
      <c r="O396" s="23"/>
      <c r="P396" s="23"/>
      <c r="Q396" s="23"/>
      <c r="R396" s="23"/>
      <c r="S396" s="23"/>
      <c r="T396" s="0"/>
      <c r="U396" s="0"/>
    </row>
    <row r="397" customFormat="false" ht="12.75" hidden="false" customHeight="false" outlineLevel="0" collapsed="false">
      <c r="O397" s="23"/>
      <c r="P397" s="23"/>
      <c r="Q397" s="23"/>
      <c r="R397" s="23"/>
      <c r="S397" s="23"/>
      <c r="T397" s="0"/>
      <c r="U397" s="0"/>
    </row>
    <row r="398" customFormat="false" ht="12.75" hidden="false" customHeight="false" outlineLevel="0" collapsed="false">
      <c r="O398" s="23"/>
      <c r="P398" s="23"/>
      <c r="Q398" s="23"/>
      <c r="R398" s="23"/>
      <c r="S398" s="23"/>
      <c r="T398" s="0"/>
      <c r="U398" s="0"/>
    </row>
    <row r="399" customFormat="false" ht="12.75" hidden="false" customHeight="false" outlineLevel="0" collapsed="false">
      <c r="O399" s="23"/>
      <c r="P399" s="23"/>
      <c r="Q399" s="23"/>
      <c r="R399" s="23"/>
      <c r="S399" s="23"/>
      <c r="T399" s="0"/>
      <c r="U399" s="0"/>
    </row>
    <row r="400" customFormat="false" ht="12.75" hidden="false" customHeight="false" outlineLevel="0" collapsed="false">
      <c r="O400" s="23"/>
      <c r="P400" s="23"/>
      <c r="Q400" s="23"/>
      <c r="R400" s="23"/>
      <c r="S400" s="23"/>
      <c r="T400" s="0"/>
      <c r="U400" s="0"/>
    </row>
    <row r="401" customFormat="false" ht="12.75" hidden="false" customHeight="false" outlineLevel="0" collapsed="false">
      <c r="O401" s="23"/>
      <c r="P401" s="23"/>
      <c r="Q401" s="23"/>
      <c r="R401" s="23"/>
      <c r="S401" s="23"/>
      <c r="T401" s="0"/>
      <c r="U401" s="0"/>
    </row>
    <row r="402" customFormat="false" ht="12.75" hidden="false" customHeight="false" outlineLevel="0" collapsed="false">
      <c r="O402" s="23"/>
      <c r="P402" s="23"/>
      <c r="Q402" s="23"/>
      <c r="R402" s="23"/>
      <c r="S402" s="23"/>
      <c r="T402" s="0"/>
      <c r="U402" s="0"/>
    </row>
    <row r="403" customFormat="false" ht="12.75" hidden="false" customHeight="false" outlineLevel="0" collapsed="false">
      <c r="O403" s="23"/>
      <c r="P403" s="23"/>
      <c r="Q403" s="23"/>
      <c r="R403" s="23"/>
      <c r="S403" s="23"/>
      <c r="T403" s="0"/>
      <c r="U403" s="0"/>
    </row>
    <row r="404" customFormat="false" ht="12.75" hidden="false" customHeight="false" outlineLevel="0" collapsed="false">
      <c r="O404" s="23"/>
      <c r="P404" s="23"/>
      <c r="Q404" s="23"/>
      <c r="R404" s="23"/>
      <c r="S404" s="23"/>
      <c r="T404" s="0"/>
      <c r="U404" s="0"/>
    </row>
    <row r="405" customFormat="false" ht="12.75" hidden="false" customHeight="false" outlineLevel="0" collapsed="false">
      <c r="O405" s="23"/>
      <c r="P405" s="23"/>
      <c r="Q405" s="23"/>
      <c r="R405" s="23"/>
      <c r="S405" s="23"/>
      <c r="T405" s="0"/>
      <c r="U405" s="0"/>
    </row>
    <row r="406" customFormat="false" ht="12.75" hidden="false" customHeight="false" outlineLevel="0" collapsed="false">
      <c r="O406" s="23"/>
      <c r="P406" s="23"/>
      <c r="Q406" s="23"/>
      <c r="R406" s="23"/>
      <c r="S406" s="23"/>
      <c r="T406" s="0"/>
      <c r="U406" s="0"/>
    </row>
    <row r="407" customFormat="false" ht="12.75" hidden="false" customHeight="false" outlineLevel="0" collapsed="false">
      <c r="O407" s="23"/>
      <c r="P407" s="23"/>
      <c r="Q407" s="23"/>
      <c r="R407" s="23"/>
      <c r="S407" s="23"/>
      <c r="T407" s="0"/>
      <c r="U407" s="0"/>
    </row>
    <row r="408" customFormat="false" ht="12.75" hidden="false" customHeight="false" outlineLevel="0" collapsed="false">
      <c r="O408" s="23"/>
      <c r="P408" s="23"/>
      <c r="Q408" s="23"/>
      <c r="R408" s="23"/>
      <c r="S408" s="23"/>
      <c r="T408" s="0"/>
      <c r="U408" s="0"/>
    </row>
    <row r="409" customFormat="false" ht="12.75" hidden="false" customHeight="false" outlineLevel="0" collapsed="false">
      <c r="O409" s="23"/>
      <c r="P409" s="23"/>
      <c r="Q409" s="23"/>
      <c r="R409" s="23"/>
      <c r="S409" s="23"/>
      <c r="T409" s="0"/>
      <c r="U409" s="0"/>
    </row>
    <row r="410" customFormat="false" ht="12.75" hidden="false" customHeight="false" outlineLevel="0" collapsed="false">
      <c r="O410" s="23"/>
      <c r="P410" s="23"/>
      <c r="Q410" s="23"/>
      <c r="R410" s="23"/>
      <c r="S410" s="23"/>
      <c r="T410" s="0"/>
      <c r="U410" s="0"/>
    </row>
    <row r="411" customFormat="false" ht="12.75" hidden="false" customHeight="false" outlineLevel="0" collapsed="false">
      <c r="O411" s="23"/>
      <c r="P411" s="23"/>
      <c r="Q411" s="23"/>
      <c r="R411" s="23"/>
      <c r="S411" s="23"/>
      <c r="T411" s="0"/>
      <c r="U411" s="0"/>
    </row>
    <row r="412" customFormat="false" ht="12.75" hidden="false" customHeight="false" outlineLevel="0" collapsed="false">
      <c r="O412" s="23"/>
      <c r="P412" s="23"/>
      <c r="Q412" s="23"/>
      <c r="R412" s="23"/>
      <c r="S412" s="23"/>
      <c r="T412" s="0"/>
      <c r="U412" s="0"/>
    </row>
    <row r="413" customFormat="false" ht="12.75" hidden="false" customHeight="false" outlineLevel="0" collapsed="false">
      <c r="O413" s="23"/>
      <c r="P413" s="23"/>
      <c r="Q413" s="23"/>
      <c r="R413" s="23"/>
      <c r="S413" s="23"/>
      <c r="T413" s="0"/>
      <c r="U413" s="0"/>
    </row>
    <row r="414" customFormat="false" ht="12.75" hidden="false" customHeight="false" outlineLevel="0" collapsed="false">
      <c r="O414" s="23"/>
      <c r="P414" s="23"/>
      <c r="Q414" s="23"/>
      <c r="R414" s="23"/>
      <c r="S414" s="23"/>
      <c r="T414" s="0"/>
      <c r="U414" s="0"/>
    </row>
    <row r="415" customFormat="false" ht="12.75" hidden="false" customHeight="false" outlineLevel="0" collapsed="false">
      <c r="O415" s="23"/>
      <c r="P415" s="23"/>
      <c r="Q415" s="23"/>
      <c r="R415" s="23"/>
      <c r="S415" s="23"/>
      <c r="T415" s="0"/>
      <c r="U415" s="0"/>
    </row>
    <row r="416" customFormat="false" ht="12.75" hidden="false" customHeight="false" outlineLevel="0" collapsed="false">
      <c r="O416" s="23"/>
      <c r="P416" s="23"/>
      <c r="Q416" s="23"/>
      <c r="R416" s="23"/>
      <c r="S416" s="23"/>
      <c r="T416" s="0"/>
      <c r="U416" s="0"/>
    </row>
    <row r="417" customFormat="false" ht="12.75" hidden="false" customHeight="false" outlineLevel="0" collapsed="false">
      <c r="O417" s="23"/>
      <c r="P417" s="23"/>
      <c r="Q417" s="23"/>
      <c r="R417" s="23"/>
      <c r="S417" s="23"/>
      <c r="T417" s="0"/>
      <c r="U417" s="0"/>
    </row>
    <row r="418" customFormat="false" ht="12.75" hidden="false" customHeight="false" outlineLevel="0" collapsed="false">
      <c r="O418" s="23"/>
      <c r="P418" s="23"/>
      <c r="Q418" s="23"/>
      <c r="R418" s="23"/>
      <c r="S418" s="23"/>
      <c r="T418" s="0"/>
      <c r="U418" s="0"/>
    </row>
    <row r="419" customFormat="false" ht="12.75" hidden="false" customHeight="false" outlineLevel="0" collapsed="false">
      <c r="O419" s="23"/>
      <c r="P419" s="23"/>
      <c r="Q419" s="23"/>
      <c r="R419" s="23"/>
      <c r="S419" s="23"/>
      <c r="T419" s="0"/>
      <c r="U419" s="0"/>
    </row>
    <row r="420" customFormat="false" ht="12.75" hidden="false" customHeight="false" outlineLevel="0" collapsed="false">
      <c r="O420" s="23"/>
      <c r="P420" s="23"/>
      <c r="Q420" s="23"/>
      <c r="R420" s="23"/>
      <c r="S420" s="23"/>
      <c r="T420" s="0"/>
      <c r="U420" s="0"/>
    </row>
    <row r="421" customFormat="false" ht="12.75" hidden="false" customHeight="false" outlineLevel="0" collapsed="false">
      <c r="O421" s="23"/>
      <c r="P421" s="23"/>
      <c r="Q421" s="23"/>
      <c r="R421" s="23"/>
      <c r="S421" s="23"/>
      <c r="T421" s="0"/>
      <c r="U421" s="0"/>
    </row>
    <row r="422" customFormat="false" ht="12.75" hidden="false" customHeight="false" outlineLevel="0" collapsed="false">
      <c r="O422" s="23"/>
      <c r="P422" s="23"/>
      <c r="Q422" s="23"/>
      <c r="R422" s="23"/>
      <c r="S422" s="23"/>
      <c r="T422" s="0"/>
      <c r="U422" s="0"/>
    </row>
    <row r="423" customFormat="false" ht="12.75" hidden="false" customHeight="false" outlineLevel="0" collapsed="false">
      <c r="O423" s="23"/>
      <c r="P423" s="23"/>
      <c r="Q423" s="23"/>
      <c r="R423" s="23"/>
      <c r="S423" s="23"/>
      <c r="T423" s="0"/>
      <c r="U423" s="0"/>
    </row>
    <row r="424" customFormat="false" ht="12.75" hidden="false" customHeight="false" outlineLevel="0" collapsed="false">
      <c r="O424" s="23"/>
      <c r="P424" s="23"/>
      <c r="Q424" s="23"/>
      <c r="R424" s="23"/>
      <c r="S424" s="23"/>
      <c r="T424" s="0"/>
      <c r="U424" s="0"/>
    </row>
    <row r="425" customFormat="false" ht="12.75" hidden="false" customHeight="false" outlineLevel="0" collapsed="false">
      <c r="O425" s="23"/>
      <c r="P425" s="23"/>
      <c r="Q425" s="23"/>
      <c r="R425" s="23"/>
      <c r="S425" s="23"/>
      <c r="T425" s="0"/>
      <c r="U425" s="0"/>
    </row>
    <row r="426" customFormat="false" ht="12.75" hidden="false" customHeight="false" outlineLevel="0" collapsed="false">
      <c r="O426" s="23"/>
      <c r="P426" s="23"/>
      <c r="Q426" s="23"/>
      <c r="R426" s="23"/>
      <c r="S426" s="23"/>
      <c r="T426" s="0"/>
      <c r="U426" s="0"/>
    </row>
    <row r="427" customFormat="false" ht="12.75" hidden="false" customHeight="false" outlineLevel="0" collapsed="false">
      <c r="O427" s="23"/>
      <c r="P427" s="23"/>
      <c r="Q427" s="23"/>
      <c r="R427" s="23"/>
      <c r="S427" s="23"/>
      <c r="T427" s="0"/>
      <c r="U427" s="0"/>
    </row>
    <row r="428" customFormat="false" ht="12.75" hidden="false" customHeight="false" outlineLevel="0" collapsed="false">
      <c r="O428" s="23"/>
      <c r="P428" s="23"/>
      <c r="Q428" s="23"/>
      <c r="R428" s="23"/>
      <c r="S428" s="23"/>
      <c r="T428" s="0"/>
      <c r="U428" s="0"/>
    </row>
    <row r="429" customFormat="false" ht="12.75" hidden="false" customHeight="false" outlineLevel="0" collapsed="false">
      <c r="O429" s="23"/>
      <c r="P429" s="23"/>
      <c r="Q429" s="23"/>
      <c r="R429" s="23"/>
      <c r="S429" s="23"/>
      <c r="T429" s="0"/>
      <c r="U429" s="0"/>
    </row>
    <row r="430" customFormat="false" ht="12.75" hidden="false" customHeight="false" outlineLevel="0" collapsed="false">
      <c r="O430" s="23"/>
      <c r="P430" s="23"/>
      <c r="Q430" s="23"/>
      <c r="R430" s="23"/>
      <c r="S430" s="23"/>
      <c r="T430" s="0"/>
      <c r="U430" s="0"/>
    </row>
    <row r="431" customFormat="false" ht="12.75" hidden="false" customHeight="false" outlineLevel="0" collapsed="false">
      <c r="O431" s="23"/>
      <c r="P431" s="23"/>
      <c r="Q431" s="23"/>
      <c r="R431" s="23"/>
      <c r="S431" s="23"/>
      <c r="T431" s="0"/>
      <c r="U431" s="0"/>
    </row>
    <row r="432" customFormat="false" ht="12.75" hidden="false" customHeight="false" outlineLevel="0" collapsed="false">
      <c r="O432" s="23"/>
      <c r="P432" s="23"/>
      <c r="Q432" s="23"/>
      <c r="R432" s="23"/>
      <c r="S432" s="23"/>
      <c r="T432" s="0"/>
      <c r="U432" s="0"/>
    </row>
    <row r="433" customFormat="false" ht="12.75" hidden="false" customHeight="false" outlineLevel="0" collapsed="false">
      <c r="O433" s="23"/>
      <c r="P433" s="23"/>
      <c r="Q433" s="23"/>
      <c r="R433" s="23"/>
      <c r="S433" s="23"/>
      <c r="T433" s="0"/>
      <c r="U433" s="0"/>
    </row>
    <row r="434" customFormat="false" ht="12.75" hidden="false" customHeight="false" outlineLevel="0" collapsed="false">
      <c r="O434" s="23"/>
      <c r="P434" s="23"/>
      <c r="Q434" s="23"/>
      <c r="R434" s="23"/>
      <c r="S434" s="23"/>
      <c r="T434" s="0"/>
      <c r="U434" s="0"/>
    </row>
    <row r="435" customFormat="false" ht="12.75" hidden="false" customHeight="false" outlineLevel="0" collapsed="false">
      <c r="O435" s="23"/>
      <c r="P435" s="23"/>
      <c r="Q435" s="23"/>
      <c r="R435" s="23"/>
      <c r="S435" s="23"/>
      <c r="T435" s="0"/>
      <c r="U435" s="0"/>
    </row>
    <row r="436" customFormat="false" ht="12.75" hidden="false" customHeight="false" outlineLevel="0" collapsed="false">
      <c r="O436" s="23"/>
      <c r="P436" s="23"/>
      <c r="Q436" s="23"/>
      <c r="R436" s="23"/>
      <c r="S436" s="23"/>
      <c r="T436" s="0"/>
      <c r="U436" s="0"/>
    </row>
    <row r="437" customFormat="false" ht="12.75" hidden="false" customHeight="false" outlineLevel="0" collapsed="false">
      <c r="O437" s="23"/>
      <c r="P437" s="23"/>
      <c r="Q437" s="23"/>
      <c r="R437" s="23"/>
      <c r="S437" s="23"/>
      <c r="T437" s="0"/>
      <c r="U437" s="0"/>
    </row>
    <row r="438" customFormat="false" ht="12.75" hidden="false" customHeight="false" outlineLevel="0" collapsed="false">
      <c r="O438" s="23"/>
      <c r="P438" s="23"/>
      <c r="Q438" s="23"/>
      <c r="R438" s="23"/>
      <c r="S438" s="23"/>
      <c r="T438" s="0"/>
      <c r="U438" s="0"/>
    </row>
    <row r="439" customFormat="false" ht="12.75" hidden="false" customHeight="false" outlineLevel="0" collapsed="false">
      <c r="O439" s="23"/>
      <c r="P439" s="23"/>
      <c r="Q439" s="23"/>
      <c r="R439" s="23"/>
      <c r="S439" s="23"/>
      <c r="T439" s="0"/>
      <c r="U439" s="0"/>
    </row>
    <row r="440" customFormat="false" ht="12.75" hidden="false" customHeight="false" outlineLevel="0" collapsed="false">
      <c r="O440" s="23"/>
      <c r="P440" s="23"/>
      <c r="Q440" s="23"/>
      <c r="R440" s="23"/>
      <c r="S440" s="23"/>
      <c r="T440" s="0"/>
      <c r="U440" s="0"/>
    </row>
    <row r="441" customFormat="false" ht="12.75" hidden="false" customHeight="false" outlineLevel="0" collapsed="false">
      <c r="O441" s="23"/>
      <c r="P441" s="23"/>
      <c r="Q441" s="23"/>
      <c r="R441" s="23"/>
      <c r="S441" s="23"/>
      <c r="T441" s="0"/>
      <c r="U441" s="0"/>
    </row>
    <row r="442" customFormat="false" ht="12.75" hidden="false" customHeight="false" outlineLevel="0" collapsed="false">
      <c r="O442" s="23"/>
      <c r="P442" s="23"/>
      <c r="Q442" s="23"/>
      <c r="R442" s="23"/>
      <c r="S442" s="23"/>
      <c r="T442" s="0"/>
      <c r="U442" s="0"/>
    </row>
    <row r="443" customFormat="false" ht="12.75" hidden="false" customHeight="false" outlineLevel="0" collapsed="false">
      <c r="O443" s="23"/>
      <c r="P443" s="23"/>
      <c r="Q443" s="23"/>
      <c r="R443" s="23"/>
      <c r="S443" s="23"/>
      <c r="T443" s="0"/>
      <c r="U443" s="0"/>
    </row>
    <row r="444" customFormat="false" ht="12.75" hidden="false" customHeight="false" outlineLevel="0" collapsed="false">
      <c r="O444" s="23"/>
      <c r="P444" s="23"/>
      <c r="Q444" s="23"/>
      <c r="R444" s="23"/>
      <c r="S444" s="23"/>
      <c r="T444" s="0"/>
      <c r="U444" s="0"/>
    </row>
    <row r="445" customFormat="false" ht="12.75" hidden="false" customHeight="false" outlineLevel="0" collapsed="false">
      <c r="O445" s="23"/>
      <c r="P445" s="23"/>
      <c r="Q445" s="23"/>
      <c r="R445" s="23"/>
      <c r="S445" s="23"/>
      <c r="T445" s="0"/>
      <c r="U445" s="0"/>
    </row>
    <row r="446" customFormat="false" ht="12.75" hidden="false" customHeight="false" outlineLevel="0" collapsed="false">
      <c r="O446" s="23"/>
      <c r="P446" s="23"/>
      <c r="Q446" s="23"/>
      <c r="R446" s="23"/>
      <c r="S446" s="23"/>
      <c r="T446" s="0"/>
      <c r="U446" s="0"/>
    </row>
    <row r="447" customFormat="false" ht="12.75" hidden="false" customHeight="false" outlineLevel="0" collapsed="false">
      <c r="O447" s="23"/>
      <c r="P447" s="23"/>
      <c r="Q447" s="23"/>
      <c r="R447" s="23"/>
      <c r="S447" s="23"/>
      <c r="T447" s="0"/>
      <c r="U447" s="0"/>
    </row>
    <row r="448" customFormat="false" ht="12.75" hidden="false" customHeight="false" outlineLevel="0" collapsed="false">
      <c r="O448" s="23"/>
      <c r="P448" s="23"/>
      <c r="Q448" s="23"/>
      <c r="R448" s="23"/>
      <c r="S448" s="23"/>
      <c r="T448" s="0"/>
      <c r="U448" s="0"/>
    </row>
    <row r="449" customFormat="false" ht="12.75" hidden="false" customHeight="false" outlineLevel="0" collapsed="false">
      <c r="O449" s="23"/>
      <c r="P449" s="23"/>
      <c r="Q449" s="23"/>
      <c r="R449" s="23"/>
      <c r="S449" s="23"/>
      <c r="T449" s="0"/>
      <c r="U449" s="0"/>
    </row>
    <row r="450" customFormat="false" ht="12.75" hidden="false" customHeight="false" outlineLevel="0" collapsed="false">
      <c r="O450" s="23"/>
      <c r="P450" s="23"/>
      <c r="Q450" s="23"/>
      <c r="R450" s="23"/>
      <c r="S450" s="23"/>
      <c r="T450" s="0"/>
      <c r="U450" s="0"/>
    </row>
    <row r="451" customFormat="false" ht="12.75" hidden="false" customHeight="false" outlineLevel="0" collapsed="false">
      <c r="O451" s="23"/>
      <c r="P451" s="23"/>
      <c r="Q451" s="23"/>
      <c r="R451" s="23"/>
      <c r="S451" s="23"/>
      <c r="T451" s="0"/>
      <c r="U451" s="0"/>
    </row>
    <row r="452" customFormat="false" ht="12.75" hidden="false" customHeight="false" outlineLevel="0" collapsed="false">
      <c r="O452" s="23"/>
      <c r="P452" s="23"/>
      <c r="Q452" s="23"/>
      <c r="R452" s="23"/>
      <c r="S452" s="23"/>
      <c r="T452" s="0"/>
      <c r="U452" s="0"/>
    </row>
    <row r="453" customFormat="false" ht="12.75" hidden="false" customHeight="false" outlineLevel="0" collapsed="false">
      <c r="O453" s="23"/>
      <c r="P453" s="23"/>
      <c r="Q453" s="23"/>
      <c r="R453" s="23"/>
      <c r="S453" s="23"/>
      <c r="T453" s="0"/>
      <c r="U453" s="0"/>
    </row>
    <row r="454" customFormat="false" ht="12.75" hidden="false" customHeight="false" outlineLevel="0" collapsed="false">
      <c r="O454" s="23"/>
      <c r="P454" s="23"/>
      <c r="Q454" s="23"/>
      <c r="R454" s="23"/>
      <c r="S454" s="23"/>
      <c r="T454" s="0"/>
      <c r="U454" s="0"/>
    </row>
    <row r="455" customFormat="false" ht="12.75" hidden="false" customHeight="false" outlineLevel="0" collapsed="false">
      <c r="O455" s="23"/>
      <c r="P455" s="23"/>
      <c r="Q455" s="23"/>
      <c r="R455" s="23"/>
      <c r="S455" s="23"/>
      <c r="T455" s="0"/>
      <c r="U455" s="0"/>
    </row>
    <row r="456" customFormat="false" ht="12.75" hidden="false" customHeight="false" outlineLevel="0" collapsed="false">
      <c r="O456" s="23"/>
      <c r="P456" s="23"/>
      <c r="Q456" s="23"/>
      <c r="R456" s="23"/>
      <c r="S456" s="23"/>
      <c r="T456" s="0"/>
      <c r="U456" s="0"/>
    </row>
    <row r="457" customFormat="false" ht="12.75" hidden="false" customHeight="false" outlineLevel="0" collapsed="false">
      <c r="O457" s="23"/>
      <c r="P457" s="23"/>
      <c r="Q457" s="23"/>
      <c r="R457" s="23"/>
      <c r="S457" s="23"/>
      <c r="T457" s="0"/>
      <c r="U457" s="0"/>
    </row>
    <row r="458" customFormat="false" ht="12.75" hidden="false" customHeight="false" outlineLevel="0" collapsed="false">
      <c r="O458" s="23"/>
      <c r="P458" s="23"/>
      <c r="Q458" s="23"/>
      <c r="R458" s="23"/>
      <c r="S458" s="23"/>
      <c r="T458" s="0"/>
      <c r="U458" s="0"/>
    </row>
    <row r="459" customFormat="false" ht="12.75" hidden="false" customHeight="false" outlineLevel="0" collapsed="false">
      <c r="O459" s="23"/>
      <c r="P459" s="23"/>
      <c r="Q459" s="23"/>
      <c r="R459" s="23"/>
      <c r="S459" s="23"/>
      <c r="T459" s="0"/>
      <c r="U459" s="0"/>
    </row>
    <row r="460" customFormat="false" ht="12.75" hidden="false" customHeight="false" outlineLevel="0" collapsed="false">
      <c r="O460" s="23"/>
      <c r="P460" s="23"/>
      <c r="Q460" s="23"/>
      <c r="R460" s="23"/>
      <c r="S460" s="23"/>
      <c r="T460" s="0"/>
      <c r="U460" s="0"/>
    </row>
    <row r="461" customFormat="false" ht="12.75" hidden="false" customHeight="false" outlineLevel="0" collapsed="false">
      <c r="O461" s="23"/>
      <c r="P461" s="23"/>
      <c r="Q461" s="23"/>
      <c r="R461" s="23"/>
      <c r="S461" s="23"/>
      <c r="T461" s="0"/>
      <c r="U461" s="0"/>
    </row>
    <row r="462" customFormat="false" ht="12.75" hidden="false" customHeight="false" outlineLevel="0" collapsed="false">
      <c r="O462" s="23"/>
      <c r="P462" s="23"/>
      <c r="Q462" s="23"/>
      <c r="R462" s="23"/>
      <c r="S462" s="23"/>
      <c r="T462" s="0"/>
      <c r="U462" s="0"/>
    </row>
    <row r="463" customFormat="false" ht="12.75" hidden="false" customHeight="false" outlineLevel="0" collapsed="false">
      <c r="O463" s="23"/>
      <c r="P463" s="23"/>
      <c r="Q463" s="23"/>
      <c r="R463" s="23"/>
      <c r="S463" s="23"/>
      <c r="T463" s="0"/>
      <c r="U463" s="0"/>
    </row>
    <row r="464" customFormat="false" ht="12.75" hidden="false" customHeight="false" outlineLevel="0" collapsed="false">
      <c r="O464" s="23"/>
      <c r="P464" s="23"/>
      <c r="Q464" s="23"/>
      <c r="R464" s="23"/>
      <c r="S464" s="23"/>
      <c r="T464" s="0"/>
      <c r="U464" s="0"/>
    </row>
    <row r="465" customFormat="false" ht="12.75" hidden="false" customHeight="false" outlineLevel="0" collapsed="false">
      <c r="O465" s="23"/>
      <c r="P465" s="23"/>
      <c r="Q465" s="23"/>
      <c r="R465" s="23"/>
      <c r="S465" s="23"/>
      <c r="T465" s="0"/>
      <c r="U465" s="0"/>
    </row>
    <row r="466" customFormat="false" ht="12.75" hidden="false" customHeight="false" outlineLevel="0" collapsed="false">
      <c r="O466" s="23"/>
      <c r="P466" s="23"/>
      <c r="Q466" s="23"/>
      <c r="R466" s="23"/>
      <c r="S466" s="23"/>
      <c r="T466" s="0"/>
      <c r="U466" s="0"/>
    </row>
    <row r="467" customFormat="false" ht="12.75" hidden="false" customHeight="false" outlineLevel="0" collapsed="false">
      <c r="O467" s="23"/>
      <c r="P467" s="23"/>
      <c r="Q467" s="23"/>
      <c r="R467" s="23"/>
      <c r="S467" s="23"/>
      <c r="T467" s="0"/>
      <c r="U467" s="0"/>
    </row>
    <row r="468" customFormat="false" ht="12.75" hidden="false" customHeight="false" outlineLevel="0" collapsed="false">
      <c r="O468" s="23"/>
      <c r="P468" s="23"/>
      <c r="Q468" s="23"/>
      <c r="R468" s="23"/>
      <c r="S468" s="23"/>
      <c r="T468" s="0"/>
      <c r="U468" s="0"/>
    </row>
    <row r="469" customFormat="false" ht="12.75" hidden="false" customHeight="false" outlineLevel="0" collapsed="false">
      <c r="O469" s="23"/>
      <c r="P469" s="23"/>
      <c r="Q469" s="23"/>
      <c r="R469" s="23"/>
      <c r="S469" s="23"/>
      <c r="T469" s="0"/>
      <c r="U469" s="0"/>
    </row>
    <row r="470" customFormat="false" ht="12.75" hidden="false" customHeight="false" outlineLevel="0" collapsed="false">
      <c r="O470" s="23"/>
      <c r="P470" s="23"/>
      <c r="Q470" s="23"/>
      <c r="R470" s="23"/>
      <c r="S470" s="23"/>
      <c r="T470" s="0"/>
      <c r="U470" s="0"/>
    </row>
    <row r="471" customFormat="false" ht="12.75" hidden="false" customHeight="false" outlineLevel="0" collapsed="false">
      <c r="O471" s="23"/>
      <c r="P471" s="23"/>
      <c r="Q471" s="23"/>
      <c r="R471" s="23"/>
      <c r="S471" s="23"/>
      <c r="T471" s="0"/>
      <c r="U471" s="0"/>
    </row>
    <row r="472" customFormat="false" ht="12.75" hidden="false" customHeight="false" outlineLevel="0" collapsed="false">
      <c r="O472" s="23"/>
      <c r="P472" s="23"/>
      <c r="Q472" s="23"/>
      <c r="R472" s="23"/>
      <c r="S472" s="23"/>
      <c r="T472" s="0"/>
      <c r="U472" s="0"/>
    </row>
    <row r="473" customFormat="false" ht="12.75" hidden="false" customHeight="false" outlineLevel="0" collapsed="false">
      <c r="O473" s="23"/>
      <c r="P473" s="23"/>
      <c r="Q473" s="23"/>
      <c r="R473" s="23"/>
      <c r="S473" s="23"/>
      <c r="T473" s="0"/>
      <c r="U473" s="0"/>
    </row>
    <row r="474" customFormat="false" ht="12.75" hidden="false" customHeight="false" outlineLevel="0" collapsed="false">
      <c r="O474" s="23"/>
      <c r="P474" s="23"/>
      <c r="Q474" s="23"/>
      <c r="R474" s="23"/>
      <c r="S474" s="23"/>
      <c r="T474" s="0"/>
      <c r="U474" s="0"/>
    </row>
    <row r="475" customFormat="false" ht="12.75" hidden="false" customHeight="false" outlineLevel="0" collapsed="false">
      <c r="O475" s="23"/>
      <c r="P475" s="23"/>
      <c r="Q475" s="23"/>
      <c r="R475" s="23"/>
      <c r="S475" s="23"/>
      <c r="T475" s="0"/>
      <c r="U475" s="0"/>
    </row>
    <row r="476" customFormat="false" ht="12.75" hidden="false" customHeight="false" outlineLevel="0" collapsed="false">
      <c r="O476" s="23"/>
      <c r="P476" s="23"/>
      <c r="Q476" s="23"/>
      <c r="R476" s="23"/>
      <c r="S476" s="23"/>
      <c r="T476" s="0"/>
      <c r="U476" s="0"/>
    </row>
    <row r="477" customFormat="false" ht="12.75" hidden="false" customHeight="false" outlineLevel="0" collapsed="false">
      <c r="O477" s="23"/>
      <c r="P477" s="23"/>
      <c r="Q477" s="23"/>
      <c r="R477" s="23"/>
      <c r="S477" s="23"/>
      <c r="T477" s="0"/>
      <c r="U477" s="0"/>
    </row>
    <row r="478" customFormat="false" ht="12.75" hidden="false" customHeight="false" outlineLevel="0" collapsed="false">
      <c r="O478" s="23"/>
      <c r="P478" s="23"/>
      <c r="Q478" s="23"/>
      <c r="R478" s="23"/>
      <c r="S478" s="23"/>
      <c r="T478" s="0"/>
      <c r="U478" s="0"/>
    </row>
    <row r="479" customFormat="false" ht="12.75" hidden="false" customHeight="false" outlineLevel="0" collapsed="false">
      <c r="O479" s="23"/>
      <c r="P479" s="23"/>
      <c r="Q479" s="23"/>
      <c r="R479" s="23"/>
      <c r="S479" s="23"/>
      <c r="T479" s="0"/>
      <c r="U479" s="0"/>
    </row>
    <row r="480" customFormat="false" ht="12.75" hidden="false" customHeight="false" outlineLevel="0" collapsed="false">
      <c r="O480" s="23"/>
      <c r="P480" s="23"/>
      <c r="Q480" s="23"/>
      <c r="R480" s="23"/>
      <c r="S480" s="23"/>
      <c r="T480" s="0"/>
      <c r="U480" s="0"/>
    </row>
    <row r="481" customFormat="false" ht="12.75" hidden="false" customHeight="false" outlineLevel="0" collapsed="false">
      <c r="O481" s="23"/>
      <c r="P481" s="23"/>
      <c r="Q481" s="23"/>
      <c r="R481" s="23"/>
      <c r="S481" s="23"/>
      <c r="T481" s="0"/>
      <c r="U481" s="0"/>
    </row>
    <row r="482" customFormat="false" ht="12.75" hidden="false" customHeight="false" outlineLevel="0" collapsed="false">
      <c r="O482" s="23"/>
      <c r="P482" s="23"/>
      <c r="Q482" s="23"/>
      <c r="R482" s="23"/>
      <c r="S482" s="23"/>
      <c r="T482" s="0"/>
      <c r="U482" s="0"/>
    </row>
    <row r="483" customFormat="false" ht="12.75" hidden="false" customHeight="false" outlineLevel="0" collapsed="false">
      <c r="O483" s="23"/>
      <c r="P483" s="23"/>
      <c r="Q483" s="23"/>
      <c r="R483" s="23"/>
      <c r="S483" s="23"/>
      <c r="T483" s="0"/>
      <c r="U483" s="0"/>
    </row>
    <row r="484" customFormat="false" ht="12.75" hidden="false" customHeight="false" outlineLevel="0" collapsed="false">
      <c r="O484" s="23"/>
      <c r="P484" s="23"/>
      <c r="Q484" s="23"/>
      <c r="R484" s="23"/>
      <c r="S484" s="23"/>
      <c r="T484" s="0"/>
      <c r="U484" s="0"/>
    </row>
    <row r="485" customFormat="false" ht="12.75" hidden="false" customHeight="false" outlineLevel="0" collapsed="false">
      <c r="O485" s="23"/>
      <c r="P485" s="23"/>
      <c r="Q485" s="23"/>
      <c r="R485" s="23"/>
      <c r="S485" s="23"/>
      <c r="T485" s="0"/>
      <c r="U485" s="0"/>
    </row>
    <row r="486" customFormat="false" ht="12.75" hidden="false" customHeight="false" outlineLevel="0" collapsed="false">
      <c r="O486" s="23"/>
      <c r="P486" s="23"/>
      <c r="Q486" s="23"/>
      <c r="R486" s="23"/>
      <c r="S486" s="23"/>
      <c r="T486" s="0"/>
      <c r="U486" s="0"/>
    </row>
    <row r="487" customFormat="false" ht="12.75" hidden="false" customHeight="false" outlineLevel="0" collapsed="false">
      <c r="O487" s="23"/>
      <c r="P487" s="23"/>
      <c r="Q487" s="23"/>
      <c r="R487" s="23"/>
      <c r="S487" s="23"/>
      <c r="T487" s="0"/>
      <c r="U487" s="0"/>
    </row>
    <row r="488" customFormat="false" ht="12.75" hidden="false" customHeight="false" outlineLevel="0" collapsed="false">
      <c r="O488" s="23"/>
      <c r="P488" s="23"/>
      <c r="Q488" s="23"/>
      <c r="R488" s="23"/>
      <c r="S488" s="23"/>
      <c r="T488" s="0"/>
      <c r="U488" s="0"/>
    </row>
    <row r="489" customFormat="false" ht="12.75" hidden="false" customHeight="false" outlineLevel="0" collapsed="false">
      <c r="O489" s="23"/>
      <c r="P489" s="23"/>
      <c r="Q489" s="23"/>
      <c r="R489" s="23"/>
      <c r="S489" s="23"/>
      <c r="T489" s="0"/>
      <c r="U489" s="0"/>
    </row>
    <row r="490" customFormat="false" ht="12.75" hidden="false" customHeight="false" outlineLevel="0" collapsed="false">
      <c r="O490" s="23"/>
      <c r="P490" s="23"/>
      <c r="Q490" s="23"/>
      <c r="R490" s="23"/>
      <c r="S490" s="23"/>
      <c r="T490" s="0"/>
      <c r="U490" s="0"/>
    </row>
    <row r="491" customFormat="false" ht="12.75" hidden="false" customHeight="false" outlineLevel="0" collapsed="false">
      <c r="O491" s="23"/>
      <c r="P491" s="23"/>
      <c r="Q491" s="23"/>
      <c r="R491" s="23"/>
      <c r="S491" s="23"/>
      <c r="T491" s="0"/>
      <c r="U491" s="0"/>
    </row>
    <row r="492" customFormat="false" ht="12.75" hidden="false" customHeight="false" outlineLevel="0" collapsed="false">
      <c r="O492" s="23"/>
      <c r="P492" s="23"/>
      <c r="Q492" s="23"/>
      <c r="R492" s="23"/>
      <c r="S492" s="23"/>
      <c r="T492" s="0"/>
      <c r="U492" s="0"/>
    </row>
    <row r="493" customFormat="false" ht="12.75" hidden="false" customHeight="false" outlineLevel="0" collapsed="false">
      <c r="O493" s="23"/>
      <c r="P493" s="23"/>
      <c r="Q493" s="23"/>
      <c r="R493" s="23"/>
      <c r="S493" s="23"/>
      <c r="T493" s="0"/>
      <c r="U493" s="0"/>
    </row>
    <row r="494" customFormat="false" ht="12.75" hidden="false" customHeight="false" outlineLevel="0" collapsed="false">
      <c r="O494" s="23"/>
      <c r="P494" s="23"/>
      <c r="Q494" s="23"/>
      <c r="R494" s="23"/>
      <c r="S494" s="23"/>
      <c r="T494" s="0"/>
      <c r="U494" s="0"/>
    </row>
    <row r="495" customFormat="false" ht="12.75" hidden="false" customHeight="false" outlineLevel="0" collapsed="false">
      <c r="O495" s="23"/>
      <c r="P495" s="23"/>
      <c r="Q495" s="23"/>
      <c r="R495" s="23"/>
      <c r="S495" s="23"/>
      <c r="T495" s="0"/>
      <c r="U495" s="0"/>
    </row>
    <row r="496" customFormat="false" ht="12.75" hidden="false" customHeight="false" outlineLevel="0" collapsed="false">
      <c r="O496" s="23"/>
      <c r="P496" s="23"/>
      <c r="Q496" s="23"/>
      <c r="R496" s="23"/>
      <c r="S496" s="23"/>
      <c r="T496" s="0"/>
      <c r="U496" s="0"/>
    </row>
    <row r="497" customFormat="false" ht="12.75" hidden="false" customHeight="false" outlineLevel="0" collapsed="false">
      <c r="O497" s="23"/>
      <c r="P497" s="23"/>
      <c r="Q497" s="23"/>
      <c r="R497" s="23"/>
      <c r="S497" s="23"/>
      <c r="T497" s="0"/>
      <c r="U497" s="0"/>
    </row>
    <row r="498" customFormat="false" ht="12.75" hidden="false" customHeight="false" outlineLevel="0" collapsed="false">
      <c r="O498" s="23"/>
      <c r="P498" s="23"/>
      <c r="Q498" s="23"/>
      <c r="R498" s="23"/>
      <c r="S498" s="23"/>
      <c r="T498" s="0"/>
      <c r="U498" s="0"/>
    </row>
    <row r="499" customFormat="false" ht="12.75" hidden="false" customHeight="false" outlineLevel="0" collapsed="false">
      <c r="O499" s="23"/>
      <c r="P499" s="23"/>
      <c r="Q499" s="23"/>
      <c r="R499" s="23"/>
      <c r="S499" s="23"/>
      <c r="T499" s="0"/>
      <c r="U499" s="0"/>
    </row>
    <row r="500" customFormat="false" ht="12.75" hidden="false" customHeight="false" outlineLevel="0" collapsed="false">
      <c r="O500" s="23"/>
      <c r="P500" s="23"/>
      <c r="Q500" s="23"/>
      <c r="R500" s="23"/>
      <c r="S500" s="23"/>
      <c r="T500" s="0"/>
      <c r="U500" s="0"/>
    </row>
    <row r="501" customFormat="false" ht="12.75" hidden="false" customHeight="false" outlineLevel="0" collapsed="false">
      <c r="O501" s="23"/>
      <c r="P501" s="23"/>
      <c r="Q501" s="23"/>
      <c r="R501" s="23"/>
      <c r="S501" s="23"/>
      <c r="T501" s="0"/>
      <c r="U501" s="0"/>
    </row>
    <row r="502" customFormat="false" ht="12.75" hidden="false" customHeight="false" outlineLevel="0" collapsed="false">
      <c r="O502" s="23"/>
      <c r="P502" s="23"/>
      <c r="Q502" s="23"/>
      <c r="R502" s="23"/>
      <c r="S502" s="23"/>
      <c r="T502" s="0"/>
      <c r="U502" s="0"/>
    </row>
    <row r="503" customFormat="false" ht="12.75" hidden="false" customHeight="false" outlineLevel="0" collapsed="false">
      <c r="O503" s="23"/>
      <c r="P503" s="23"/>
      <c r="Q503" s="23"/>
      <c r="R503" s="23"/>
      <c r="S503" s="23"/>
      <c r="T503" s="0"/>
      <c r="U503" s="0"/>
    </row>
    <row r="504" customFormat="false" ht="12.75" hidden="false" customHeight="false" outlineLevel="0" collapsed="false">
      <c r="O504" s="23"/>
      <c r="P504" s="23"/>
      <c r="Q504" s="23"/>
      <c r="R504" s="23"/>
      <c r="S504" s="23"/>
      <c r="T504" s="0"/>
      <c r="U504" s="0"/>
    </row>
    <row r="505" customFormat="false" ht="12.75" hidden="false" customHeight="false" outlineLevel="0" collapsed="false">
      <c r="O505" s="23"/>
      <c r="P505" s="23"/>
      <c r="Q505" s="23"/>
      <c r="R505" s="23"/>
      <c r="S505" s="23"/>
      <c r="T505" s="0"/>
      <c r="U505" s="0"/>
    </row>
    <row r="506" customFormat="false" ht="12.75" hidden="false" customHeight="false" outlineLevel="0" collapsed="false">
      <c r="O506" s="23"/>
      <c r="P506" s="23"/>
      <c r="Q506" s="23"/>
      <c r="R506" s="23"/>
      <c r="S506" s="23"/>
      <c r="T506" s="0"/>
      <c r="U506" s="0"/>
    </row>
    <row r="507" customFormat="false" ht="12.75" hidden="false" customHeight="false" outlineLevel="0" collapsed="false">
      <c r="O507" s="23"/>
      <c r="P507" s="23"/>
      <c r="Q507" s="23"/>
      <c r="R507" s="23"/>
      <c r="S507" s="23"/>
      <c r="T507" s="0"/>
      <c r="U507" s="0"/>
    </row>
    <row r="508" customFormat="false" ht="12.75" hidden="false" customHeight="false" outlineLevel="0" collapsed="false">
      <c r="O508" s="23"/>
      <c r="P508" s="23"/>
      <c r="Q508" s="23"/>
      <c r="R508" s="23"/>
      <c r="S508" s="23"/>
      <c r="T508" s="0"/>
      <c r="U508" s="0"/>
    </row>
    <row r="509" customFormat="false" ht="12.75" hidden="false" customHeight="false" outlineLevel="0" collapsed="false">
      <c r="O509" s="23"/>
      <c r="P509" s="23"/>
      <c r="Q509" s="23"/>
      <c r="R509" s="23"/>
      <c r="S509" s="23"/>
      <c r="T509" s="0"/>
      <c r="U509" s="0"/>
    </row>
    <row r="510" customFormat="false" ht="12.75" hidden="false" customHeight="false" outlineLevel="0" collapsed="false">
      <c r="O510" s="23"/>
      <c r="P510" s="23"/>
      <c r="Q510" s="23"/>
      <c r="R510" s="23"/>
      <c r="S510" s="23"/>
      <c r="T510" s="0"/>
      <c r="U510" s="0"/>
    </row>
    <row r="511" customFormat="false" ht="12.75" hidden="false" customHeight="false" outlineLevel="0" collapsed="false">
      <c r="O511" s="23"/>
      <c r="P511" s="23"/>
      <c r="Q511" s="23"/>
      <c r="R511" s="23"/>
      <c r="S511" s="23"/>
      <c r="T511" s="0"/>
      <c r="U511" s="0"/>
    </row>
    <row r="512" customFormat="false" ht="12.75" hidden="false" customHeight="false" outlineLevel="0" collapsed="false">
      <c r="O512" s="23"/>
      <c r="P512" s="23"/>
      <c r="Q512" s="23"/>
      <c r="R512" s="23"/>
      <c r="S512" s="23"/>
      <c r="T512" s="0"/>
      <c r="U512" s="0"/>
    </row>
    <row r="513" customFormat="false" ht="12.75" hidden="false" customHeight="false" outlineLevel="0" collapsed="false">
      <c r="O513" s="23"/>
      <c r="P513" s="23"/>
      <c r="Q513" s="23"/>
      <c r="R513" s="23"/>
      <c r="S513" s="23"/>
      <c r="T513" s="0"/>
      <c r="U513" s="0"/>
    </row>
    <row r="514" customFormat="false" ht="12.75" hidden="false" customHeight="false" outlineLevel="0" collapsed="false">
      <c r="O514" s="23"/>
      <c r="P514" s="23"/>
      <c r="Q514" s="23"/>
      <c r="R514" s="23"/>
      <c r="S514" s="23"/>
      <c r="T514" s="0"/>
      <c r="U514" s="0"/>
    </row>
    <row r="515" customFormat="false" ht="12.75" hidden="false" customHeight="false" outlineLevel="0" collapsed="false">
      <c r="O515" s="23"/>
      <c r="P515" s="23"/>
      <c r="Q515" s="23"/>
      <c r="R515" s="23"/>
      <c r="S515" s="23"/>
      <c r="T515" s="0"/>
      <c r="U515" s="0"/>
    </row>
    <row r="516" customFormat="false" ht="12.75" hidden="false" customHeight="false" outlineLevel="0" collapsed="false">
      <c r="O516" s="23"/>
      <c r="P516" s="23"/>
      <c r="Q516" s="23"/>
      <c r="R516" s="23"/>
      <c r="S516" s="23"/>
      <c r="T516" s="0"/>
      <c r="U516" s="0"/>
    </row>
    <row r="517" customFormat="false" ht="12.75" hidden="false" customHeight="false" outlineLevel="0" collapsed="false">
      <c r="O517" s="23"/>
      <c r="P517" s="23"/>
      <c r="Q517" s="23"/>
      <c r="R517" s="23"/>
      <c r="S517" s="23"/>
      <c r="T517" s="0"/>
      <c r="U517" s="0"/>
    </row>
    <row r="518" customFormat="false" ht="12.75" hidden="false" customHeight="false" outlineLevel="0" collapsed="false">
      <c r="O518" s="23"/>
      <c r="P518" s="23"/>
      <c r="Q518" s="23"/>
      <c r="R518" s="23"/>
      <c r="S518" s="23"/>
      <c r="T518" s="0"/>
      <c r="U518" s="0"/>
    </row>
    <row r="519" customFormat="false" ht="12.75" hidden="false" customHeight="false" outlineLevel="0" collapsed="false">
      <c r="O519" s="23"/>
      <c r="P519" s="23"/>
      <c r="Q519" s="23"/>
      <c r="R519" s="23"/>
      <c r="S519" s="23"/>
      <c r="T519" s="0"/>
      <c r="U519" s="0"/>
    </row>
    <row r="520" customFormat="false" ht="12.75" hidden="false" customHeight="false" outlineLevel="0" collapsed="false">
      <c r="O520" s="23"/>
      <c r="P520" s="23"/>
      <c r="Q520" s="23"/>
      <c r="R520" s="23"/>
      <c r="S520" s="23"/>
      <c r="T520" s="0"/>
      <c r="U520" s="0"/>
    </row>
    <row r="521" customFormat="false" ht="12.75" hidden="false" customHeight="false" outlineLevel="0" collapsed="false">
      <c r="O521" s="23"/>
      <c r="P521" s="23"/>
      <c r="Q521" s="23"/>
      <c r="R521" s="23"/>
      <c r="S521" s="23"/>
      <c r="T521" s="0"/>
      <c r="U521" s="0"/>
    </row>
    <row r="522" customFormat="false" ht="12.75" hidden="false" customHeight="false" outlineLevel="0" collapsed="false">
      <c r="O522" s="23"/>
      <c r="P522" s="23"/>
      <c r="Q522" s="23"/>
      <c r="R522" s="23"/>
      <c r="S522" s="23"/>
      <c r="T522" s="0"/>
      <c r="U522" s="0"/>
    </row>
    <row r="523" customFormat="false" ht="12.75" hidden="false" customHeight="false" outlineLevel="0" collapsed="false">
      <c r="O523" s="23"/>
      <c r="P523" s="23"/>
      <c r="Q523" s="23"/>
      <c r="R523" s="23"/>
      <c r="S523" s="23"/>
      <c r="T523" s="0"/>
      <c r="U523" s="0"/>
    </row>
    <row r="524" customFormat="false" ht="12.75" hidden="false" customHeight="false" outlineLevel="0" collapsed="false">
      <c r="O524" s="23"/>
      <c r="P524" s="23"/>
      <c r="Q524" s="23"/>
      <c r="R524" s="23"/>
      <c r="S524" s="23"/>
      <c r="T524" s="0"/>
      <c r="U524" s="0"/>
    </row>
    <row r="525" customFormat="false" ht="12.75" hidden="false" customHeight="false" outlineLevel="0" collapsed="false">
      <c r="O525" s="23"/>
      <c r="P525" s="23"/>
      <c r="Q525" s="23"/>
      <c r="R525" s="23"/>
      <c r="S525" s="23"/>
      <c r="T525" s="0"/>
      <c r="U525" s="0"/>
    </row>
    <row r="526" customFormat="false" ht="12.75" hidden="false" customHeight="false" outlineLevel="0" collapsed="false">
      <c r="O526" s="23"/>
      <c r="P526" s="23"/>
      <c r="Q526" s="23"/>
      <c r="R526" s="23"/>
      <c r="S526" s="23"/>
      <c r="T526" s="0"/>
      <c r="U526" s="0"/>
    </row>
    <row r="527" customFormat="false" ht="12.75" hidden="false" customHeight="false" outlineLevel="0" collapsed="false">
      <c r="O527" s="23"/>
      <c r="P527" s="23"/>
      <c r="Q527" s="23"/>
      <c r="R527" s="23"/>
      <c r="S527" s="23"/>
      <c r="T527" s="0"/>
      <c r="U527" s="0"/>
    </row>
    <row r="528" customFormat="false" ht="12.75" hidden="false" customHeight="false" outlineLevel="0" collapsed="false">
      <c r="O528" s="23"/>
      <c r="P528" s="23"/>
      <c r="Q528" s="23"/>
      <c r="R528" s="23"/>
      <c r="S528" s="23"/>
      <c r="T528" s="0"/>
      <c r="U528" s="0"/>
    </row>
    <row r="529" customFormat="false" ht="12.75" hidden="false" customHeight="false" outlineLevel="0" collapsed="false">
      <c r="O529" s="23"/>
      <c r="P529" s="23"/>
      <c r="Q529" s="23"/>
      <c r="R529" s="23"/>
      <c r="S529" s="23"/>
      <c r="T529" s="0"/>
      <c r="U529" s="0"/>
    </row>
    <row r="530" customFormat="false" ht="12.75" hidden="false" customHeight="false" outlineLevel="0" collapsed="false">
      <c r="O530" s="23"/>
      <c r="P530" s="23"/>
      <c r="Q530" s="23"/>
      <c r="R530" s="23"/>
      <c r="S530" s="23"/>
      <c r="T530" s="0"/>
      <c r="U530" s="0"/>
    </row>
    <row r="531" customFormat="false" ht="12.75" hidden="false" customHeight="false" outlineLevel="0" collapsed="false">
      <c r="O531" s="23"/>
      <c r="P531" s="23"/>
      <c r="Q531" s="23"/>
      <c r="R531" s="23"/>
      <c r="S531" s="23"/>
      <c r="T531" s="0"/>
      <c r="U531" s="0"/>
    </row>
    <row r="532" customFormat="false" ht="12.75" hidden="false" customHeight="false" outlineLevel="0" collapsed="false">
      <c r="O532" s="23"/>
      <c r="P532" s="23"/>
      <c r="Q532" s="23"/>
      <c r="R532" s="23"/>
      <c r="S532" s="23"/>
      <c r="T532" s="0"/>
      <c r="U532" s="0"/>
    </row>
    <row r="533" customFormat="false" ht="12.75" hidden="false" customHeight="false" outlineLevel="0" collapsed="false">
      <c r="O533" s="23"/>
      <c r="P533" s="23"/>
      <c r="Q533" s="23"/>
      <c r="R533" s="23"/>
      <c r="S533" s="23"/>
      <c r="T533" s="0"/>
      <c r="U533" s="0"/>
    </row>
    <row r="534" customFormat="false" ht="12.75" hidden="false" customHeight="false" outlineLevel="0" collapsed="false">
      <c r="O534" s="23"/>
      <c r="P534" s="23"/>
      <c r="Q534" s="23"/>
      <c r="R534" s="23"/>
      <c r="S534" s="23"/>
      <c r="T534" s="0"/>
      <c r="U534" s="0"/>
    </row>
    <row r="535" customFormat="false" ht="12.75" hidden="false" customHeight="false" outlineLevel="0" collapsed="false">
      <c r="O535" s="23"/>
      <c r="P535" s="23"/>
      <c r="Q535" s="23"/>
      <c r="R535" s="23"/>
      <c r="S535" s="23"/>
      <c r="T535" s="0"/>
      <c r="U535" s="0"/>
    </row>
    <row r="536" customFormat="false" ht="12.75" hidden="false" customHeight="false" outlineLevel="0" collapsed="false">
      <c r="O536" s="23"/>
      <c r="P536" s="23"/>
      <c r="Q536" s="23"/>
      <c r="R536" s="23"/>
      <c r="S536" s="23"/>
      <c r="T536" s="0"/>
      <c r="U536" s="0"/>
    </row>
    <row r="537" customFormat="false" ht="12.75" hidden="false" customHeight="false" outlineLevel="0" collapsed="false">
      <c r="O537" s="23"/>
      <c r="P537" s="23"/>
      <c r="Q537" s="23"/>
      <c r="R537" s="23"/>
      <c r="S537" s="23"/>
      <c r="T537" s="0"/>
      <c r="U537" s="0"/>
    </row>
    <row r="538" customFormat="false" ht="12.75" hidden="false" customHeight="false" outlineLevel="0" collapsed="false">
      <c r="O538" s="23"/>
      <c r="P538" s="23"/>
      <c r="Q538" s="23"/>
      <c r="R538" s="23"/>
      <c r="S538" s="23"/>
      <c r="T538" s="0"/>
      <c r="U538" s="0"/>
    </row>
    <row r="539" customFormat="false" ht="12.75" hidden="false" customHeight="false" outlineLevel="0" collapsed="false">
      <c r="O539" s="23"/>
      <c r="P539" s="23"/>
      <c r="Q539" s="23"/>
      <c r="R539" s="23"/>
      <c r="S539" s="23"/>
      <c r="T539" s="0"/>
      <c r="U539" s="0"/>
    </row>
    <row r="540" customFormat="false" ht="12.75" hidden="false" customHeight="false" outlineLevel="0" collapsed="false">
      <c r="O540" s="23"/>
      <c r="P540" s="23"/>
      <c r="Q540" s="23"/>
      <c r="R540" s="23"/>
      <c r="S540" s="23"/>
      <c r="T540" s="0"/>
      <c r="U540" s="0"/>
    </row>
    <row r="541" customFormat="false" ht="12.75" hidden="false" customHeight="false" outlineLevel="0" collapsed="false">
      <c r="O541" s="23"/>
      <c r="P541" s="23"/>
      <c r="Q541" s="23"/>
      <c r="R541" s="23"/>
      <c r="S541" s="23"/>
      <c r="T541" s="0"/>
      <c r="U541" s="0"/>
    </row>
    <row r="542" customFormat="false" ht="12.75" hidden="false" customHeight="false" outlineLevel="0" collapsed="false">
      <c r="O542" s="23"/>
      <c r="P542" s="23"/>
      <c r="Q542" s="23"/>
      <c r="R542" s="23"/>
      <c r="S542" s="23"/>
      <c r="T542" s="0"/>
      <c r="U542" s="0"/>
    </row>
    <row r="543" customFormat="false" ht="12.75" hidden="false" customHeight="false" outlineLevel="0" collapsed="false">
      <c r="O543" s="23"/>
      <c r="P543" s="23"/>
      <c r="Q543" s="23"/>
      <c r="R543" s="23"/>
      <c r="S543" s="23"/>
      <c r="T543" s="0"/>
      <c r="U543" s="0"/>
    </row>
    <row r="544" customFormat="false" ht="12.75" hidden="false" customHeight="false" outlineLevel="0" collapsed="false">
      <c r="O544" s="23"/>
      <c r="P544" s="23"/>
      <c r="Q544" s="23"/>
      <c r="R544" s="23"/>
      <c r="S544" s="23"/>
      <c r="T544" s="0"/>
      <c r="U544" s="0"/>
    </row>
    <row r="545" customFormat="false" ht="12.75" hidden="false" customHeight="false" outlineLevel="0" collapsed="false">
      <c r="O545" s="23"/>
      <c r="P545" s="23"/>
      <c r="Q545" s="23"/>
      <c r="R545" s="23"/>
      <c r="S545" s="23"/>
      <c r="T545" s="0"/>
      <c r="U545" s="0"/>
    </row>
    <row r="546" customFormat="false" ht="12.75" hidden="false" customHeight="false" outlineLevel="0" collapsed="false">
      <c r="O546" s="23"/>
      <c r="P546" s="23"/>
      <c r="Q546" s="23"/>
      <c r="R546" s="23"/>
      <c r="S546" s="23"/>
      <c r="T546" s="0"/>
      <c r="U546" s="0"/>
    </row>
    <row r="547" customFormat="false" ht="12.75" hidden="false" customHeight="false" outlineLevel="0" collapsed="false">
      <c r="O547" s="23"/>
      <c r="P547" s="23"/>
      <c r="Q547" s="23"/>
      <c r="R547" s="23"/>
      <c r="S547" s="23"/>
      <c r="T547" s="0"/>
      <c r="U547" s="0"/>
    </row>
    <row r="548" customFormat="false" ht="12.75" hidden="false" customHeight="false" outlineLevel="0" collapsed="false">
      <c r="O548" s="23"/>
      <c r="P548" s="23"/>
      <c r="Q548" s="23"/>
      <c r="R548" s="23"/>
      <c r="S548" s="23"/>
      <c r="T548" s="0"/>
      <c r="U548" s="0"/>
    </row>
    <row r="549" customFormat="false" ht="12.75" hidden="false" customHeight="false" outlineLevel="0" collapsed="false">
      <c r="O549" s="23"/>
      <c r="P549" s="23"/>
      <c r="Q549" s="23"/>
      <c r="R549" s="23"/>
      <c r="S549" s="23"/>
      <c r="T549" s="0"/>
      <c r="U549" s="0"/>
    </row>
    <row r="550" customFormat="false" ht="12.75" hidden="false" customHeight="false" outlineLevel="0" collapsed="false">
      <c r="O550" s="23"/>
      <c r="P550" s="23"/>
      <c r="Q550" s="23"/>
      <c r="R550" s="23"/>
      <c r="S550" s="23"/>
      <c r="T550" s="0"/>
      <c r="U550" s="0"/>
    </row>
    <row r="551" customFormat="false" ht="12.75" hidden="false" customHeight="false" outlineLevel="0" collapsed="false">
      <c r="O551" s="23"/>
      <c r="P551" s="23"/>
      <c r="Q551" s="23"/>
      <c r="R551" s="23"/>
      <c r="S551" s="23"/>
      <c r="T551" s="0"/>
      <c r="U551" s="0"/>
    </row>
    <row r="552" customFormat="false" ht="12.75" hidden="false" customHeight="false" outlineLevel="0" collapsed="false">
      <c r="O552" s="23"/>
      <c r="P552" s="23"/>
      <c r="Q552" s="23"/>
      <c r="R552" s="23"/>
      <c r="S552" s="23"/>
      <c r="T552" s="0"/>
      <c r="U552" s="0"/>
    </row>
    <row r="553" customFormat="false" ht="12.75" hidden="false" customHeight="false" outlineLevel="0" collapsed="false">
      <c r="O553" s="23"/>
      <c r="P553" s="23"/>
      <c r="Q553" s="23"/>
      <c r="R553" s="23"/>
      <c r="S553" s="23"/>
      <c r="T553" s="0"/>
      <c r="U553" s="0"/>
    </row>
    <row r="554" customFormat="false" ht="12.75" hidden="false" customHeight="false" outlineLevel="0" collapsed="false">
      <c r="O554" s="23"/>
      <c r="P554" s="23"/>
      <c r="Q554" s="23"/>
      <c r="R554" s="23"/>
      <c r="S554" s="23"/>
      <c r="T554" s="0"/>
      <c r="U554" s="0"/>
    </row>
    <row r="555" customFormat="false" ht="12.75" hidden="false" customHeight="false" outlineLevel="0" collapsed="false">
      <c r="O555" s="23"/>
      <c r="P555" s="23"/>
      <c r="Q555" s="23"/>
      <c r="R555" s="23"/>
      <c r="S555" s="23"/>
      <c r="T555" s="0"/>
      <c r="U555" s="0"/>
    </row>
    <row r="556" customFormat="false" ht="12.75" hidden="false" customHeight="false" outlineLevel="0" collapsed="false">
      <c r="O556" s="23"/>
      <c r="P556" s="23"/>
      <c r="Q556" s="23"/>
      <c r="R556" s="23"/>
      <c r="S556" s="23"/>
      <c r="T556" s="0"/>
      <c r="U556" s="0"/>
    </row>
    <row r="557" customFormat="false" ht="12.75" hidden="false" customHeight="false" outlineLevel="0" collapsed="false">
      <c r="O557" s="23"/>
      <c r="P557" s="23"/>
      <c r="Q557" s="23"/>
      <c r="R557" s="23"/>
      <c r="S557" s="23"/>
      <c r="T557" s="0"/>
      <c r="U557" s="0"/>
    </row>
    <row r="558" customFormat="false" ht="12.75" hidden="false" customHeight="false" outlineLevel="0" collapsed="false">
      <c r="O558" s="23"/>
      <c r="P558" s="23"/>
      <c r="Q558" s="23"/>
      <c r="R558" s="23"/>
      <c r="S558" s="23"/>
      <c r="T558" s="0"/>
      <c r="U558" s="0"/>
    </row>
    <row r="559" customFormat="false" ht="12.75" hidden="false" customHeight="false" outlineLevel="0" collapsed="false">
      <c r="O559" s="23"/>
      <c r="P559" s="23"/>
      <c r="Q559" s="23"/>
      <c r="R559" s="23"/>
      <c r="S559" s="23"/>
      <c r="T559" s="0"/>
      <c r="U559" s="0"/>
    </row>
    <row r="560" customFormat="false" ht="12.75" hidden="false" customHeight="false" outlineLevel="0" collapsed="false">
      <c r="O560" s="23"/>
      <c r="P560" s="23"/>
      <c r="Q560" s="23"/>
      <c r="R560" s="23"/>
      <c r="S560" s="23"/>
      <c r="T560" s="0"/>
      <c r="U560" s="0"/>
    </row>
    <row r="561" customFormat="false" ht="12.75" hidden="false" customHeight="false" outlineLevel="0" collapsed="false">
      <c r="O561" s="23"/>
      <c r="P561" s="23"/>
      <c r="Q561" s="23"/>
      <c r="R561" s="23"/>
      <c r="S561" s="23"/>
      <c r="T561" s="0"/>
      <c r="U561" s="0"/>
    </row>
    <row r="562" customFormat="false" ht="12.75" hidden="false" customHeight="false" outlineLevel="0" collapsed="false">
      <c r="O562" s="23"/>
      <c r="P562" s="23"/>
      <c r="Q562" s="23"/>
      <c r="R562" s="23"/>
      <c r="S562" s="23"/>
      <c r="T562" s="0"/>
      <c r="U562" s="0"/>
    </row>
    <row r="563" customFormat="false" ht="12.75" hidden="false" customHeight="false" outlineLevel="0" collapsed="false">
      <c r="O563" s="23"/>
      <c r="P563" s="23"/>
      <c r="Q563" s="23"/>
      <c r="R563" s="23"/>
      <c r="S563" s="23"/>
      <c r="T563" s="0"/>
      <c r="U563" s="0"/>
    </row>
    <row r="564" customFormat="false" ht="12.75" hidden="false" customHeight="false" outlineLevel="0" collapsed="false">
      <c r="O564" s="23"/>
      <c r="P564" s="23"/>
      <c r="Q564" s="23"/>
      <c r="R564" s="23"/>
      <c r="S564" s="23"/>
      <c r="T564" s="0"/>
      <c r="U564" s="0"/>
    </row>
    <row r="565" customFormat="false" ht="12.75" hidden="false" customHeight="false" outlineLevel="0" collapsed="false">
      <c r="O565" s="23"/>
      <c r="P565" s="23"/>
      <c r="Q565" s="23"/>
      <c r="R565" s="23"/>
      <c r="S565" s="23"/>
      <c r="T565" s="0"/>
      <c r="U565" s="0"/>
    </row>
    <row r="566" customFormat="false" ht="12.75" hidden="false" customHeight="false" outlineLevel="0" collapsed="false">
      <c r="O566" s="23"/>
      <c r="P566" s="23"/>
      <c r="Q566" s="23"/>
      <c r="R566" s="23"/>
      <c r="S566" s="23"/>
      <c r="T566" s="0"/>
      <c r="U566" s="0"/>
    </row>
    <row r="567" customFormat="false" ht="12.75" hidden="false" customHeight="false" outlineLevel="0" collapsed="false">
      <c r="O567" s="23"/>
      <c r="P567" s="23"/>
      <c r="Q567" s="23"/>
      <c r="R567" s="23"/>
      <c r="S567" s="23"/>
      <c r="T567" s="0"/>
      <c r="U567" s="0"/>
    </row>
    <row r="568" customFormat="false" ht="12.75" hidden="false" customHeight="false" outlineLevel="0" collapsed="false">
      <c r="O568" s="23"/>
      <c r="P568" s="23"/>
      <c r="Q568" s="23"/>
      <c r="R568" s="23"/>
      <c r="S568" s="23"/>
      <c r="T568" s="0"/>
      <c r="U568" s="0"/>
    </row>
    <row r="569" customFormat="false" ht="12.75" hidden="false" customHeight="false" outlineLevel="0" collapsed="false">
      <c r="O569" s="23"/>
      <c r="P569" s="23"/>
      <c r="Q569" s="23"/>
      <c r="R569" s="23"/>
      <c r="S569" s="23"/>
      <c r="T569" s="0"/>
      <c r="U569" s="0"/>
    </row>
    <row r="570" customFormat="false" ht="12.75" hidden="false" customHeight="false" outlineLevel="0" collapsed="false">
      <c r="O570" s="23"/>
      <c r="P570" s="23"/>
      <c r="Q570" s="23"/>
      <c r="R570" s="23"/>
      <c r="S570" s="23"/>
      <c r="T570" s="0"/>
      <c r="U570" s="0"/>
    </row>
    <row r="571" customFormat="false" ht="12.75" hidden="false" customHeight="false" outlineLevel="0" collapsed="false">
      <c r="O571" s="23"/>
      <c r="P571" s="23"/>
      <c r="Q571" s="23"/>
      <c r="R571" s="23"/>
      <c r="S571" s="23"/>
      <c r="T571" s="0"/>
      <c r="U571" s="0"/>
    </row>
    <row r="572" customFormat="false" ht="12.75" hidden="false" customHeight="false" outlineLevel="0" collapsed="false">
      <c r="O572" s="23"/>
      <c r="P572" s="23"/>
      <c r="Q572" s="23"/>
      <c r="R572" s="23"/>
      <c r="S572" s="23"/>
      <c r="T572" s="0"/>
      <c r="U572" s="0"/>
    </row>
    <row r="573" customFormat="false" ht="12.75" hidden="false" customHeight="false" outlineLevel="0" collapsed="false">
      <c r="O573" s="23"/>
      <c r="P573" s="23"/>
      <c r="Q573" s="23"/>
      <c r="R573" s="23"/>
      <c r="S573" s="23"/>
      <c r="T573" s="0"/>
      <c r="U573" s="0"/>
    </row>
    <row r="574" customFormat="false" ht="12.75" hidden="false" customHeight="false" outlineLevel="0" collapsed="false">
      <c r="O574" s="23"/>
      <c r="P574" s="23"/>
      <c r="Q574" s="23"/>
      <c r="R574" s="23"/>
      <c r="S574" s="23"/>
      <c r="T574" s="0"/>
      <c r="U574" s="0"/>
    </row>
    <row r="575" customFormat="false" ht="12.75" hidden="false" customHeight="false" outlineLevel="0" collapsed="false">
      <c r="O575" s="23"/>
      <c r="P575" s="23"/>
      <c r="Q575" s="23"/>
      <c r="R575" s="23"/>
      <c r="S575" s="23"/>
      <c r="T575" s="0"/>
      <c r="U575" s="0"/>
    </row>
    <row r="576" customFormat="false" ht="12.75" hidden="false" customHeight="false" outlineLevel="0" collapsed="false">
      <c r="O576" s="23"/>
      <c r="P576" s="23"/>
      <c r="Q576" s="23"/>
      <c r="R576" s="23"/>
      <c r="S576" s="23"/>
      <c r="T576" s="0"/>
      <c r="U576" s="0"/>
    </row>
    <row r="577" customFormat="false" ht="12.75" hidden="false" customHeight="false" outlineLevel="0" collapsed="false">
      <c r="O577" s="23"/>
      <c r="P577" s="23"/>
      <c r="Q577" s="23"/>
      <c r="R577" s="23"/>
      <c r="S577" s="23"/>
      <c r="T577" s="0"/>
      <c r="U577" s="0"/>
    </row>
    <row r="578" customFormat="false" ht="12.75" hidden="false" customHeight="false" outlineLevel="0" collapsed="false">
      <c r="O578" s="23"/>
      <c r="P578" s="23"/>
      <c r="Q578" s="23"/>
      <c r="R578" s="23"/>
      <c r="S578" s="23"/>
      <c r="T578" s="0"/>
      <c r="U578" s="0"/>
    </row>
    <row r="579" customFormat="false" ht="12.75" hidden="false" customHeight="false" outlineLevel="0" collapsed="false">
      <c r="O579" s="23"/>
      <c r="P579" s="23"/>
      <c r="Q579" s="23"/>
      <c r="R579" s="23"/>
      <c r="S579" s="23"/>
      <c r="T579" s="0"/>
      <c r="U579" s="0"/>
    </row>
    <row r="580" customFormat="false" ht="12.75" hidden="false" customHeight="false" outlineLevel="0" collapsed="false">
      <c r="O580" s="23"/>
      <c r="P580" s="23"/>
      <c r="Q580" s="23"/>
      <c r="R580" s="23"/>
      <c r="S580" s="23"/>
      <c r="T580" s="0"/>
      <c r="U580" s="0"/>
    </row>
    <row r="581" customFormat="false" ht="12.75" hidden="false" customHeight="false" outlineLevel="0" collapsed="false">
      <c r="O581" s="23"/>
      <c r="P581" s="23"/>
      <c r="Q581" s="23"/>
      <c r="R581" s="23"/>
      <c r="S581" s="23"/>
      <c r="T581" s="0"/>
      <c r="U581" s="0"/>
    </row>
    <row r="582" customFormat="false" ht="12.75" hidden="false" customHeight="false" outlineLevel="0" collapsed="false">
      <c r="O582" s="23"/>
      <c r="P582" s="23"/>
      <c r="Q582" s="23"/>
      <c r="R582" s="23"/>
      <c r="S582" s="23"/>
      <c r="T582" s="0"/>
      <c r="U582" s="0"/>
    </row>
    <row r="583" customFormat="false" ht="12.75" hidden="false" customHeight="false" outlineLevel="0" collapsed="false">
      <c r="O583" s="23"/>
      <c r="P583" s="23"/>
      <c r="Q583" s="23"/>
      <c r="R583" s="23"/>
      <c r="S583" s="23"/>
      <c r="T583" s="0"/>
      <c r="U583" s="0"/>
    </row>
    <row r="584" customFormat="false" ht="12.75" hidden="false" customHeight="false" outlineLevel="0" collapsed="false">
      <c r="O584" s="23"/>
      <c r="P584" s="23"/>
      <c r="Q584" s="23"/>
      <c r="R584" s="23"/>
      <c r="S584" s="23"/>
      <c r="T584" s="0"/>
      <c r="U584" s="0"/>
    </row>
    <row r="585" customFormat="false" ht="12.75" hidden="false" customHeight="false" outlineLevel="0" collapsed="false">
      <c r="O585" s="23"/>
      <c r="P585" s="23"/>
      <c r="Q585" s="23"/>
      <c r="R585" s="23"/>
      <c r="S585" s="23"/>
      <c r="T585" s="0"/>
      <c r="U585" s="0"/>
    </row>
    <row r="586" customFormat="false" ht="12.75" hidden="false" customHeight="false" outlineLevel="0" collapsed="false">
      <c r="O586" s="23"/>
      <c r="P586" s="23"/>
      <c r="Q586" s="23"/>
      <c r="R586" s="23"/>
      <c r="S586" s="23"/>
      <c r="T586" s="0"/>
      <c r="U586" s="0"/>
    </row>
    <row r="587" customFormat="false" ht="12.75" hidden="false" customHeight="false" outlineLevel="0" collapsed="false">
      <c r="O587" s="23"/>
      <c r="P587" s="23"/>
      <c r="Q587" s="23"/>
      <c r="R587" s="23"/>
      <c r="S587" s="23"/>
      <c r="T587" s="0"/>
      <c r="U587" s="0"/>
    </row>
    <row r="588" customFormat="false" ht="12.75" hidden="false" customHeight="false" outlineLevel="0" collapsed="false">
      <c r="O588" s="23"/>
      <c r="P588" s="23"/>
      <c r="Q588" s="23"/>
      <c r="R588" s="23"/>
      <c r="S588" s="23"/>
      <c r="T588" s="0"/>
      <c r="U588" s="0"/>
    </row>
    <row r="589" customFormat="false" ht="12.75" hidden="false" customHeight="false" outlineLevel="0" collapsed="false">
      <c r="O589" s="23"/>
      <c r="P589" s="23"/>
      <c r="Q589" s="23"/>
      <c r="R589" s="23"/>
      <c r="S589" s="23"/>
      <c r="T589" s="0"/>
      <c r="U589" s="0"/>
    </row>
    <row r="590" customFormat="false" ht="12.75" hidden="false" customHeight="false" outlineLevel="0" collapsed="false">
      <c r="O590" s="23"/>
      <c r="P590" s="23"/>
      <c r="Q590" s="23"/>
      <c r="R590" s="23"/>
      <c r="S590" s="23"/>
      <c r="T590" s="0"/>
      <c r="U590" s="0"/>
    </row>
    <row r="591" customFormat="false" ht="12.75" hidden="false" customHeight="false" outlineLevel="0" collapsed="false">
      <c r="O591" s="23"/>
      <c r="P591" s="23"/>
      <c r="Q591" s="23"/>
      <c r="R591" s="23"/>
      <c r="S591" s="23"/>
      <c r="T591" s="0"/>
      <c r="U591" s="0"/>
    </row>
    <row r="592" customFormat="false" ht="12.75" hidden="false" customHeight="false" outlineLevel="0" collapsed="false">
      <c r="O592" s="23"/>
      <c r="P592" s="23"/>
      <c r="Q592" s="23"/>
      <c r="R592" s="23"/>
      <c r="S592" s="23"/>
      <c r="T592" s="0"/>
      <c r="U592" s="0"/>
    </row>
    <row r="593" customFormat="false" ht="12.75" hidden="false" customHeight="false" outlineLevel="0" collapsed="false">
      <c r="O593" s="23"/>
      <c r="P593" s="23"/>
      <c r="Q593" s="23"/>
      <c r="R593" s="23"/>
      <c r="S593" s="23"/>
      <c r="T593" s="0"/>
      <c r="U593" s="0"/>
    </row>
    <row r="594" customFormat="false" ht="12.75" hidden="false" customHeight="false" outlineLevel="0" collapsed="false">
      <c r="O594" s="23"/>
      <c r="P594" s="23"/>
      <c r="Q594" s="23"/>
      <c r="R594" s="23"/>
      <c r="S594" s="23"/>
      <c r="T594" s="0"/>
      <c r="U594" s="0"/>
    </row>
    <row r="595" customFormat="false" ht="12.75" hidden="false" customHeight="false" outlineLevel="0" collapsed="false">
      <c r="O595" s="23"/>
      <c r="P595" s="23"/>
      <c r="Q595" s="23"/>
      <c r="R595" s="23"/>
      <c r="S595" s="23"/>
      <c r="T595" s="0"/>
      <c r="U595" s="0"/>
    </row>
    <row r="596" customFormat="false" ht="12.75" hidden="false" customHeight="false" outlineLevel="0" collapsed="false">
      <c r="O596" s="23"/>
      <c r="P596" s="23"/>
      <c r="Q596" s="23"/>
      <c r="R596" s="23"/>
      <c r="S596" s="23"/>
      <c r="T596" s="0"/>
      <c r="U596" s="0"/>
    </row>
    <row r="597" customFormat="false" ht="12.75" hidden="false" customHeight="false" outlineLevel="0" collapsed="false">
      <c r="O597" s="23"/>
      <c r="P597" s="23"/>
      <c r="Q597" s="23"/>
      <c r="R597" s="23"/>
      <c r="S597" s="23"/>
      <c r="T597" s="0"/>
      <c r="U597" s="0"/>
    </row>
    <row r="598" customFormat="false" ht="12.75" hidden="false" customHeight="false" outlineLevel="0" collapsed="false">
      <c r="O598" s="23"/>
      <c r="P598" s="23"/>
      <c r="Q598" s="23"/>
      <c r="R598" s="23"/>
      <c r="S598" s="23"/>
      <c r="T598" s="0"/>
      <c r="U598" s="0"/>
    </row>
    <row r="599" customFormat="false" ht="12.75" hidden="false" customHeight="false" outlineLevel="0" collapsed="false">
      <c r="O599" s="23"/>
      <c r="P599" s="23"/>
      <c r="Q599" s="23"/>
      <c r="R599" s="23"/>
      <c r="S599" s="23"/>
      <c r="T599" s="0"/>
      <c r="U599" s="0"/>
    </row>
    <row r="600" customFormat="false" ht="12.75" hidden="false" customHeight="false" outlineLevel="0" collapsed="false">
      <c r="O600" s="23"/>
      <c r="P600" s="23"/>
      <c r="Q600" s="23"/>
      <c r="R600" s="23"/>
      <c r="S600" s="23"/>
      <c r="T600" s="0"/>
      <c r="U600" s="0"/>
    </row>
    <row r="601" customFormat="false" ht="12.75" hidden="false" customHeight="false" outlineLevel="0" collapsed="false">
      <c r="O601" s="23"/>
      <c r="P601" s="23"/>
      <c r="Q601" s="23"/>
      <c r="R601" s="23"/>
      <c r="S601" s="23"/>
      <c r="T601" s="0"/>
      <c r="U601" s="0"/>
    </row>
    <row r="602" customFormat="false" ht="12.75" hidden="false" customHeight="false" outlineLevel="0" collapsed="false">
      <c r="O602" s="23"/>
      <c r="P602" s="23"/>
      <c r="Q602" s="23"/>
      <c r="R602" s="23"/>
      <c r="S602" s="23"/>
      <c r="T602" s="0"/>
      <c r="U602" s="0"/>
    </row>
    <row r="603" customFormat="false" ht="12.75" hidden="false" customHeight="false" outlineLevel="0" collapsed="false">
      <c r="O603" s="23"/>
      <c r="P603" s="23"/>
      <c r="Q603" s="23"/>
      <c r="R603" s="23"/>
      <c r="S603" s="23"/>
      <c r="T603" s="0"/>
      <c r="U603" s="0"/>
    </row>
    <row r="604" customFormat="false" ht="12.75" hidden="false" customHeight="false" outlineLevel="0" collapsed="false">
      <c r="O604" s="23"/>
      <c r="P604" s="23"/>
      <c r="Q604" s="23"/>
      <c r="R604" s="23"/>
      <c r="S604" s="23"/>
      <c r="T604" s="0"/>
      <c r="U604" s="0"/>
    </row>
    <row r="605" customFormat="false" ht="12.75" hidden="false" customHeight="false" outlineLevel="0" collapsed="false">
      <c r="O605" s="23"/>
      <c r="P605" s="23"/>
      <c r="Q605" s="23"/>
      <c r="R605" s="23"/>
      <c r="S605" s="23"/>
      <c r="T605" s="0"/>
      <c r="U605" s="0"/>
    </row>
    <row r="606" customFormat="false" ht="12.75" hidden="false" customHeight="false" outlineLevel="0" collapsed="false">
      <c r="O606" s="23"/>
      <c r="P606" s="23"/>
      <c r="Q606" s="23"/>
      <c r="R606" s="23"/>
      <c r="S606" s="23"/>
      <c r="T606" s="0"/>
      <c r="U606" s="0"/>
    </row>
    <row r="607" customFormat="false" ht="12.75" hidden="false" customHeight="false" outlineLevel="0" collapsed="false">
      <c r="O607" s="23"/>
      <c r="P607" s="23"/>
      <c r="Q607" s="23"/>
      <c r="R607" s="23"/>
      <c r="S607" s="23"/>
      <c r="T607" s="0"/>
      <c r="U607" s="0"/>
    </row>
    <row r="608" customFormat="false" ht="12.75" hidden="false" customHeight="false" outlineLevel="0" collapsed="false">
      <c r="O608" s="23"/>
      <c r="P608" s="23"/>
      <c r="Q608" s="23"/>
      <c r="R608" s="23"/>
      <c r="S608" s="23"/>
      <c r="T608" s="0"/>
      <c r="U608" s="0"/>
    </row>
    <row r="609" customFormat="false" ht="12.75" hidden="false" customHeight="false" outlineLevel="0" collapsed="false">
      <c r="O609" s="23"/>
      <c r="P609" s="23"/>
      <c r="Q609" s="23"/>
      <c r="R609" s="23"/>
      <c r="S609" s="23"/>
      <c r="T609" s="0"/>
      <c r="U609" s="0"/>
    </row>
    <row r="610" customFormat="false" ht="12.75" hidden="false" customHeight="false" outlineLevel="0" collapsed="false">
      <c r="O610" s="23"/>
      <c r="P610" s="23"/>
      <c r="Q610" s="23"/>
      <c r="R610" s="23"/>
      <c r="S610" s="23"/>
      <c r="T610" s="0"/>
      <c r="U610" s="0"/>
    </row>
    <row r="611" customFormat="false" ht="12.75" hidden="false" customHeight="false" outlineLevel="0" collapsed="false">
      <c r="O611" s="23"/>
      <c r="P611" s="23"/>
      <c r="Q611" s="23"/>
      <c r="R611" s="23"/>
      <c r="S611" s="23"/>
      <c r="T611" s="0"/>
      <c r="U611" s="0"/>
    </row>
    <row r="612" customFormat="false" ht="12.75" hidden="false" customHeight="false" outlineLevel="0" collapsed="false">
      <c r="O612" s="23"/>
      <c r="P612" s="23"/>
      <c r="Q612" s="23"/>
      <c r="R612" s="23"/>
      <c r="S612" s="23"/>
      <c r="T612" s="0"/>
      <c r="U612" s="0"/>
    </row>
    <row r="613" customFormat="false" ht="12.75" hidden="false" customHeight="false" outlineLevel="0" collapsed="false">
      <c r="O613" s="23"/>
      <c r="P613" s="23"/>
      <c r="Q613" s="23"/>
      <c r="R613" s="23"/>
      <c r="S613" s="23"/>
      <c r="T613" s="0"/>
      <c r="U613" s="0"/>
    </row>
    <row r="614" customFormat="false" ht="12.75" hidden="false" customHeight="false" outlineLevel="0" collapsed="false">
      <c r="O614" s="23"/>
      <c r="P614" s="23"/>
      <c r="Q614" s="23"/>
      <c r="R614" s="23"/>
      <c r="S614" s="23"/>
      <c r="T614" s="0"/>
      <c r="U614" s="0"/>
    </row>
    <row r="615" customFormat="false" ht="12.75" hidden="false" customHeight="false" outlineLevel="0" collapsed="false">
      <c r="O615" s="23"/>
      <c r="P615" s="23"/>
      <c r="Q615" s="23"/>
      <c r="R615" s="23"/>
      <c r="S615" s="23"/>
      <c r="T615" s="0"/>
      <c r="U615" s="0"/>
    </row>
    <row r="616" customFormat="false" ht="12.75" hidden="false" customHeight="false" outlineLevel="0" collapsed="false">
      <c r="O616" s="23"/>
      <c r="P616" s="23"/>
      <c r="Q616" s="23"/>
      <c r="R616" s="23"/>
      <c r="S616" s="23"/>
      <c r="T616" s="0"/>
      <c r="U616" s="0"/>
    </row>
    <row r="617" customFormat="false" ht="12.75" hidden="false" customHeight="false" outlineLevel="0" collapsed="false">
      <c r="O617" s="23"/>
      <c r="P617" s="23"/>
      <c r="Q617" s="23"/>
      <c r="R617" s="23"/>
      <c r="S617" s="23"/>
      <c r="T617" s="0"/>
      <c r="U617" s="0"/>
    </row>
    <row r="618" customFormat="false" ht="12.75" hidden="false" customHeight="false" outlineLevel="0" collapsed="false">
      <c r="O618" s="23"/>
      <c r="P618" s="23"/>
      <c r="Q618" s="23"/>
      <c r="R618" s="23"/>
      <c r="S618" s="23"/>
      <c r="T618" s="0"/>
      <c r="U618" s="0"/>
    </row>
    <row r="619" customFormat="false" ht="12.75" hidden="false" customHeight="false" outlineLevel="0" collapsed="false">
      <c r="O619" s="23"/>
      <c r="P619" s="23"/>
      <c r="Q619" s="23"/>
      <c r="R619" s="23"/>
      <c r="S619" s="23"/>
      <c r="T619" s="0"/>
      <c r="U619" s="0"/>
    </row>
    <row r="620" customFormat="false" ht="12.75" hidden="false" customHeight="false" outlineLevel="0" collapsed="false">
      <c r="O620" s="23"/>
      <c r="P620" s="23"/>
      <c r="Q620" s="23"/>
      <c r="R620" s="23"/>
      <c r="S620" s="23"/>
      <c r="T620" s="0"/>
      <c r="U620" s="0"/>
    </row>
    <row r="621" customFormat="false" ht="12.75" hidden="false" customHeight="false" outlineLevel="0" collapsed="false">
      <c r="O621" s="23"/>
      <c r="P621" s="23"/>
      <c r="Q621" s="23"/>
      <c r="R621" s="23"/>
      <c r="S621" s="23"/>
      <c r="T621" s="0"/>
      <c r="U621" s="0"/>
    </row>
    <row r="622" customFormat="false" ht="12.75" hidden="false" customHeight="false" outlineLevel="0" collapsed="false">
      <c r="O622" s="23"/>
      <c r="P622" s="23"/>
      <c r="Q622" s="23"/>
      <c r="R622" s="23"/>
      <c r="S622" s="23"/>
      <c r="T622" s="0"/>
      <c r="U622" s="0"/>
    </row>
    <row r="623" customFormat="false" ht="12.75" hidden="false" customHeight="false" outlineLevel="0" collapsed="false">
      <c r="O623" s="23"/>
      <c r="P623" s="23"/>
      <c r="Q623" s="23"/>
      <c r="R623" s="23"/>
      <c r="S623" s="23"/>
      <c r="T623" s="0"/>
      <c r="U623" s="0"/>
    </row>
    <row r="624" customFormat="false" ht="12.75" hidden="false" customHeight="false" outlineLevel="0" collapsed="false">
      <c r="O624" s="23"/>
      <c r="P624" s="23"/>
      <c r="Q624" s="23"/>
      <c r="R624" s="23"/>
      <c r="S624" s="23"/>
      <c r="T624" s="0"/>
      <c r="U624" s="0"/>
    </row>
    <row r="625" customFormat="false" ht="12.75" hidden="false" customHeight="false" outlineLevel="0" collapsed="false">
      <c r="O625" s="23"/>
      <c r="P625" s="23"/>
      <c r="Q625" s="23"/>
      <c r="R625" s="23"/>
      <c r="S625" s="23"/>
      <c r="T625" s="0"/>
      <c r="U625" s="0"/>
    </row>
    <row r="626" customFormat="false" ht="12.75" hidden="false" customHeight="false" outlineLevel="0" collapsed="false">
      <c r="O626" s="23"/>
      <c r="P626" s="23"/>
      <c r="Q626" s="23"/>
      <c r="R626" s="23"/>
      <c r="S626" s="23"/>
      <c r="T626" s="0"/>
      <c r="U626" s="0"/>
    </row>
    <row r="627" customFormat="false" ht="12.75" hidden="false" customHeight="false" outlineLevel="0" collapsed="false">
      <c r="O627" s="23"/>
      <c r="P627" s="23"/>
      <c r="Q627" s="23"/>
      <c r="R627" s="23"/>
      <c r="S627" s="23"/>
      <c r="T627" s="0"/>
      <c r="U627" s="0"/>
    </row>
    <row r="628" customFormat="false" ht="12.75" hidden="false" customHeight="false" outlineLevel="0" collapsed="false">
      <c r="O628" s="23"/>
      <c r="P628" s="23"/>
      <c r="Q628" s="23"/>
      <c r="R628" s="23"/>
      <c r="S628" s="23"/>
      <c r="T628" s="0"/>
      <c r="U628" s="0"/>
    </row>
    <row r="629" customFormat="false" ht="12.75" hidden="false" customHeight="false" outlineLevel="0" collapsed="false">
      <c r="O629" s="23"/>
      <c r="P629" s="23"/>
      <c r="Q629" s="23"/>
      <c r="R629" s="23"/>
      <c r="S629" s="23"/>
      <c r="T629" s="0"/>
      <c r="U629" s="0"/>
    </row>
    <row r="630" customFormat="false" ht="12.75" hidden="false" customHeight="false" outlineLevel="0" collapsed="false">
      <c r="O630" s="23"/>
      <c r="P630" s="23"/>
      <c r="Q630" s="23"/>
      <c r="R630" s="23"/>
      <c r="S630" s="23"/>
      <c r="T630" s="0"/>
      <c r="U630" s="0"/>
    </row>
    <row r="631" customFormat="false" ht="12.75" hidden="false" customHeight="false" outlineLevel="0" collapsed="false">
      <c r="O631" s="23"/>
      <c r="P631" s="23"/>
      <c r="Q631" s="23"/>
      <c r="R631" s="23"/>
      <c r="S631" s="23"/>
      <c r="T631" s="0"/>
      <c r="U631" s="0"/>
    </row>
    <row r="632" customFormat="false" ht="12.75" hidden="false" customHeight="false" outlineLevel="0" collapsed="false">
      <c r="O632" s="23"/>
      <c r="P632" s="23"/>
      <c r="Q632" s="23"/>
      <c r="R632" s="23"/>
      <c r="S632" s="23"/>
      <c r="T632" s="0"/>
      <c r="U632" s="0"/>
    </row>
    <row r="633" customFormat="false" ht="12.75" hidden="false" customHeight="false" outlineLevel="0" collapsed="false">
      <c r="O633" s="23"/>
      <c r="P633" s="23"/>
      <c r="Q633" s="23"/>
      <c r="R633" s="23"/>
      <c r="S633" s="23"/>
      <c r="T633" s="0"/>
      <c r="U633" s="0"/>
    </row>
    <row r="634" customFormat="false" ht="12.75" hidden="false" customHeight="false" outlineLevel="0" collapsed="false">
      <c r="O634" s="23"/>
      <c r="P634" s="23"/>
      <c r="Q634" s="23"/>
      <c r="R634" s="23"/>
      <c r="S634" s="23"/>
      <c r="T634" s="0"/>
      <c r="U634" s="0"/>
    </row>
    <row r="635" customFormat="false" ht="12.75" hidden="false" customHeight="false" outlineLevel="0" collapsed="false">
      <c r="O635" s="23"/>
      <c r="P635" s="23"/>
      <c r="Q635" s="23"/>
      <c r="R635" s="23"/>
      <c r="S635" s="23"/>
      <c r="T635" s="0"/>
      <c r="U635" s="0"/>
    </row>
    <row r="636" customFormat="false" ht="12.75" hidden="false" customHeight="false" outlineLevel="0" collapsed="false">
      <c r="O636" s="23"/>
      <c r="P636" s="23"/>
      <c r="Q636" s="23"/>
      <c r="R636" s="23"/>
      <c r="S636" s="23"/>
      <c r="T636" s="0"/>
      <c r="U636" s="0"/>
    </row>
    <row r="637" customFormat="false" ht="12.75" hidden="false" customHeight="false" outlineLevel="0" collapsed="false">
      <c r="O637" s="23"/>
      <c r="P637" s="23"/>
      <c r="Q637" s="23"/>
      <c r="R637" s="23"/>
      <c r="S637" s="23"/>
      <c r="T637" s="0"/>
      <c r="U637" s="0"/>
    </row>
    <row r="638" customFormat="false" ht="12.75" hidden="false" customHeight="false" outlineLevel="0" collapsed="false">
      <c r="O638" s="23"/>
      <c r="P638" s="23"/>
      <c r="Q638" s="23"/>
      <c r="R638" s="23"/>
      <c r="S638" s="23"/>
      <c r="T638" s="0"/>
      <c r="U638" s="0"/>
    </row>
    <row r="639" customFormat="false" ht="12.75" hidden="false" customHeight="false" outlineLevel="0" collapsed="false">
      <c r="O639" s="23"/>
      <c r="P639" s="23"/>
      <c r="Q639" s="23"/>
      <c r="R639" s="23"/>
      <c r="S639" s="23"/>
      <c r="T639" s="0"/>
      <c r="U639" s="0"/>
    </row>
    <row r="640" customFormat="false" ht="12.75" hidden="false" customHeight="false" outlineLevel="0" collapsed="false">
      <c r="O640" s="23"/>
      <c r="P640" s="23"/>
      <c r="Q640" s="23"/>
      <c r="R640" s="23"/>
      <c r="S640" s="23"/>
      <c r="T640" s="0"/>
      <c r="U640" s="0"/>
    </row>
    <row r="641" customFormat="false" ht="12.75" hidden="false" customHeight="false" outlineLevel="0" collapsed="false">
      <c r="O641" s="23"/>
      <c r="P641" s="23"/>
      <c r="Q641" s="23"/>
      <c r="R641" s="23"/>
      <c r="S641" s="23"/>
      <c r="T641" s="0"/>
      <c r="U641" s="0"/>
    </row>
    <row r="642" customFormat="false" ht="12.75" hidden="false" customHeight="false" outlineLevel="0" collapsed="false">
      <c r="O642" s="23"/>
      <c r="P642" s="23"/>
      <c r="Q642" s="23"/>
      <c r="R642" s="23"/>
      <c r="S642" s="23"/>
      <c r="T642" s="0"/>
      <c r="U642" s="0"/>
    </row>
    <row r="643" customFormat="false" ht="12.75" hidden="false" customHeight="false" outlineLevel="0" collapsed="false">
      <c r="O643" s="23"/>
      <c r="P643" s="23"/>
      <c r="Q643" s="23"/>
      <c r="R643" s="23"/>
      <c r="S643" s="23"/>
      <c r="T643" s="0"/>
      <c r="U643" s="0"/>
    </row>
    <row r="644" customFormat="false" ht="12.75" hidden="false" customHeight="false" outlineLevel="0" collapsed="false">
      <c r="O644" s="23"/>
      <c r="P644" s="23"/>
      <c r="Q644" s="23"/>
      <c r="R644" s="23"/>
      <c r="S644" s="23"/>
      <c r="T644" s="0"/>
      <c r="U644" s="0"/>
    </row>
    <row r="645" customFormat="false" ht="12.75" hidden="false" customHeight="false" outlineLevel="0" collapsed="false">
      <c r="O645" s="23"/>
      <c r="P645" s="23"/>
      <c r="Q645" s="23"/>
      <c r="R645" s="23"/>
      <c r="S645" s="23"/>
      <c r="T645" s="0"/>
      <c r="U645" s="0"/>
    </row>
    <row r="646" customFormat="false" ht="12.75" hidden="false" customHeight="false" outlineLevel="0" collapsed="false">
      <c r="O646" s="23"/>
      <c r="P646" s="23"/>
      <c r="Q646" s="23"/>
      <c r="R646" s="23"/>
      <c r="S646" s="23"/>
      <c r="T646" s="0"/>
      <c r="U646" s="0"/>
    </row>
    <row r="647" customFormat="false" ht="12.75" hidden="false" customHeight="false" outlineLevel="0" collapsed="false">
      <c r="O647" s="23"/>
      <c r="P647" s="23"/>
      <c r="Q647" s="23"/>
      <c r="R647" s="23"/>
      <c r="S647" s="23"/>
      <c r="T647" s="0"/>
      <c r="U647" s="0"/>
    </row>
    <row r="648" customFormat="false" ht="12.75" hidden="false" customHeight="false" outlineLevel="0" collapsed="false">
      <c r="O648" s="23"/>
      <c r="P648" s="23"/>
      <c r="Q648" s="23"/>
      <c r="R648" s="23"/>
      <c r="S648" s="23"/>
      <c r="T648" s="0"/>
      <c r="U648" s="0"/>
    </row>
    <row r="649" customFormat="false" ht="12.75" hidden="false" customHeight="false" outlineLevel="0" collapsed="false">
      <c r="O649" s="23"/>
      <c r="P649" s="23"/>
      <c r="Q649" s="23"/>
      <c r="R649" s="23"/>
      <c r="S649" s="23"/>
      <c r="T649" s="0"/>
      <c r="U649" s="0"/>
    </row>
    <row r="650" customFormat="false" ht="12.75" hidden="false" customHeight="false" outlineLevel="0" collapsed="false">
      <c r="O650" s="23"/>
      <c r="P650" s="23"/>
      <c r="Q650" s="23"/>
      <c r="R650" s="23"/>
      <c r="S650" s="23"/>
      <c r="T650" s="0"/>
      <c r="U650" s="0"/>
    </row>
    <row r="651" customFormat="false" ht="12.75" hidden="false" customHeight="false" outlineLevel="0" collapsed="false">
      <c r="O651" s="23"/>
      <c r="P651" s="23"/>
      <c r="Q651" s="23"/>
      <c r="R651" s="23"/>
      <c r="S651" s="23"/>
      <c r="T651" s="0"/>
      <c r="U651" s="0"/>
    </row>
    <row r="652" customFormat="false" ht="12.75" hidden="false" customHeight="false" outlineLevel="0" collapsed="false">
      <c r="O652" s="23"/>
      <c r="P652" s="23"/>
      <c r="Q652" s="23"/>
      <c r="R652" s="23"/>
      <c r="S652" s="23"/>
      <c r="T652" s="0"/>
      <c r="U652" s="0"/>
    </row>
    <row r="653" customFormat="false" ht="12.75" hidden="false" customHeight="false" outlineLevel="0" collapsed="false">
      <c r="O653" s="23"/>
      <c r="P653" s="23"/>
      <c r="Q653" s="23"/>
      <c r="R653" s="23"/>
      <c r="S653" s="23"/>
      <c r="T653" s="0"/>
      <c r="U653" s="0"/>
    </row>
    <row r="654" customFormat="false" ht="12.75" hidden="false" customHeight="false" outlineLevel="0" collapsed="false">
      <c r="O654" s="23"/>
      <c r="P654" s="23"/>
      <c r="Q654" s="23"/>
      <c r="R654" s="23"/>
      <c r="S654" s="23"/>
      <c r="T654" s="0"/>
      <c r="U654" s="0"/>
    </row>
    <row r="655" customFormat="false" ht="12.75" hidden="false" customHeight="false" outlineLevel="0" collapsed="false">
      <c r="O655" s="23"/>
      <c r="P655" s="23"/>
      <c r="Q655" s="23"/>
      <c r="R655" s="23"/>
      <c r="S655" s="23"/>
      <c r="T655" s="0"/>
      <c r="U655" s="0"/>
    </row>
    <row r="656" customFormat="false" ht="12.75" hidden="false" customHeight="false" outlineLevel="0" collapsed="false">
      <c r="O656" s="23"/>
      <c r="P656" s="23"/>
      <c r="Q656" s="23"/>
      <c r="R656" s="23"/>
      <c r="S656" s="23"/>
      <c r="T656" s="0"/>
      <c r="U656" s="0"/>
    </row>
    <row r="657" customFormat="false" ht="12.75" hidden="false" customHeight="false" outlineLevel="0" collapsed="false">
      <c r="O657" s="23"/>
      <c r="P657" s="23"/>
      <c r="Q657" s="23"/>
      <c r="R657" s="23"/>
      <c r="S657" s="23"/>
      <c r="T657" s="0"/>
      <c r="U657" s="0"/>
    </row>
    <row r="658" customFormat="false" ht="12.75" hidden="false" customHeight="false" outlineLevel="0" collapsed="false">
      <c r="O658" s="23"/>
      <c r="P658" s="23"/>
      <c r="Q658" s="23"/>
      <c r="R658" s="23"/>
      <c r="S658" s="23"/>
      <c r="T658" s="0"/>
      <c r="U658" s="0"/>
    </row>
    <row r="659" customFormat="false" ht="12.75" hidden="false" customHeight="false" outlineLevel="0" collapsed="false">
      <c r="O659" s="23"/>
      <c r="P659" s="23"/>
      <c r="Q659" s="23"/>
      <c r="R659" s="23"/>
      <c r="S659" s="23"/>
      <c r="T659" s="0"/>
      <c r="U659" s="0"/>
    </row>
    <row r="660" customFormat="false" ht="12.75" hidden="false" customHeight="false" outlineLevel="0" collapsed="false">
      <c r="O660" s="23"/>
      <c r="P660" s="23"/>
      <c r="Q660" s="23"/>
      <c r="R660" s="23"/>
      <c r="S660" s="23"/>
      <c r="T660" s="0"/>
      <c r="U660" s="0"/>
    </row>
    <row r="661" customFormat="false" ht="12.75" hidden="false" customHeight="false" outlineLevel="0" collapsed="false">
      <c r="O661" s="23"/>
      <c r="P661" s="23"/>
      <c r="Q661" s="23"/>
      <c r="R661" s="23"/>
      <c r="S661" s="23"/>
      <c r="T661" s="0"/>
      <c r="U661" s="0"/>
    </row>
    <row r="662" customFormat="false" ht="12.75" hidden="false" customHeight="false" outlineLevel="0" collapsed="false">
      <c r="O662" s="23"/>
      <c r="P662" s="23"/>
      <c r="Q662" s="23"/>
      <c r="R662" s="23"/>
      <c r="S662" s="23"/>
      <c r="T662" s="0"/>
      <c r="U662" s="0"/>
    </row>
    <row r="663" customFormat="false" ht="12.75" hidden="false" customHeight="false" outlineLevel="0" collapsed="false">
      <c r="O663" s="23"/>
      <c r="P663" s="23"/>
      <c r="Q663" s="23"/>
      <c r="R663" s="23"/>
      <c r="S663" s="23"/>
      <c r="T663" s="0"/>
      <c r="U663" s="0"/>
    </row>
    <row r="664" customFormat="false" ht="12.75" hidden="false" customHeight="false" outlineLevel="0" collapsed="false">
      <c r="O664" s="23"/>
      <c r="P664" s="23"/>
      <c r="Q664" s="23"/>
      <c r="R664" s="23"/>
      <c r="S664" s="23"/>
      <c r="T664" s="0"/>
      <c r="U664" s="0"/>
    </row>
    <row r="665" customFormat="false" ht="12.75" hidden="false" customHeight="false" outlineLevel="0" collapsed="false">
      <c r="O665" s="23"/>
      <c r="P665" s="23"/>
      <c r="Q665" s="23"/>
      <c r="R665" s="23"/>
      <c r="S665" s="23"/>
      <c r="T665" s="0"/>
      <c r="U665" s="0"/>
    </row>
    <row r="666" customFormat="false" ht="12.75" hidden="false" customHeight="false" outlineLevel="0" collapsed="false">
      <c r="O666" s="23"/>
      <c r="P666" s="23"/>
      <c r="Q666" s="23"/>
      <c r="R666" s="23"/>
      <c r="S666" s="23"/>
      <c r="T666" s="0"/>
      <c r="U666" s="0"/>
    </row>
    <row r="667" customFormat="false" ht="12.75" hidden="false" customHeight="false" outlineLevel="0" collapsed="false">
      <c r="O667" s="23"/>
      <c r="P667" s="23"/>
      <c r="Q667" s="23"/>
      <c r="R667" s="23"/>
      <c r="S667" s="23"/>
      <c r="T667" s="0"/>
      <c r="U667" s="0"/>
    </row>
    <row r="668" customFormat="false" ht="12.75" hidden="false" customHeight="false" outlineLevel="0" collapsed="false">
      <c r="O668" s="23"/>
      <c r="P668" s="23"/>
      <c r="Q668" s="23"/>
      <c r="R668" s="23"/>
      <c r="S668" s="23"/>
      <c r="T668" s="0"/>
      <c r="U668" s="0"/>
    </row>
    <row r="669" customFormat="false" ht="12.75" hidden="false" customHeight="false" outlineLevel="0" collapsed="false">
      <c r="O669" s="23"/>
      <c r="P669" s="23"/>
      <c r="Q669" s="23"/>
      <c r="R669" s="23"/>
      <c r="S669" s="23"/>
      <c r="T669" s="0"/>
      <c r="U669" s="0"/>
    </row>
    <row r="670" customFormat="false" ht="12.75" hidden="false" customHeight="false" outlineLevel="0" collapsed="false">
      <c r="O670" s="23"/>
      <c r="P670" s="23"/>
      <c r="Q670" s="23"/>
      <c r="R670" s="23"/>
      <c r="S670" s="23"/>
      <c r="T670" s="0"/>
      <c r="U670" s="0"/>
    </row>
    <row r="671" customFormat="false" ht="12.75" hidden="false" customHeight="false" outlineLevel="0" collapsed="false">
      <c r="O671" s="23"/>
      <c r="P671" s="23"/>
      <c r="Q671" s="23"/>
      <c r="R671" s="23"/>
      <c r="S671" s="23"/>
      <c r="T671" s="0"/>
      <c r="U671" s="0"/>
    </row>
    <row r="672" customFormat="false" ht="12.75" hidden="false" customHeight="false" outlineLevel="0" collapsed="false">
      <c r="O672" s="23"/>
      <c r="P672" s="23"/>
      <c r="Q672" s="23"/>
      <c r="R672" s="23"/>
      <c r="S672" s="23"/>
      <c r="T672" s="0"/>
      <c r="U672" s="0"/>
    </row>
    <row r="673" customFormat="false" ht="12.75" hidden="false" customHeight="false" outlineLevel="0" collapsed="false">
      <c r="O673" s="23"/>
      <c r="P673" s="23"/>
      <c r="Q673" s="23"/>
      <c r="R673" s="23"/>
      <c r="S673" s="23"/>
      <c r="T673" s="0"/>
      <c r="U673" s="0"/>
    </row>
    <row r="674" customFormat="false" ht="12.75" hidden="false" customHeight="false" outlineLevel="0" collapsed="false">
      <c r="O674" s="23"/>
      <c r="P674" s="23"/>
      <c r="Q674" s="23"/>
      <c r="R674" s="23"/>
      <c r="S674" s="23"/>
      <c r="T674" s="0"/>
      <c r="U674" s="0"/>
    </row>
    <row r="675" customFormat="false" ht="12.75" hidden="false" customHeight="false" outlineLevel="0" collapsed="false">
      <c r="O675" s="23"/>
      <c r="P675" s="23"/>
      <c r="Q675" s="23"/>
      <c r="R675" s="23"/>
      <c r="S675" s="23"/>
      <c r="T675" s="0"/>
      <c r="U675" s="0"/>
    </row>
    <row r="676" customFormat="false" ht="12.75" hidden="false" customHeight="false" outlineLevel="0" collapsed="false">
      <c r="O676" s="23"/>
      <c r="P676" s="23"/>
      <c r="Q676" s="23"/>
      <c r="R676" s="23"/>
      <c r="S676" s="23"/>
      <c r="T676" s="0"/>
      <c r="U676" s="0"/>
    </row>
    <row r="677" customFormat="false" ht="12.75" hidden="false" customHeight="false" outlineLevel="0" collapsed="false">
      <c r="O677" s="23"/>
      <c r="P677" s="23"/>
      <c r="Q677" s="23"/>
      <c r="R677" s="23"/>
      <c r="S677" s="23"/>
      <c r="T677" s="0"/>
      <c r="U677" s="0"/>
    </row>
    <row r="678" customFormat="false" ht="12.75" hidden="false" customHeight="false" outlineLevel="0" collapsed="false">
      <c r="O678" s="23"/>
      <c r="P678" s="23"/>
      <c r="Q678" s="23"/>
      <c r="R678" s="23"/>
      <c r="S678" s="23"/>
      <c r="T678" s="0"/>
      <c r="U678" s="0"/>
    </row>
    <row r="679" customFormat="false" ht="12.75" hidden="false" customHeight="false" outlineLevel="0" collapsed="false">
      <c r="O679" s="23"/>
      <c r="P679" s="23"/>
      <c r="Q679" s="23"/>
      <c r="R679" s="23"/>
      <c r="S679" s="23"/>
      <c r="T679" s="0"/>
      <c r="U679" s="0"/>
    </row>
    <row r="680" customFormat="false" ht="12.75" hidden="false" customHeight="false" outlineLevel="0" collapsed="false">
      <c r="O680" s="23"/>
      <c r="P680" s="23"/>
      <c r="Q680" s="23"/>
      <c r="R680" s="23"/>
      <c r="S680" s="23"/>
      <c r="T680" s="0"/>
      <c r="U680" s="0"/>
    </row>
    <row r="681" customFormat="false" ht="12.75" hidden="false" customHeight="false" outlineLevel="0" collapsed="false">
      <c r="O681" s="23"/>
      <c r="P681" s="23"/>
      <c r="Q681" s="23"/>
      <c r="R681" s="23"/>
      <c r="S681" s="23"/>
      <c r="T681" s="0"/>
      <c r="U681" s="0"/>
    </row>
    <row r="682" customFormat="false" ht="12.75" hidden="false" customHeight="false" outlineLevel="0" collapsed="false">
      <c r="O682" s="23"/>
      <c r="P682" s="23"/>
      <c r="Q682" s="23"/>
      <c r="R682" s="23"/>
      <c r="S682" s="23"/>
      <c r="T682" s="0"/>
      <c r="U682" s="0"/>
    </row>
    <row r="683" customFormat="false" ht="12.75" hidden="false" customHeight="false" outlineLevel="0" collapsed="false">
      <c r="O683" s="23"/>
      <c r="P683" s="23"/>
      <c r="Q683" s="23"/>
      <c r="R683" s="23"/>
      <c r="S683" s="23"/>
      <c r="T683" s="0"/>
      <c r="U683" s="0"/>
    </row>
    <row r="684" customFormat="false" ht="12.75" hidden="false" customHeight="false" outlineLevel="0" collapsed="false">
      <c r="O684" s="23"/>
      <c r="P684" s="23"/>
      <c r="Q684" s="23"/>
      <c r="R684" s="23"/>
      <c r="S684" s="23"/>
      <c r="T684" s="0"/>
      <c r="U684" s="0"/>
    </row>
    <row r="685" customFormat="false" ht="12.75" hidden="false" customHeight="false" outlineLevel="0" collapsed="false">
      <c r="O685" s="23"/>
      <c r="P685" s="23"/>
      <c r="Q685" s="23"/>
      <c r="R685" s="23"/>
      <c r="S685" s="23"/>
      <c r="T685" s="0"/>
      <c r="U685" s="0"/>
    </row>
    <row r="686" customFormat="false" ht="12.75" hidden="false" customHeight="false" outlineLevel="0" collapsed="false">
      <c r="O686" s="23"/>
      <c r="P686" s="23"/>
      <c r="Q686" s="23"/>
      <c r="R686" s="23"/>
      <c r="S686" s="23"/>
      <c r="T686" s="0"/>
      <c r="U686" s="0"/>
    </row>
    <row r="687" customFormat="false" ht="12.75" hidden="false" customHeight="false" outlineLevel="0" collapsed="false">
      <c r="O687" s="23"/>
      <c r="P687" s="23"/>
      <c r="Q687" s="23"/>
      <c r="R687" s="23"/>
      <c r="S687" s="23"/>
      <c r="T687" s="0"/>
      <c r="U687" s="0"/>
    </row>
    <row r="688" customFormat="false" ht="12.75" hidden="false" customHeight="false" outlineLevel="0" collapsed="false">
      <c r="O688" s="23"/>
      <c r="P688" s="23"/>
      <c r="Q688" s="23"/>
      <c r="R688" s="23"/>
      <c r="S688" s="23"/>
      <c r="T688" s="0"/>
      <c r="U688" s="0"/>
    </row>
    <row r="689" customFormat="false" ht="12.75" hidden="false" customHeight="false" outlineLevel="0" collapsed="false">
      <c r="O689" s="23"/>
      <c r="P689" s="23"/>
      <c r="Q689" s="23"/>
      <c r="R689" s="23"/>
      <c r="S689" s="23"/>
      <c r="T689" s="0"/>
      <c r="U689" s="0"/>
    </row>
    <row r="690" customFormat="false" ht="12.75" hidden="false" customHeight="false" outlineLevel="0" collapsed="false">
      <c r="O690" s="23"/>
      <c r="P690" s="23"/>
      <c r="Q690" s="23"/>
      <c r="R690" s="23"/>
      <c r="S690" s="23"/>
      <c r="T690" s="0"/>
      <c r="U690" s="0"/>
    </row>
    <row r="691" customFormat="false" ht="12.75" hidden="false" customHeight="false" outlineLevel="0" collapsed="false">
      <c r="O691" s="23"/>
      <c r="P691" s="23"/>
      <c r="Q691" s="23"/>
      <c r="R691" s="23"/>
      <c r="S691" s="23"/>
      <c r="T691" s="0"/>
      <c r="U691" s="0"/>
    </row>
    <row r="692" customFormat="false" ht="12.75" hidden="false" customHeight="false" outlineLevel="0" collapsed="false">
      <c r="O692" s="23"/>
      <c r="P692" s="23"/>
      <c r="Q692" s="23"/>
      <c r="R692" s="23"/>
      <c r="S692" s="23"/>
      <c r="T692" s="0"/>
      <c r="U692" s="0"/>
    </row>
    <row r="693" customFormat="false" ht="12.75" hidden="false" customHeight="false" outlineLevel="0" collapsed="false">
      <c r="O693" s="23"/>
      <c r="P693" s="23"/>
      <c r="Q693" s="23"/>
      <c r="R693" s="23"/>
      <c r="S693" s="23"/>
      <c r="T693" s="0"/>
      <c r="U693" s="0"/>
    </row>
    <row r="694" customFormat="false" ht="12.75" hidden="false" customHeight="false" outlineLevel="0" collapsed="false">
      <c r="O694" s="23"/>
      <c r="P694" s="23"/>
      <c r="Q694" s="23"/>
      <c r="R694" s="23"/>
      <c r="S694" s="23"/>
      <c r="T694" s="0"/>
      <c r="U694" s="0"/>
    </row>
    <row r="695" customFormat="false" ht="12.75" hidden="false" customHeight="false" outlineLevel="0" collapsed="false">
      <c r="O695" s="23"/>
      <c r="P695" s="23"/>
      <c r="Q695" s="23"/>
      <c r="R695" s="23"/>
      <c r="S695" s="23"/>
      <c r="T695" s="0"/>
      <c r="U695" s="0"/>
    </row>
    <row r="696" customFormat="false" ht="12.75" hidden="false" customHeight="false" outlineLevel="0" collapsed="false">
      <c r="O696" s="23"/>
      <c r="P696" s="23"/>
      <c r="Q696" s="23"/>
      <c r="R696" s="23"/>
      <c r="S696" s="23"/>
      <c r="T696" s="0"/>
      <c r="U696" s="0"/>
    </row>
    <row r="697" customFormat="false" ht="12.75" hidden="false" customHeight="false" outlineLevel="0" collapsed="false">
      <c r="O697" s="23"/>
      <c r="P697" s="23"/>
      <c r="Q697" s="23"/>
      <c r="R697" s="23"/>
      <c r="S697" s="23"/>
      <c r="T697" s="0"/>
      <c r="U697" s="0"/>
    </row>
    <row r="698" customFormat="false" ht="12.75" hidden="false" customHeight="false" outlineLevel="0" collapsed="false">
      <c r="O698" s="23"/>
      <c r="P698" s="23"/>
      <c r="Q698" s="23"/>
      <c r="R698" s="23"/>
      <c r="S698" s="23"/>
      <c r="T698" s="0"/>
      <c r="U698" s="0"/>
    </row>
    <row r="699" customFormat="false" ht="12.75" hidden="false" customHeight="false" outlineLevel="0" collapsed="false">
      <c r="O699" s="23"/>
      <c r="P699" s="23"/>
      <c r="Q699" s="23"/>
      <c r="R699" s="23"/>
      <c r="S699" s="23"/>
      <c r="T699" s="0"/>
      <c r="U699" s="0"/>
    </row>
    <row r="700" customFormat="false" ht="12.75" hidden="false" customHeight="false" outlineLevel="0" collapsed="false">
      <c r="O700" s="23"/>
      <c r="P700" s="23"/>
      <c r="Q700" s="23"/>
      <c r="R700" s="23"/>
      <c r="S700" s="23"/>
      <c r="T700" s="0"/>
      <c r="U700" s="0"/>
    </row>
    <row r="701" customFormat="false" ht="12.75" hidden="false" customHeight="false" outlineLevel="0" collapsed="false">
      <c r="O701" s="23"/>
      <c r="P701" s="23"/>
      <c r="Q701" s="23"/>
      <c r="R701" s="23"/>
      <c r="S701" s="23"/>
      <c r="T701" s="0"/>
      <c r="U701" s="0"/>
    </row>
    <row r="702" customFormat="false" ht="12.75" hidden="false" customHeight="false" outlineLevel="0" collapsed="false">
      <c r="O702" s="23"/>
      <c r="P702" s="23"/>
      <c r="Q702" s="23"/>
      <c r="R702" s="23"/>
      <c r="S702" s="23"/>
      <c r="T702" s="0"/>
      <c r="U702" s="0"/>
    </row>
    <row r="703" customFormat="false" ht="12.75" hidden="false" customHeight="false" outlineLevel="0" collapsed="false">
      <c r="O703" s="23"/>
      <c r="P703" s="23"/>
      <c r="Q703" s="23"/>
      <c r="R703" s="23"/>
      <c r="S703" s="23"/>
      <c r="T703" s="0"/>
      <c r="U703" s="0"/>
    </row>
    <row r="704" customFormat="false" ht="12.75" hidden="false" customHeight="false" outlineLevel="0" collapsed="false">
      <c r="O704" s="23"/>
      <c r="P704" s="23"/>
      <c r="Q704" s="23"/>
      <c r="R704" s="23"/>
      <c r="S704" s="23"/>
      <c r="T704" s="0"/>
      <c r="U704" s="0"/>
    </row>
    <row r="705" customFormat="false" ht="12.75" hidden="false" customHeight="false" outlineLevel="0" collapsed="false">
      <c r="O705" s="23"/>
      <c r="P705" s="23"/>
      <c r="Q705" s="23"/>
      <c r="R705" s="23"/>
      <c r="S705" s="23"/>
      <c r="T705" s="0"/>
      <c r="U705" s="0"/>
    </row>
    <row r="706" customFormat="false" ht="12.75" hidden="false" customHeight="false" outlineLevel="0" collapsed="false">
      <c r="O706" s="23"/>
      <c r="P706" s="23"/>
      <c r="Q706" s="23"/>
      <c r="R706" s="23"/>
      <c r="S706" s="23"/>
      <c r="T706" s="0"/>
      <c r="U706" s="0"/>
    </row>
    <row r="707" customFormat="false" ht="12.75" hidden="false" customHeight="false" outlineLevel="0" collapsed="false">
      <c r="O707" s="23"/>
      <c r="P707" s="23"/>
      <c r="Q707" s="23"/>
      <c r="R707" s="23"/>
      <c r="S707" s="23"/>
      <c r="T707" s="0"/>
      <c r="U707" s="0"/>
    </row>
    <row r="708" customFormat="false" ht="12.75" hidden="false" customHeight="false" outlineLevel="0" collapsed="false">
      <c r="O708" s="23"/>
      <c r="P708" s="23"/>
      <c r="Q708" s="23"/>
      <c r="R708" s="23"/>
      <c r="S708" s="23"/>
      <c r="T708" s="0"/>
      <c r="U708" s="0"/>
    </row>
    <row r="709" customFormat="false" ht="12.75" hidden="false" customHeight="false" outlineLevel="0" collapsed="false">
      <c r="O709" s="23"/>
      <c r="P709" s="23"/>
      <c r="Q709" s="23"/>
      <c r="R709" s="23"/>
      <c r="S709" s="23"/>
      <c r="T709" s="0"/>
      <c r="U709" s="0"/>
    </row>
    <row r="710" customFormat="false" ht="12.75" hidden="false" customHeight="false" outlineLevel="0" collapsed="false">
      <c r="O710" s="23"/>
      <c r="P710" s="23"/>
      <c r="Q710" s="23"/>
      <c r="R710" s="23"/>
      <c r="S710" s="23"/>
      <c r="T710" s="0"/>
      <c r="U710" s="0"/>
    </row>
    <row r="711" customFormat="false" ht="12.75" hidden="false" customHeight="false" outlineLevel="0" collapsed="false">
      <c r="O711" s="23"/>
      <c r="P711" s="23"/>
      <c r="Q711" s="23"/>
      <c r="R711" s="23"/>
      <c r="S711" s="23"/>
      <c r="T711" s="0"/>
      <c r="U711" s="0"/>
    </row>
    <row r="712" customFormat="false" ht="12.75" hidden="false" customHeight="false" outlineLevel="0" collapsed="false">
      <c r="O712" s="23"/>
      <c r="P712" s="23"/>
      <c r="Q712" s="23"/>
      <c r="R712" s="23"/>
      <c r="S712" s="23"/>
      <c r="T712" s="0"/>
      <c r="U712" s="0"/>
    </row>
    <row r="713" customFormat="false" ht="12.75" hidden="false" customHeight="false" outlineLevel="0" collapsed="false">
      <c r="O713" s="23"/>
      <c r="P713" s="23"/>
      <c r="Q713" s="23"/>
      <c r="R713" s="23"/>
      <c r="S713" s="23"/>
      <c r="T713" s="0"/>
      <c r="U713" s="0"/>
    </row>
    <row r="714" customFormat="false" ht="12.75" hidden="false" customHeight="false" outlineLevel="0" collapsed="false">
      <c r="O714" s="23"/>
      <c r="P714" s="23"/>
      <c r="Q714" s="23"/>
      <c r="R714" s="23"/>
      <c r="S714" s="23"/>
      <c r="T714" s="0"/>
      <c r="U714" s="0"/>
    </row>
    <row r="715" customFormat="false" ht="12.75" hidden="false" customHeight="false" outlineLevel="0" collapsed="false">
      <c r="O715" s="23"/>
      <c r="P715" s="23"/>
      <c r="Q715" s="23"/>
      <c r="R715" s="23"/>
      <c r="S715" s="23"/>
      <c r="T715" s="0"/>
      <c r="U715" s="0"/>
    </row>
    <row r="716" customFormat="false" ht="12.75" hidden="false" customHeight="false" outlineLevel="0" collapsed="false">
      <c r="O716" s="23"/>
      <c r="P716" s="23"/>
      <c r="Q716" s="23"/>
      <c r="R716" s="23"/>
      <c r="S716" s="23"/>
      <c r="T716" s="0"/>
      <c r="U716" s="0"/>
    </row>
    <row r="717" customFormat="false" ht="12.75" hidden="false" customHeight="false" outlineLevel="0" collapsed="false">
      <c r="O717" s="23"/>
      <c r="P717" s="23"/>
      <c r="Q717" s="23"/>
      <c r="R717" s="23"/>
      <c r="S717" s="23"/>
      <c r="T717" s="0"/>
      <c r="U717" s="0"/>
    </row>
    <row r="718" customFormat="false" ht="12.75" hidden="false" customHeight="false" outlineLevel="0" collapsed="false">
      <c r="O718" s="23"/>
      <c r="P718" s="23"/>
      <c r="Q718" s="23"/>
      <c r="R718" s="23"/>
      <c r="S718" s="23"/>
      <c r="T718" s="0"/>
      <c r="U718" s="0"/>
    </row>
    <row r="719" customFormat="false" ht="12.75" hidden="false" customHeight="false" outlineLevel="0" collapsed="false">
      <c r="O719" s="23"/>
      <c r="P719" s="23"/>
      <c r="Q719" s="23"/>
      <c r="R719" s="23"/>
      <c r="S719" s="23"/>
      <c r="T719" s="0"/>
      <c r="U719" s="0"/>
    </row>
    <row r="720" customFormat="false" ht="12.75" hidden="false" customHeight="false" outlineLevel="0" collapsed="false">
      <c r="O720" s="23"/>
      <c r="P720" s="23"/>
      <c r="Q720" s="23"/>
      <c r="R720" s="23"/>
      <c r="S720" s="23"/>
      <c r="T720" s="0"/>
      <c r="U720" s="0"/>
    </row>
    <row r="721" customFormat="false" ht="12.75" hidden="false" customHeight="false" outlineLevel="0" collapsed="false">
      <c r="O721" s="23"/>
      <c r="P721" s="23"/>
      <c r="Q721" s="23"/>
      <c r="R721" s="23"/>
      <c r="S721" s="23"/>
      <c r="T721" s="0"/>
      <c r="U721" s="0"/>
    </row>
    <row r="722" customFormat="false" ht="12.75" hidden="false" customHeight="false" outlineLevel="0" collapsed="false">
      <c r="O722" s="23"/>
      <c r="P722" s="23"/>
      <c r="Q722" s="23"/>
      <c r="R722" s="23"/>
      <c r="S722" s="23"/>
      <c r="T722" s="0"/>
      <c r="U722" s="0"/>
    </row>
    <row r="723" customFormat="false" ht="12.75" hidden="false" customHeight="false" outlineLevel="0" collapsed="false">
      <c r="O723" s="23"/>
      <c r="P723" s="23"/>
      <c r="Q723" s="23"/>
      <c r="R723" s="23"/>
      <c r="S723" s="23"/>
      <c r="T723" s="0"/>
      <c r="U723" s="0"/>
    </row>
    <row r="724" customFormat="false" ht="12.75" hidden="false" customHeight="false" outlineLevel="0" collapsed="false">
      <c r="O724" s="23"/>
      <c r="P724" s="23"/>
      <c r="Q724" s="23"/>
      <c r="R724" s="23"/>
      <c r="S724" s="23"/>
      <c r="T724" s="0"/>
      <c r="U724" s="0"/>
    </row>
    <row r="725" customFormat="false" ht="12.75" hidden="false" customHeight="false" outlineLevel="0" collapsed="false">
      <c r="O725" s="23"/>
      <c r="P725" s="23"/>
      <c r="Q725" s="23"/>
      <c r="R725" s="23"/>
      <c r="S725" s="23"/>
      <c r="T725" s="0"/>
      <c r="U725" s="0"/>
    </row>
    <row r="726" customFormat="false" ht="12.75" hidden="false" customHeight="false" outlineLevel="0" collapsed="false">
      <c r="O726" s="23"/>
      <c r="P726" s="23"/>
      <c r="Q726" s="23"/>
      <c r="R726" s="23"/>
      <c r="S726" s="23"/>
      <c r="T726" s="0"/>
      <c r="U726" s="0"/>
    </row>
    <row r="727" customFormat="false" ht="12.75" hidden="false" customHeight="false" outlineLevel="0" collapsed="false">
      <c r="O727" s="23"/>
      <c r="P727" s="23"/>
      <c r="Q727" s="23"/>
      <c r="R727" s="23"/>
      <c r="S727" s="23"/>
      <c r="T727" s="0"/>
      <c r="U727" s="0"/>
    </row>
    <row r="728" customFormat="false" ht="12.75" hidden="false" customHeight="false" outlineLevel="0" collapsed="false">
      <c r="O728" s="23"/>
      <c r="P728" s="23"/>
      <c r="Q728" s="23"/>
      <c r="R728" s="23"/>
      <c r="S728" s="23"/>
      <c r="T728" s="0"/>
      <c r="U728" s="0"/>
    </row>
    <row r="729" customFormat="false" ht="12.75" hidden="false" customHeight="false" outlineLevel="0" collapsed="false">
      <c r="O729" s="23"/>
      <c r="P729" s="23"/>
      <c r="Q729" s="23"/>
      <c r="R729" s="23"/>
      <c r="S729" s="23"/>
      <c r="T729" s="0"/>
      <c r="U729" s="0"/>
    </row>
    <row r="730" customFormat="false" ht="12.75" hidden="false" customHeight="false" outlineLevel="0" collapsed="false">
      <c r="O730" s="23"/>
      <c r="P730" s="23"/>
      <c r="Q730" s="23"/>
      <c r="R730" s="23"/>
      <c r="S730" s="23"/>
      <c r="T730" s="0"/>
      <c r="U730" s="0"/>
    </row>
    <row r="731" customFormat="false" ht="12.75" hidden="false" customHeight="false" outlineLevel="0" collapsed="false">
      <c r="O731" s="23"/>
      <c r="P731" s="23"/>
      <c r="Q731" s="23"/>
      <c r="R731" s="23"/>
      <c r="S731" s="23"/>
      <c r="T731" s="0"/>
      <c r="U731" s="0"/>
    </row>
    <row r="732" customFormat="false" ht="12.75" hidden="false" customHeight="false" outlineLevel="0" collapsed="false">
      <c r="O732" s="23"/>
      <c r="P732" s="23"/>
      <c r="Q732" s="23"/>
      <c r="R732" s="23"/>
      <c r="S732" s="23"/>
      <c r="T732" s="0"/>
      <c r="U732" s="0"/>
    </row>
    <row r="733" customFormat="false" ht="12.75" hidden="false" customHeight="false" outlineLevel="0" collapsed="false">
      <c r="O733" s="23"/>
      <c r="P733" s="23"/>
      <c r="Q733" s="23"/>
      <c r="R733" s="23"/>
      <c r="S733" s="23"/>
      <c r="T733" s="0"/>
      <c r="U733" s="0"/>
    </row>
    <row r="734" customFormat="false" ht="12.75" hidden="false" customHeight="false" outlineLevel="0" collapsed="false">
      <c r="O734" s="23"/>
      <c r="P734" s="23"/>
      <c r="Q734" s="23"/>
      <c r="R734" s="23"/>
      <c r="S734" s="23"/>
      <c r="T734" s="0"/>
      <c r="U734" s="0"/>
    </row>
    <row r="735" customFormat="false" ht="12.75" hidden="false" customHeight="false" outlineLevel="0" collapsed="false">
      <c r="O735" s="23"/>
      <c r="P735" s="23"/>
      <c r="Q735" s="23"/>
      <c r="R735" s="23"/>
      <c r="S735" s="23"/>
      <c r="T735" s="0"/>
      <c r="U735" s="0"/>
    </row>
    <row r="736" customFormat="false" ht="12.75" hidden="false" customHeight="false" outlineLevel="0" collapsed="false">
      <c r="O736" s="23"/>
      <c r="P736" s="23"/>
      <c r="Q736" s="23"/>
      <c r="R736" s="23"/>
      <c r="S736" s="23"/>
      <c r="T736" s="0"/>
      <c r="U736" s="0"/>
    </row>
    <row r="737" customFormat="false" ht="12.75" hidden="false" customHeight="false" outlineLevel="0" collapsed="false">
      <c r="O737" s="23"/>
      <c r="P737" s="23"/>
      <c r="Q737" s="23"/>
      <c r="R737" s="23"/>
      <c r="S737" s="23"/>
      <c r="T737" s="0"/>
      <c r="U737" s="0"/>
    </row>
    <row r="738" customFormat="false" ht="12.75" hidden="false" customHeight="false" outlineLevel="0" collapsed="false">
      <c r="O738" s="23"/>
      <c r="P738" s="23"/>
      <c r="Q738" s="23"/>
      <c r="R738" s="23"/>
      <c r="S738" s="23"/>
      <c r="T738" s="0"/>
      <c r="U738" s="0"/>
    </row>
    <row r="739" customFormat="false" ht="12.75" hidden="false" customHeight="false" outlineLevel="0" collapsed="false">
      <c r="O739" s="23"/>
      <c r="P739" s="23"/>
      <c r="Q739" s="23"/>
      <c r="R739" s="23"/>
      <c r="S739" s="23"/>
      <c r="T739" s="0"/>
      <c r="U739" s="0"/>
    </row>
    <row r="740" customFormat="false" ht="12.75" hidden="false" customHeight="false" outlineLevel="0" collapsed="false">
      <c r="O740" s="23"/>
      <c r="P740" s="23"/>
      <c r="Q740" s="23"/>
      <c r="R740" s="23"/>
      <c r="S740" s="23"/>
      <c r="T740" s="0"/>
      <c r="U740" s="0"/>
    </row>
    <row r="741" customFormat="false" ht="12.75" hidden="false" customHeight="false" outlineLevel="0" collapsed="false">
      <c r="O741" s="23"/>
      <c r="P741" s="23"/>
      <c r="Q741" s="23"/>
      <c r="R741" s="23"/>
      <c r="S741" s="23"/>
      <c r="T741" s="0"/>
      <c r="U741" s="0"/>
    </row>
    <row r="742" customFormat="false" ht="12.75" hidden="false" customHeight="false" outlineLevel="0" collapsed="false">
      <c r="O742" s="23"/>
      <c r="P742" s="23"/>
      <c r="Q742" s="23"/>
      <c r="R742" s="23"/>
      <c r="S742" s="23"/>
      <c r="T742" s="0"/>
      <c r="U742" s="0"/>
    </row>
    <row r="743" customFormat="false" ht="12.75" hidden="false" customHeight="false" outlineLevel="0" collapsed="false">
      <c r="O743" s="23"/>
      <c r="P743" s="23"/>
      <c r="Q743" s="23"/>
      <c r="R743" s="23"/>
      <c r="S743" s="23"/>
      <c r="T743" s="0"/>
      <c r="U743" s="0"/>
    </row>
    <row r="744" customFormat="false" ht="12.75" hidden="false" customHeight="false" outlineLevel="0" collapsed="false">
      <c r="O744" s="23"/>
      <c r="P744" s="23"/>
      <c r="Q744" s="23"/>
      <c r="R744" s="23"/>
      <c r="S744" s="23"/>
      <c r="T744" s="0"/>
      <c r="U744" s="0"/>
    </row>
    <row r="745" customFormat="false" ht="12.75" hidden="false" customHeight="false" outlineLevel="0" collapsed="false">
      <c r="O745" s="23"/>
      <c r="P745" s="23"/>
      <c r="Q745" s="23"/>
      <c r="R745" s="23"/>
      <c r="S745" s="23"/>
      <c r="T745" s="0"/>
      <c r="U745" s="0"/>
    </row>
    <row r="746" customFormat="false" ht="12.75" hidden="false" customHeight="false" outlineLevel="0" collapsed="false">
      <c r="O746" s="23"/>
      <c r="P746" s="23"/>
      <c r="Q746" s="23"/>
      <c r="R746" s="23"/>
      <c r="S746" s="23"/>
      <c r="T746" s="0"/>
      <c r="U746" s="0"/>
    </row>
    <row r="747" customFormat="false" ht="12.75" hidden="false" customHeight="false" outlineLevel="0" collapsed="false">
      <c r="O747" s="23"/>
      <c r="P747" s="23"/>
      <c r="Q747" s="23"/>
      <c r="R747" s="23"/>
      <c r="S747" s="23"/>
      <c r="T747" s="0"/>
      <c r="U747" s="0"/>
    </row>
    <row r="748" customFormat="false" ht="12.75" hidden="false" customHeight="false" outlineLevel="0" collapsed="false">
      <c r="O748" s="23"/>
      <c r="P748" s="23"/>
      <c r="Q748" s="23"/>
      <c r="R748" s="23"/>
      <c r="S748" s="23"/>
      <c r="T748" s="0"/>
      <c r="U748" s="0"/>
    </row>
    <row r="749" customFormat="false" ht="12.75" hidden="false" customHeight="false" outlineLevel="0" collapsed="false">
      <c r="O749" s="23"/>
      <c r="P749" s="23"/>
      <c r="Q749" s="23"/>
      <c r="R749" s="23"/>
      <c r="S749" s="23"/>
      <c r="T749" s="0"/>
      <c r="U749" s="0"/>
    </row>
    <row r="750" customFormat="false" ht="12.75" hidden="false" customHeight="false" outlineLevel="0" collapsed="false">
      <c r="O750" s="23"/>
      <c r="P750" s="23"/>
      <c r="Q750" s="23"/>
      <c r="R750" s="23"/>
      <c r="S750" s="23"/>
      <c r="T750" s="0"/>
      <c r="U750" s="0"/>
    </row>
    <row r="751" customFormat="false" ht="12.75" hidden="false" customHeight="false" outlineLevel="0" collapsed="false">
      <c r="O751" s="23"/>
      <c r="P751" s="23"/>
      <c r="Q751" s="23"/>
      <c r="R751" s="23"/>
      <c r="S751" s="23"/>
      <c r="T751" s="0"/>
      <c r="U751" s="0"/>
    </row>
    <row r="752" customFormat="false" ht="12.75" hidden="false" customHeight="false" outlineLevel="0" collapsed="false">
      <c r="O752" s="23"/>
      <c r="P752" s="23"/>
      <c r="Q752" s="23"/>
      <c r="R752" s="23"/>
      <c r="S752" s="23"/>
      <c r="T752" s="0"/>
      <c r="U752" s="0"/>
    </row>
    <row r="753" customFormat="false" ht="12.75" hidden="false" customHeight="false" outlineLevel="0" collapsed="false">
      <c r="O753" s="23"/>
      <c r="P753" s="23"/>
      <c r="Q753" s="23"/>
      <c r="R753" s="23"/>
      <c r="S753" s="23"/>
      <c r="T753" s="0"/>
      <c r="U753" s="0"/>
    </row>
    <row r="754" customFormat="false" ht="12.75" hidden="false" customHeight="false" outlineLevel="0" collapsed="false">
      <c r="O754" s="23"/>
      <c r="P754" s="23"/>
      <c r="Q754" s="23"/>
      <c r="R754" s="23"/>
      <c r="S754" s="23"/>
      <c r="T754" s="0"/>
      <c r="U754" s="0"/>
    </row>
    <row r="755" customFormat="false" ht="12.75" hidden="false" customHeight="false" outlineLevel="0" collapsed="false">
      <c r="O755" s="23"/>
      <c r="P755" s="23"/>
      <c r="Q755" s="23"/>
      <c r="R755" s="23"/>
      <c r="S755" s="23"/>
      <c r="T755" s="0"/>
      <c r="U755" s="0"/>
    </row>
    <row r="756" customFormat="false" ht="12.75" hidden="false" customHeight="false" outlineLevel="0" collapsed="false">
      <c r="O756" s="23"/>
      <c r="P756" s="23"/>
      <c r="Q756" s="23"/>
      <c r="R756" s="23"/>
      <c r="S756" s="23"/>
      <c r="T756" s="0"/>
      <c r="U756" s="0"/>
    </row>
    <row r="757" customFormat="false" ht="12.75" hidden="false" customHeight="false" outlineLevel="0" collapsed="false">
      <c r="O757" s="23"/>
      <c r="P757" s="23"/>
      <c r="Q757" s="23"/>
      <c r="R757" s="23"/>
      <c r="S757" s="23"/>
      <c r="T757" s="0"/>
      <c r="U757" s="0"/>
    </row>
    <row r="758" customFormat="false" ht="12.75" hidden="false" customHeight="false" outlineLevel="0" collapsed="false">
      <c r="O758" s="23"/>
      <c r="P758" s="23"/>
      <c r="Q758" s="23"/>
      <c r="R758" s="23"/>
      <c r="S758" s="23"/>
      <c r="T758" s="0"/>
      <c r="U758" s="0"/>
    </row>
    <row r="759" customFormat="false" ht="12.75" hidden="false" customHeight="false" outlineLevel="0" collapsed="false">
      <c r="O759" s="23"/>
      <c r="P759" s="23"/>
      <c r="Q759" s="23"/>
      <c r="R759" s="23"/>
      <c r="S759" s="23"/>
      <c r="T759" s="0"/>
      <c r="U759" s="0"/>
    </row>
    <row r="760" customFormat="false" ht="12.75" hidden="false" customHeight="false" outlineLevel="0" collapsed="false">
      <c r="O760" s="23"/>
      <c r="P760" s="23"/>
      <c r="Q760" s="23"/>
      <c r="R760" s="23"/>
      <c r="S760" s="23"/>
      <c r="T760" s="0"/>
      <c r="U760" s="0"/>
    </row>
    <row r="761" customFormat="false" ht="12.75" hidden="false" customHeight="false" outlineLevel="0" collapsed="false">
      <c r="O761" s="23"/>
      <c r="P761" s="23"/>
      <c r="Q761" s="23"/>
      <c r="R761" s="23"/>
      <c r="S761" s="23"/>
      <c r="T761" s="0"/>
      <c r="U761" s="0"/>
    </row>
    <row r="762" customFormat="false" ht="12.75" hidden="false" customHeight="false" outlineLevel="0" collapsed="false">
      <c r="O762" s="23"/>
      <c r="P762" s="23"/>
      <c r="Q762" s="23"/>
      <c r="R762" s="23"/>
      <c r="S762" s="23"/>
      <c r="T762" s="0"/>
      <c r="U762" s="0"/>
    </row>
    <row r="763" customFormat="false" ht="12.75" hidden="false" customHeight="false" outlineLevel="0" collapsed="false">
      <c r="O763" s="23"/>
      <c r="P763" s="23"/>
      <c r="Q763" s="23"/>
      <c r="R763" s="23"/>
      <c r="S763" s="23"/>
      <c r="T763" s="0"/>
      <c r="U763" s="0"/>
    </row>
    <row r="764" customFormat="false" ht="12.75" hidden="false" customHeight="false" outlineLevel="0" collapsed="false">
      <c r="O764" s="23"/>
      <c r="P764" s="23"/>
      <c r="Q764" s="23"/>
      <c r="R764" s="23"/>
      <c r="S764" s="23"/>
      <c r="T764" s="0"/>
      <c r="U764" s="0"/>
    </row>
    <row r="765" customFormat="false" ht="12.75" hidden="false" customHeight="false" outlineLevel="0" collapsed="false">
      <c r="O765" s="23"/>
      <c r="P765" s="23"/>
      <c r="Q765" s="23"/>
      <c r="R765" s="23"/>
      <c r="S765" s="23"/>
      <c r="T765" s="0"/>
      <c r="U765" s="0"/>
    </row>
    <row r="766" customFormat="false" ht="12.75" hidden="false" customHeight="false" outlineLevel="0" collapsed="false">
      <c r="O766" s="23"/>
      <c r="P766" s="23"/>
      <c r="Q766" s="23"/>
      <c r="R766" s="23"/>
      <c r="S766" s="23"/>
      <c r="T766" s="0"/>
      <c r="U766" s="0"/>
    </row>
    <row r="767" customFormat="false" ht="12.75" hidden="false" customHeight="false" outlineLevel="0" collapsed="false">
      <c r="O767" s="23"/>
      <c r="P767" s="23"/>
      <c r="Q767" s="23"/>
      <c r="R767" s="23"/>
      <c r="S767" s="23"/>
      <c r="T767" s="0"/>
      <c r="U767" s="0"/>
    </row>
    <row r="768" customFormat="false" ht="12.75" hidden="false" customHeight="false" outlineLevel="0" collapsed="false">
      <c r="O768" s="23"/>
      <c r="P768" s="23"/>
      <c r="Q768" s="23"/>
      <c r="R768" s="23"/>
      <c r="S768" s="23"/>
      <c r="T768" s="0"/>
      <c r="U768" s="0"/>
    </row>
    <row r="769" customFormat="false" ht="12.75" hidden="false" customHeight="false" outlineLevel="0" collapsed="false">
      <c r="O769" s="23"/>
      <c r="P769" s="23"/>
      <c r="Q769" s="23"/>
      <c r="R769" s="23"/>
      <c r="S769" s="23"/>
      <c r="T769" s="0"/>
      <c r="U769" s="0"/>
    </row>
    <row r="770" customFormat="false" ht="12.75" hidden="false" customHeight="false" outlineLevel="0" collapsed="false">
      <c r="O770" s="23"/>
      <c r="P770" s="23"/>
      <c r="Q770" s="23"/>
      <c r="R770" s="23"/>
      <c r="S770" s="23"/>
      <c r="T770" s="0"/>
      <c r="U770" s="0"/>
    </row>
    <row r="771" customFormat="false" ht="12.75" hidden="false" customHeight="false" outlineLevel="0" collapsed="false">
      <c r="O771" s="23"/>
      <c r="P771" s="23"/>
      <c r="Q771" s="23"/>
      <c r="R771" s="23"/>
      <c r="S771" s="23"/>
      <c r="T771" s="0"/>
      <c r="U771" s="0"/>
    </row>
    <row r="772" customFormat="false" ht="12.75" hidden="false" customHeight="false" outlineLevel="0" collapsed="false">
      <c r="O772" s="23"/>
      <c r="P772" s="23"/>
      <c r="Q772" s="23"/>
      <c r="R772" s="23"/>
      <c r="S772" s="23"/>
      <c r="T772" s="0"/>
      <c r="U772" s="0"/>
    </row>
    <row r="773" customFormat="false" ht="12.75" hidden="false" customHeight="false" outlineLevel="0" collapsed="false">
      <c r="O773" s="23"/>
      <c r="P773" s="23"/>
      <c r="Q773" s="23"/>
      <c r="R773" s="23"/>
      <c r="S773" s="23"/>
      <c r="T773" s="0"/>
      <c r="U773" s="0"/>
    </row>
    <row r="774" customFormat="false" ht="12.75" hidden="false" customHeight="false" outlineLevel="0" collapsed="false">
      <c r="O774" s="23"/>
      <c r="P774" s="23"/>
      <c r="Q774" s="23"/>
      <c r="R774" s="23"/>
      <c r="S774" s="23"/>
      <c r="T774" s="0"/>
      <c r="U774" s="0"/>
    </row>
    <row r="775" customFormat="false" ht="12.75" hidden="false" customHeight="false" outlineLevel="0" collapsed="false">
      <c r="O775" s="23"/>
      <c r="P775" s="23"/>
      <c r="Q775" s="23"/>
      <c r="R775" s="23"/>
      <c r="S775" s="23"/>
      <c r="T775" s="0"/>
      <c r="U775" s="0"/>
    </row>
    <row r="776" customFormat="false" ht="12.75" hidden="false" customHeight="false" outlineLevel="0" collapsed="false">
      <c r="O776" s="23"/>
      <c r="P776" s="23"/>
      <c r="Q776" s="23"/>
      <c r="R776" s="23"/>
      <c r="S776" s="23"/>
      <c r="T776" s="0"/>
      <c r="U776" s="0"/>
    </row>
    <row r="777" customFormat="false" ht="12.75" hidden="false" customHeight="false" outlineLevel="0" collapsed="false">
      <c r="O777" s="23"/>
      <c r="P777" s="23"/>
      <c r="Q777" s="23"/>
      <c r="R777" s="23"/>
      <c r="S777" s="23"/>
      <c r="T777" s="0"/>
      <c r="U777" s="0"/>
    </row>
    <row r="778" customFormat="false" ht="12.75" hidden="false" customHeight="false" outlineLevel="0" collapsed="false">
      <c r="O778" s="23"/>
      <c r="P778" s="23"/>
      <c r="Q778" s="23"/>
      <c r="R778" s="23"/>
      <c r="S778" s="23"/>
      <c r="T778" s="0"/>
      <c r="U778" s="0"/>
    </row>
    <row r="779" customFormat="false" ht="12.75" hidden="false" customHeight="false" outlineLevel="0" collapsed="false">
      <c r="O779" s="23"/>
      <c r="P779" s="23"/>
      <c r="Q779" s="23"/>
      <c r="R779" s="23"/>
      <c r="S779" s="23"/>
      <c r="T779" s="0"/>
      <c r="U779" s="0"/>
    </row>
    <row r="780" customFormat="false" ht="12.75" hidden="false" customHeight="false" outlineLevel="0" collapsed="false">
      <c r="O780" s="23"/>
      <c r="P780" s="23"/>
      <c r="Q780" s="23"/>
      <c r="R780" s="23"/>
      <c r="S780" s="23"/>
      <c r="T780" s="0"/>
      <c r="U780" s="0"/>
    </row>
    <row r="781" customFormat="false" ht="12.75" hidden="false" customHeight="false" outlineLevel="0" collapsed="false">
      <c r="O781" s="23"/>
      <c r="P781" s="23"/>
      <c r="Q781" s="23"/>
      <c r="R781" s="23"/>
      <c r="S781" s="23"/>
      <c r="T781" s="0"/>
      <c r="U781" s="0"/>
    </row>
    <row r="782" customFormat="false" ht="12.75" hidden="false" customHeight="false" outlineLevel="0" collapsed="false">
      <c r="O782" s="23"/>
      <c r="P782" s="23"/>
      <c r="Q782" s="23"/>
      <c r="R782" s="23"/>
      <c r="S782" s="23"/>
      <c r="T782" s="0"/>
      <c r="U782" s="0"/>
    </row>
    <row r="783" customFormat="false" ht="12.75" hidden="false" customHeight="false" outlineLevel="0" collapsed="false">
      <c r="O783" s="23"/>
      <c r="P783" s="23"/>
      <c r="Q783" s="23"/>
      <c r="R783" s="23"/>
      <c r="S783" s="23"/>
      <c r="T783" s="0"/>
      <c r="U783" s="0"/>
    </row>
    <row r="784" customFormat="false" ht="12.75" hidden="false" customHeight="false" outlineLevel="0" collapsed="false">
      <c r="O784" s="23"/>
      <c r="P784" s="23"/>
      <c r="Q784" s="23"/>
      <c r="R784" s="23"/>
      <c r="S784" s="23"/>
      <c r="T784" s="0"/>
      <c r="U784" s="0"/>
    </row>
    <row r="785" customFormat="false" ht="12.75" hidden="false" customHeight="false" outlineLevel="0" collapsed="false">
      <c r="O785" s="23"/>
      <c r="P785" s="23"/>
      <c r="Q785" s="23"/>
      <c r="R785" s="23"/>
      <c r="S785" s="23"/>
      <c r="T785" s="0"/>
      <c r="U785" s="0"/>
    </row>
    <row r="786" customFormat="false" ht="12.75" hidden="false" customHeight="false" outlineLevel="0" collapsed="false">
      <c r="O786" s="23"/>
      <c r="P786" s="23"/>
      <c r="Q786" s="23"/>
      <c r="R786" s="23"/>
      <c r="S786" s="23"/>
      <c r="T786" s="0"/>
      <c r="U786" s="0"/>
    </row>
    <row r="787" customFormat="false" ht="12.75" hidden="false" customHeight="false" outlineLevel="0" collapsed="false">
      <c r="O787" s="23"/>
      <c r="P787" s="23"/>
      <c r="Q787" s="23"/>
      <c r="R787" s="23"/>
      <c r="S787" s="23"/>
      <c r="T787" s="0"/>
      <c r="U787" s="0"/>
    </row>
    <row r="788" customFormat="false" ht="12.75" hidden="false" customHeight="false" outlineLevel="0" collapsed="false">
      <c r="O788" s="23"/>
      <c r="P788" s="23"/>
      <c r="Q788" s="23"/>
      <c r="R788" s="23"/>
      <c r="S788" s="23"/>
      <c r="T788" s="0"/>
      <c r="U788" s="0"/>
    </row>
    <row r="789" customFormat="false" ht="12.75" hidden="false" customHeight="false" outlineLevel="0" collapsed="false">
      <c r="O789" s="23"/>
      <c r="P789" s="23"/>
      <c r="Q789" s="23"/>
      <c r="R789" s="23"/>
      <c r="S789" s="23"/>
      <c r="T789" s="0"/>
      <c r="U789" s="0"/>
    </row>
    <row r="790" customFormat="false" ht="12.75" hidden="false" customHeight="false" outlineLevel="0" collapsed="false">
      <c r="O790" s="23"/>
      <c r="P790" s="23"/>
      <c r="Q790" s="23"/>
      <c r="R790" s="23"/>
      <c r="S790" s="23"/>
      <c r="T790" s="0"/>
      <c r="U790" s="0"/>
    </row>
    <row r="791" customFormat="false" ht="12.75" hidden="false" customHeight="false" outlineLevel="0" collapsed="false">
      <c r="O791" s="23"/>
      <c r="P791" s="23"/>
      <c r="Q791" s="23"/>
      <c r="R791" s="23"/>
      <c r="S791" s="23"/>
      <c r="T791" s="0"/>
      <c r="U791" s="0"/>
    </row>
    <row r="792" customFormat="false" ht="12.75" hidden="false" customHeight="false" outlineLevel="0" collapsed="false">
      <c r="O792" s="23"/>
      <c r="P792" s="23"/>
      <c r="Q792" s="23"/>
      <c r="R792" s="23"/>
      <c r="S792" s="23"/>
      <c r="T792" s="0"/>
      <c r="U792" s="0"/>
    </row>
    <row r="793" customFormat="false" ht="12.75" hidden="false" customHeight="false" outlineLevel="0" collapsed="false">
      <c r="O793" s="23"/>
      <c r="P793" s="23"/>
      <c r="Q793" s="23"/>
      <c r="R793" s="23"/>
      <c r="S793" s="23"/>
      <c r="T793" s="0"/>
      <c r="U793" s="0"/>
    </row>
    <row r="794" customFormat="false" ht="12.75" hidden="false" customHeight="false" outlineLevel="0" collapsed="false">
      <c r="O794" s="23"/>
      <c r="P794" s="23"/>
      <c r="Q794" s="23"/>
      <c r="R794" s="23"/>
      <c r="S794" s="23"/>
      <c r="T794" s="0"/>
      <c r="U794" s="0"/>
    </row>
    <row r="795" customFormat="false" ht="12.75" hidden="false" customHeight="false" outlineLevel="0" collapsed="false">
      <c r="O795" s="23"/>
      <c r="P795" s="23"/>
      <c r="Q795" s="23"/>
      <c r="R795" s="23"/>
      <c r="S795" s="23"/>
      <c r="T795" s="0"/>
      <c r="U795" s="0"/>
    </row>
    <row r="796" customFormat="false" ht="12.75" hidden="false" customHeight="false" outlineLevel="0" collapsed="false">
      <c r="O796" s="23"/>
      <c r="P796" s="23"/>
      <c r="Q796" s="23"/>
      <c r="R796" s="23"/>
      <c r="S796" s="23"/>
      <c r="T796" s="0"/>
      <c r="U796" s="0"/>
    </row>
    <row r="797" customFormat="false" ht="12.75" hidden="false" customHeight="false" outlineLevel="0" collapsed="false">
      <c r="O797" s="23"/>
      <c r="P797" s="23"/>
      <c r="Q797" s="23"/>
      <c r="R797" s="23"/>
      <c r="S797" s="23"/>
      <c r="T797" s="0"/>
      <c r="U797" s="0"/>
    </row>
    <row r="798" customFormat="false" ht="12.75" hidden="false" customHeight="false" outlineLevel="0" collapsed="false">
      <c r="O798" s="23"/>
      <c r="P798" s="23"/>
      <c r="Q798" s="23"/>
      <c r="R798" s="23"/>
      <c r="S798" s="23"/>
      <c r="T798" s="0"/>
      <c r="U798" s="0"/>
    </row>
    <row r="799" customFormat="false" ht="12.75" hidden="false" customHeight="false" outlineLevel="0" collapsed="false">
      <c r="O799" s="23"/>
      <c r="P799" s="23"/>
      <c r="Q799" s="23"/>
      <c r="R799" s="23"/>
      <c r="S799" s="23"/>
      <c r="T799" s="0"/>
      <c r="U799" s="0"/>
    </row>
    <row r="800" customFormat="false" ht="12.75" hidden="false" customHeight="false" outlineLevel="0" collapsed="false">
      <c r="O800" s="23"/>
      <c r="P800" s="23"/>
      <c r="Q800" s="23"/>
      <c r="R800" s="23"/>
      <c r="S800" s="23"/>
      <c r="T800" s="0"/>
      <c r="U800" s="0"/>
    </row>
    <row r="801" customFormat="false" ht="12.75" hidden="false" customHeight="false" outlineLevel="0" collapsed="false">
      <c r="O801" s="23"/>
      <c r="P801" s="23"/>
      <c r="Q801" s="23"/>
      <c r="R801" s="23"/>
      <c r="S801" s="23"/>
      <c r="T801" s="0"/>
      <c r="U801" s="0"/>
    </row>
    <row r="802" customFormat="false" ht="12.75" hidden="false" customHeight="false" outlineLevel="0" collapsed="false">
      <c r="O802" s="23"/>
      <c r="P802" s="23"/>
      <c r="Q802" s="23"/>
      <c r="R802" s="23"/>
      <c r="S802" s="23"/>
      <c r="T802" s="0"/>
      <c r="U802" s="0"/>
    </row>
    <row r="803" customFormat="false" ht="12.75" hidden="false" customHeight="false" outlineLevel="0" collapsed="false">
      <c r="O803" s="23"/>
      <c r="P803" s="23"/>
      <c r="Q803" s="23"/>
      <c r="R803" s="23"/>
      <c r="S803" s="23"/>
      <c r="T803" s="0"/>
      <c r="U803" s="0"/>
    </row>
    <row r="804" customFormat="false" ht="12.75" hidden="false" customHeight="false" outlineLevel="0" collapsed="false">
      <c r="O804" s="23"/>
      <c r="P804" s="23"/>
      <c r="Q804" s="23"/>
      <c r="R804" s="23"/>
      <c r="S804" s="23"/>
      <c r="T804" s="0"/>
      <c r="U804" s="0"/>
    </row>
    <row r="805" customFormat="false" ht="12.75" hidden="false" customHeight="false" outlineLevel="0" collapsed="false">
      <c r="O805" s="23"/>
      <c r="P805" s="23"/>
      <c r="Q805" s="23"/>
      <c r="R805" s="23"/>
      <c r="S805" s="23"/>
      <c r="T805" s="0"/>
      <c r="U805" s="0"/>
    </row>
    <row r="806" customFormat="false" ht="12.75" hidden="false" customHeight="false" outlineLevel="0" collapsed="false">
      <c r="O806" s="23"/>
      <c r="P806" s="23"/>
      <c r="Q806" s="23"/>
      <c r="R806" s="23"/>
      <c r="S806" s="23"/>
      <c r="T806" s="0"/>
      <c r="U806" s="0"/>
    </row>
    <row r="807" customFormat="false" ht="12.75" hidden="false" customHeight="false" outlineLevel="0" collapsed="false">
      <c r="O807" s="23"/>
      <c r="P807" s="23"/>
      <c r="Q807" s="23"/>
      <c r="R807" s="23"/>
      <c r="S807" s="23"/>
      <c r="T807" s="0"/>
      <c r="U807" s="0"/>
    </row>
    <row r="808" customFormat="false" ht="12.75" hidden="false" customHeight="false" outlineLevel="0" collapsed="false">
      <c r="O808" s="23"/>
      <c r="P808" s="23"/>
      <c r="Q808" s="23"/>
      <c r="R808" s="23"/>
      <c r="S808" s="23"/>
      <c r="T808" s="0"/>
      <c r="U808" s="0"/>
    </row>
    <row r="809" customFormat="false" ht="12.75" hidden="false" customHeight="false" outlineLevel="0" collapsed="false">
      <c r="O809" s="23"/>
      <c r="P809" s="23"/>
      <c r="Q809" s="23"/>
      <c r="R809" s="23"/>
      <c r="S809" s="23"/>
      <c r="T809" s="0"/>
      <c r="U809" s="0"/>
    </row>
    <row r="810" customFormat="false" ht="12.75" hidden="false" customHeight="false" outlineLevel="0" collapsed="false">
      <c r="O810" s="23"/>
      <c r="P810" s="23"/>
      <c r="Q810" s="23"/>
      <c r="R810" s="23"/>
      <c r="S810" s="23"/>
      <c r="T810" s="0"/>
      <c r="U810" s="0"/>
    </row>
    <row r="811" customFormat="false" ht="12.75" hidden="false" customHeight="false" outlineLevel="0" collapsed="false">
      <c r="O811" s="23"/>
      <c r="P811" s="23"/>
      <c r="Q811" s="23"/>
      <c r="R811" s="23"/>
      <c r="S811" s="23"/>
      <c r="T811" s="0"/>
      <c r="U811" s="0"/>
    </row>
    <row r="812" customFormat="false" ht="12.75" hidden="false" customHeight="false" outlineLevel="0" collapsed="false">
      <c r="O812" s="23"/>
      <c r="P812" s="23"/>
      <c r="Q812" s="23"/>
      <c r="R812" s="23"/>
      <c r="S812" s="23"/>
      <c r="T812" s="0"/>
      <c r="U812" s="0"/>
    </row>
    <row r="813" customFormat="false" ht="12.75" hidden="false" customHeight="false" outlineLevel="0" collapsed="false">
      <c r="O813" s="23"/>
      <c r="P813" s="23"/>
      <c r="Q813" s="23"/>
      <c r="R813" s="23"/>
      <c r="S813" s="23"/>
      <c r="T813" s="0"/>
      <c r="U813" s="0"/>
    </row>
    <row r="814" customFormat="false" ht="12.75" hidden="false" customHeight="false" outlineLevel="0" collapsed="false">
      <c r="O814" s="23"/>
      <c r="P814" s="23"/>
      <c r="Q814" s="23"/>
      <c r="R814" s="23"/>
      <c r="S814" s="23"/>
      <c r="T814" s="0"/>
      <c r="U814" s="0"/>
    </row>
    <row r="815" customFormat="false" ht="12.75" hidden="false" customHeight="false" outlineLevel="0" collapsed="false">
      <c r="O815" s="23"/>
      <c r="P815" s="23"/>
      <c r="Q815" s="23"/>
      <c r="R815" s="23"/>
      <c r="S815" s="23"/>
      <c r="T815" s="0"/>
      <c r="U815" s="0"/>
    </row>
    <row r="816" customFormat="false" ht="12.75" hidden="false" customHeight="false" outlineLevel="0" collapsed="false">
      <c r="O816" s="23"/>
      <c r="P816" s="23"/>
      <c r="Q816" s="23"/>
      <c r="R816" s="23"/>
      <c r="S816" s="23"/>
      <c r="T816" s="0"/>
      <c r="U816" s="0"/>
    </row>
    <row r="817" customFormat="false" ht="12.75" hidden="false" customHeight="false" outlineLevel="0" collapsed="false">
      <c r="O817" s="23"/>
      <c r="P817" s="23"/>
      <c r="Q817" s="23"/>
      <c r="R817" s="23"/>
      <c r="S817" s="23"/>
      <c r="T817" s="0"/>
      <c r="U817" s="0"/>
    </row>
    <row r="818" customFormat="false" ht="12.75" hidden="false" customHeight="false" outlineLevel="0" collapsed="false">
      <c r="O818" s="23"/>
      <c r="P818" s="23"/>
      <c r="Q818" s="23"/>
      <c r="R818" s="23"/>
      <c r="S818" s="23"/>
      <c r="T818" s="0"/>
      <c r="U818" s="0"/>
    </row>
    <row r="819" customFormat="false" ht="12.75" hidden="false" customHeight="false" outlineLevel="0" collapsed="false">
      <c r="O819" s="23"/>
      <c r="P819" s="23"/>
      <c r="Q819" s="23"/>
      <c r="R819" s="23"/>
      <c r="S819" s="23"/>
      <c r="T819" s="0"/>
      <c r="U819" s="0"/>
    </row>
    <row r="820" customFormat="false" ht="12.75" hidden="false" customHeight="false" outlineLevel="0" collapsed="false">
      <c r="O820" s="23"/>
      <c r="P820" s="23"/>
      <c r="Q820" s="23"/>
      <c r="R820" s="23"/>
      <c r="S820" s="23"/>
      <c r="T820" s="0"/>
      <c r="U820" s="0"/>
    </row>
    <row r="821" customFormat="false" ht="12.75" hidden="false" customHeight="false" outlineLevel="0" collapsed="false">
      <c r="O821" s="23"/>
      <c r="P821" s="23"/>
      <c r="Q821" s="23"/>
      <c r="R821" s="23"/>
      <c r="S821" s="23"/>
      <c r="T821" s="0"/>
      <c r="U821" s="0"/>
    </row>
    <row r="822" customFormat="false" ht="12.75" hidden="false" customHeight="false" outlineLevel="0" collapsed="false">
      <c r="O822" s="23"/>
      <c r="P822" s="23"/>
      <c r="Q822" s="23"/>
      <c r="R822" s="23"/>
      <c r="S822" s="23"/>
      <c r="T822" s="0"/>
      <c r="U822" s="0"/>
    </row>
    <row r="823" customFormat="false" ht="12.75" hidden="false" customHeight="false" outlineLevel="0" collapsed="false">
      <c r="O823" s="23"/>
      <c r="P823" s="23"/>
      <c r="Q823" s="23"/>
      <c r="R823" s="23"/>
      <c r="S823" s="23"/>
      <c r="T823" s="0"/>
      <c r="U823" s="0"/>
    </row>
    <row r="824" customFormat="false" ht="12.75" hidden="false" customHeight="false" outlineLevel="0" collapsed="false">
      <c r="O824" s="23"/>
      <c r="P824" s="23"/>
      <c r="Q824" s="23"/>
      <c r="R824" s="23"/>
      <c r="S824" s="23"/>
      <c r="T824" s="0"/>
      <c r="U824" s="0"/>
    </row>
    <row r="825" customFormat="false" ht="12.75" hidden="false" customHeight="false" outlineLevel="0" collapsed="false">
      <c r="O825" s="23"/>
      <c r="P825" s="23"/>
      <c r="Q825" s="23"/>
      <c r="R825" s="23"/>
      <c r="S825" s="23"/>
      <c r="T825" s="0"/>
      <c r="U825" s="0"/>
    </row>
    <row r="826" customFormat="false" ht="12.75" hidden="false" customHeight="false" outlineLevel="0" collapsed="false">
      <c r="O826" s="23"/>
      <c r="P826" s="23"/>
      <c r="Q826" s="23"/>
      <c r="R826" s="23"/>
      <c r="S826" s="23"/>
      <c r="T826" s="0"/>
      <c r="U826" s="0"/>
    </row>
    <row r="827" customFormat="false" ht="12.75" hidden="false" customHeight="false" outlineLevel="0" collapsed="false">
      <c r="O827" s="23"/>
      <c r="P827" s="23"/>
      <c r="Q827" s="23"/>
      <c r="R827" s="23"/>
      <c r="S827" s="23"/>
      <c r="T827" s="0"/>
      <c r="U827" s="0"/>
    </row>
    <row r="828" customFormat="false" ht="12.75" hidden="false" customHeight="false" outlineLevel="0" collapsed="false">
      <c r="O828" s="23"/>
      <c r="P828" s="23"/>
      <c r="Q828" s="23"/>
      <c r="R828" s="23"/>
      <c r="S828" s="23"/>
      <c r="T828" s="0"/>
      <c r="U828" s="0"/>
    </row>
    <row r="829" customFormat="false" ht="12.75" hidden="false" customHeight="false" outlineLevel="0" collapsed="false">
      <c r="O829" s="23"/>
      <c r="P829" s="23"/>
      <c r="Q829" s="23"/>
      <c r="R829" s="23"/>
      <c r="S829" s="23"/>
      <c r="T829" s="0"/>
      <c r="U829" s="0"/>
    </row>
    <row r="830" customFormat="false" ht="12.75" hidden="false" customHeight="false" outlineLevel="0" collapsed="false">
      <c r="O830" s="23"/>
      <c r="P830" s="23"/>
      <c r="Q830" s="23"/>
      <c r="R830" s="23"/>
      <c r="S830" s="23"/>
      <c r="T830" s="0"/>
      <c r="U830" s="0"/>
    </row>
    <row r="831" customFormat="false" ht="12.75" hidden="false" customHeight="false" outlineLevel="0" collapsed="false">
      <c r="O831" s="23"/>
      <c r="P831" s="23"/>
      <c r="Q831" s="23"/>
      <c r="R831" s="23"/>
      <c r="S831" s="23"/>
      <c r="T831" s="0"/>
      <c r="U831" s="0"/>
    </row>
    <row r="832" customFormat="false" ht="12.75" hidden="false" customHeight="false" outlineLevel="0" collapsed="false">
      <c r="O832" s="23"/>
      <c r="P832" s="23"/>
      <c r="Q832" s="23"/>
      <c r="R832" s="23"/>
      <c r="S832" s="23"/>
      <c r="T832" s="0"/>
      <c r="U832" s="0"/>
    </row>
    <row r="833" customFormat="false" ht="12.75" hidden="false" customHeight="false" outlineLevel="0" collapsed="false">
      <c r="O833" s="23"/>
      <c r="P833" s="23"/>
      <c r="Q833" s="23"/>
      <c r="R833" s="23"/>
      <c r="S833" s="23"/>
      <c r="T833" s="0"/>
      <c r="U833" s="0"/>
    </row>
    <row r="834" customFormat="false" ht="12.75" hidden="false" customHeight="false" outlineLevel="0" collapsed="false">
      <c r="O834" s="23"/>
      <c r="P834" s="23"/>
      <c r="Q834" s="23"/>
      <c r="R834" s="23"/>
      <c r="S834" s="23"/>
      <c r="T834" s="0"/>
      <c r="U834" s="0"/>
    </row>
    <row r="835" customFormat="false" ht="12.75" hidden="false" customHeight="false" outlineLevel="0" collapsed="false">
      <c r="O835" s="23"/>
      <c r="P835" s="23"/>
      <c r="Q835" s="23"/>
      <c r="R835" s="23"/>
      <c r="S835" s="23"/>
      <c r="T835" s="0"/>
      <c r="U835" s="0"/>
    </row>
    <row r="836" customFormat="false" ht="12.75" hidden="false" customHeight="false" outlineLevel="0" collapsed="false">
      <c r="O836" s="23"/>
      <c r="P836" s="23"/>
      <c r="Q836" s="23"/>
      <c r="R836" s="23"/>
      <c r="S836" s="23"/>
      <c r="T836" s="0"/>
      <c r="U836" s="0"/>
    </row>
    <row r="837" customFormat="false" ht="12.75" hidden="false" customHeight="false" outlineLevel="0" collapsed="false">
      <c r="O837" s="23"/>
      <c r="P837" s="23"/>
      <c r="Q837" s="23"/>
      <c r="R837" s="23"/>
      <c r="S837" s="23"/>
      <c r="T837" s="0"/>
      <c r="U837" s="0"/>
    </row>
    <row r="838" customFormat="false" ht="12.75" hidden="false" customHeight="false" outlineLevel="0" collapsed="false">
      <c r="O838" s="23"/>
      <c r="P838" s="23"/>
      <c r="Q838" s="23"/>
      <c r="R838" s="23"/>
      <c r="S838" s="23"/>
      <c r="T838" s="0"/>
      <c r="U838" s="0"/>
    </row>
    <row r="839" customFormat="false" ht="12.75" hidden="false" customHeight="false" outlineLevel="0" collapsed="false">
      <c r="O839" s="23"/>
      <c r="P839" s="23"/>
      <c r="Q839" s="23"/>
      <c r="R839" s="23"/>
      <c r="S839" s="23"/>
      <c r="T839" s="0"/>
      <c r="U839" s="0"/>
    </row>
    <row r="840" customFormat="false" ht="12.75" hidden="false" customHeight="false" outlineLevel="0" collapsed="false">
      <c r="O840" s="23"/>
      <c r="P840" s="23"/>
      <c r="Q840" s="23"/>
      <c r="R840" s="23"/>
      <c r="S840" s="23"/>
      <c r="T840" s="0"/>
      <c r="U840" s="0"/>
    </row>
    <row r="841" customFormat="false" ht="12.75" hidden="false" customHeight="false" outlineLevel="0" collapsed="false">
      <c r="O841" s="23"/>
      <c r="P841" s="23"/>
      <c r="Q841" s="23"/>
      <c r="R841" s="23"/>
      <c r="S841" s="23"/>
      <c r="T841" s="0"/>
      <c r="U841" s="0"/>
    </row>
    <row r="842" customFormat="false" ht="12.75" hidden="false" customHeight="false" outlineLevel="0" collapsed="false">
      <c r="O842" s="23"/>
      <c r="P842" s="23"/>
      <c r="Q842" s="23"/>
      <c r="R842" s="23"/>
      <c r="S842" s="23"/>
      <c r="T842" s="0"/>
      <c r="U842" s="0"/>
    </row>
    <row r="843" customFormat="false" ht="12.75" hidden="false" customHeight="false" outlineLevel="0" collapsed="false">
      <c r="O843" s="23"/>
      <c r="P843" s="23"/>
      <c r="Q843" s="23"/>
      <c r="R843" s="23"/>
      <c r="S843" s="23"/>
      <c r="T843" s="0"/>
      <c r="U843" s="0"/>
    </row>
    <row r="844" customFormat="false" ht="12.75" hidden="false" customHeight="false" outlineLevel="0" collapsed="false">
      <c r="O844" s="23"/>
      <c r="P844" s="23"/>
      <c r="Q844" s="23"/>
      <c r="R844" s="23"/>
      <c r="S844" s="23"/>
      <c r="T844" s="0"/>
      <c r="U844" s="0"/>
    </row>
    <row r="845" customFormat="false" ht="12.75" hidden="false" customHeight="false" outlineLevel="0" collapsed="false">
      <c r="O845" s="23"/>
      <c r="P845" s="23"/>
      <c r="Q845" s="23"/>
      <c r="R845" s="23"/>
      <c r="S845" s="23"/>
      <c r="T845" s="0"/>
      <c r="U845" s="0"/>
    </row>
    <row r="846" customFormat="false" ht="12.75" hidden="false" customHeight="false" outlineLevel="0" collapsed="false">
      <c r="O846" s="23"/>
      <c r="P846" s="23"/>
      <c r="Q846" s="23"/>
      <c r="R846" s="23"/>
      <c r="S846" s="23"/>
      <c r="T846" s="0"/>
      <c r="U846" s="0"/>
    </row>
    <row r="847" customFormat="false" ht="12.75" hidden="false" customHeight="false" outlineLevel="0" collapsed="false">
      <c r="O847" s="23"/>
      <c r="P847" s="23"/>
      <c r="Q847" s="23"/>
      <c r="R847" s="23"/>
      <c r="S847" s="23"/>
      <c r="T847" s="0"/>
      <c r="U847" s="0"/>
    </row>
    <row r="848" customFormat="false" ht="12.75" hidden="false" customHeight="false" outlineLevel="0" collapsed="false">
      <c r="O848" s="23"/>
      <c r="P848" s="23"/>
      <c r="Q848" s="23"/>
      <c r="R848" s="23"/>
      <c r="S848" s="23"/>
      <c r="T848" s="0"/>
      <c r="U848" s="0"/>
    </row>
    <row r="849" customFormat="false" ht="12.75" hidden="false" customHeight="false" outlineLevel="0" collapsed="false">
      <c r="O849" s="23"/>
      <c r="P849" s="23"/>
      <c r="Q849" s="23"/>
      <c r="R849" s="23"/>
      <c r="S849" s="23"/>
      <c r="T849" s="0"/>
      <c r="U849" s="0"/>
    </row>
    <row r="850" customFormat="false" ht="12.75" hidden="false" customHeight="false" outlineLevel="0" collapsed="false">
      <c r="O850" s="23"/>
      <c r="P850" s="23"/>
      <c r="Q850" s="23"/>
      <c r="R850" s="23"/>
      <c r="S850" s="23"/>
      <c r="T850" s="0"/>
      <c r="U850" s="0"/>
    </row>
    <row r="851" customFormat="false" ht="12.75" hidden="false" customHeight="false" outlineLevel="0" collapsed="false">
      <c r="O851" s="23"/>
      <c r="P851" s="23"/>
      <c r="Q851" s="23"/>
      <c r="R851" s="23"/>
      <c r="S851" s="23"/>
      <c r="T851" s="0"/>
      <c r="U851" s="0"/>
    </row>
    <row r="852" customFormat="false" ht="12.75" hidden="false" customHeight="false" outlineLevel="0" collapsed="false">
      <c r="O852" s="23"/>
      <c r="P852" s="23"/>
      <c r="Q852" s="23"/>
      <c r="R852" s="23"/>
      <c r="S852" s="23"/>
      <c r="T852" s="0"/>
      <c r="U852" s="0"/>
    </row>
    <row r="853" customFormat="false" ht="12.75" hidden="false" customHeight="false" outlineLevel="0" collapsed="false">
      <c r="O853" s="23"/>
      <c r="P853" s="23"/>
      <c r="Q853" s="23"/>
      <c r="R853" s="23"/>
      <c r="S853" s="23"/>
      <c r="T853" s="0"/>
      <c r="U853" s="0"/>
    </row>
    <row r="854" customFormat="false" ht="12.75" hidden="false" customHeight="false" outlineLevel="0" collapsed="false">
      <c r="O854" s="23"/>
      <c r="P854" s="23"/>
      <c r="Q854" s="23"/>
      <c r="R854" s="23"/>
      <c r="S854" s="23"/>
      <c r="T854" s="0"/>
      <c r="U854" s="0"/>
    </row>
    <row r="855" customFormat="false" ht="12.75" hidden="false" customHeight="false" outlineLevel="0" collapsed="false">
      <c r="O855" s="23"/>
      <c r="P855" s="23"/>
      <c r="Q855" s="23"/>
      <c r="R855" s="23"/>
      <c r="S855" s="23"/>
      <c r="T855" s="0"/>
      <c r="U855" s="0"/>
    </row>
    <row r="856" customFormat="false" ht="12.75" hidden="false" customHeight="false" outlineLevel="0" collapsed="false">
      <c r="O856" s="23"/>
      <c r="P856" s="23"/>
      <c r="Q856" s="23"/>
      <c r="R856" s="23"/>
      <c r="S856" s="23"/>
      <c r="T856" s="0"/>
      <c r="U856" s="0"/>
    </row>
    <row r="857" customFormat="false" ht="12.75" hidden="false" customHeight="false" outlineLevel="0" collapsed="false">
      <c r="O857" s="23"/>
      <c r="P857" s="23"/>
      <c r="Q857" s="23"/>
      <c r="R857" s="23"/>
      <c r="S857" s="23"/>
      <c r="T857" s="0"/>
      <c r="U857" s="0"/>
    </row>
    <row r="858" customFormat="false" ht="12.75" hidden="false" customHeight="false" outlineLevel="0" collapsed="false">
      <c r="O858" s="23"/>
      <c r="P858" s="23"/>
      <c r="Q858" s="23"/>
      <c r="R858" s="23"/>
      <c r="S858" s="23"/>
      <c r="T858" s="0"/>
      <c r="U858" s="0"/>
    </row>
    <row r="859" customFormat="false" ht="12.75" hidden="false" customHeight="false" outlineLevel="0" collapsed="false">
      <c r="O859" s="23"/>
      <c r="P859" s="23"/>
      <c r="Q859" s="23"/>
      <c r="R859" s="23"/>
      <c r="S859" s="23"/>
      <c r="T859" s="0"/>
      <c r="U859" s="0"/>
    </row>
    <row r="860" customFormat="false" ht="12.75" hidden="false" customHeight="false" outlineLevel="0" collapsed="false">
      <c r="O860" s="23"/>
      <c r="P860" s="23"/>
      <c r="Q860" s="23"/>
      <c r="R860" s="23"/>
      <c r="S860" s="23"/>
      <c r="T860" s="0"/>
      <c r="U860" s="0"/>
    </row>
    <row r="861" customFormat="false" ht="12.75" hidden="false" customHeight="false" outlineLevel="0" collapsed="false">
      <c r="O861" s="23"/>
      <c r="P861" s="23"/>
      <c r="Q861" s="23"/>
      <c r="R861" s="23"/>
      <c r="S861" s="23"/>
      <c r="T861" s="0"/>
      <c r="U861" s="0"/>
    </row>
    <row r="862" customFormat="false" ht="12.75" hidden="false" customHeight="false" outlineLevel="0" collapsed="false">
      <c r="O862" s="23"/>
      <c r="P862" s="23"/>
      <c r="Q862" s="23"/>
      <c r="R862" s="23"/>
      <c r="S862" s="23"/>
      <c r="T862" s="0"/>
      <c r="U862" s="0"/>
    </row>
    <row r="863" customFormat="false" ht="12.75" hidden="false" customHeight="false" outlineLevel="0" collapsed="false">
      <c r="O863" s="23"/>
      <c r="P863" s="23"/>
      <c r="Q863" s="23"/>
      <c r="R863" s="23"/>
      <c r="S863" s="23"/>
      <c r="T863" s="0"/>
      <c r="U863" s="0"/>
    </row>
    <row r="864" customFormat="false" ht="12.75" hidden="false" customHeight="false" outlineLevel="0" collapsed="false">
      <c r="O864" s="23"/>
      <c r="P864" s="23"/>
      <c r="Q864" s="23"/>
      <c r="R864" s="23"/>
      <c r="S864" s="23"/>
      <c r="T864" s="0"/>
      <c r="U864" s="0"/>
    </row>
    <row r="865" customFormat="false" ht="12.75" hidden="false" customHeight="false" outlineLevel="0" collapsed="false">
      <c r="O865" s="23"/>
      <c r="P865" s="23"/>
      <c r="Q865" s="23"/>
      <c r="R865" s="23"/>
      <c r="S865" s="23"/>
      <c r="T865" s="0"/>
      <c r="U865" s="0"/>
    </row>
    <row r="866" customFormat="false" ht="12.75" hidden="false" customHeight="false" outlineLevel="0" collapsed="false">
      <c r="O866" s="23"/>
      <c r="P866" s="23"/>
      <c r="Q866" s="23"/>
      <c r="R866" s="23"/>
      <c r="S866" s="23"/>
      <c r="T866" s="0"/>
      <c r="U866" s="0"/>
    </row>
    <row r="867" customFormat="false" ht="12.75" hidden="false" customHeight="false" outlineLevel="0" collapsed="false">
      <c r="O867" s="23"/>
      <c r="P867" s="23"/>
      <c r="Q867" s="23"/>
      <c r="R867" s="23"/>
      <c r="S867" s="23"/>
      <c r="T867" s="0"/>
      <c r="U867" s="0"/>
    </row>
    <row r="868" customFormat="false" ht="12.75" hidden="false" customHeight="false" outlineLevel="0" collapsed="false">
      <c r="O868" s="23"/>
      <c r="P868" s="23"/>
      <c r="Q868" s="23"/>
      <c r="R868" s="23"/>
      <c r="S868" s="23"/>
      <c r="T868" s="0"/>
      <c r="U868" s="0"/>
    </row>
    <row r="869" customFormat="false" ht="12.75" hidden="false" customHeight="false" outlineLevel="0" collapsed="false">
      <c r="O869" s="23"/>
      <c r="P869" s="23"/>
      <c r="Q869" s="23"/>
      <c r="R869" s="23"/>
      <c r="S869" s="23"/>
      <c r="T869" s="0"/>
      <c r="U869" s="0"/>
    </row>
    <row r="870" customFormat="false" ht="12.75" hidden="false" customHeight="false" outlineLevel="0" collapsed="false">
      <c r="O870" s="23"/>
      <c r="P870" s="23"/>
      <c r="Q870" s="23"/>
      <c r="R870" s="23"/>
      <c r="S870" s="23"/>
      <c r="T870" s="0"/>
      <c r="U870" s="0"/>
    </row>
    <row r="871" customFormat="false" ht="12.75" hidden="false" customHeight="false" outlineLevel="0" collapsed="false">
      <c r="O871" s="23"/>
      <c r="P871" s="23"/>
      <c r="Q871" s="23"/>
      <c r="R871" s="23"/>
      <c r="S871" s="23"/>
      <c r="T871" s="0"/>
      <c r="U871" s="0"/>
    </row>
    <row r="872" customFormat="false" ht="12.75" hidden="false" customHeight="false" outlineLevel="0" collapsed="false">
      <c r="O872" s="23"/>
      <c r="P872" s="23"/>
      <c r="Q872" s="23"/>
      <c r="R872" s="23"/>
      <c r="S872" s="23"/>
      <c r="T872" s="0"/>
      <c r="U872" s="0"/>
    </row>
    <row r="873" customFormat="false" ht="12.75" hidden="false" customHeight="false" outlineLevel="0" collapsed="false">
      <c r="O873" s="23"/>
      <c r="P873" s="23"/>
      <c r="Q873" s="23"/>
      <c r="R873" s="23"/>
      <c r="S873" s="23"/>
      <c r="T873" s="0"/>
      <c r="U873" s="0"/>
    </row>
    <row r="874" customFormat="false" ht="12.75" hidden="false" customHeight="false" outlineLevel="0" collapsed="false">
      <c r="O874" s="23"/>
      <c r="P874" s="23"/>
      <c r="Q874" s="23"/>
      <c r="R874" s="23"/>
      <c r="S874" s="23"/>
      <c r="T874" s="0"/>
      <c r="U874" s="0"/>
    </row>
    <row r="875" customFormat="false" ht="12.75" hidden="false" customHeight="false" outlineLevel="0" collapsed="false">
      <c r="O875" s="23"/>
      <c r="P875" s="23"/>
      <c r="Q875" s="23"/>
      <c r="R875" s="23"/>
      <c r="S875" s="23"/>
      <c r="T875" s="0"/>
      <c r="U875" s="0"/>
    </row>
    <row r="876" customFormat="false" ht="12.75" hidden="false" customHeight="false" outlineLevel="0" collapsed="false">
      <c r="O876" s="23"/>
      <c r="P876" s="23"/>
      <c r="Q876" s="23"/>
      <c r="R876" s="23"/>
      <c r="S876" s="23"/>
      <c r="T876" s="0"/>
      <c r="U876" s="0"/>
    </row>
    <row r="877" customFormat="false" ht="12.75" hidden="false" customHeight="false" outlineLevel="0" collapsed="false">
      <c r="O877" s="23"/>
      <c r="P877" s="23"/>
      <c r="Q877" s="23"/>
      <c r="R877" s="23"/>
      <c r="S877" s="23"/>
      <c r="T877" s="0"/>
      <c r="U877" s="0"/>
    </row>
    <row r="878" customFormat="false" ht="12.75" hidden="false" customHeight="false" outlineLevel="0" collapsed="false">
      <c r="O878" s="23"/>
      <c r="P878" s="23"/>
      <c r="Q878" s="23"/>
      <c r="R878" s="23"/>
      <c r="S878" s="23"/>
      <c r="T878" s="0"/>
      <c r="U878" s="0"/>
    </row>
    <row r="879" customFormat="false" ht="12.75" hidden="false" customHeight="false" outlineLevel="0" collapsed="false">
      <c r="O879" s="23"/>
      <c r="P879" s="23"/>
      <c r="Q879" s="23"/>
      <c r="R879" s="23"/>
      <c r="S879" s="23"/>
      <c r="T879" s="0"/>
      <c r="U879" s="0"/>
    </row>
    <row r="880" customFormat="false" ht="12.75" hidden="false" customHeight="false" outlineLevel="0" collapsed="false">
      <c r="O880" s="23"/>
      <c r="P880" s="23"/>
      <c r="Q880" s="23"/>
      <c r="R880" s="23"/>
      <c r="S880" s="23"/>
      <c r="T880" s="0"/>
      <c r="U880" s="0"/>
    </row>
    <row r="881" customFormat="false" ht="12.75" hidden="false" customHeight="false" outlineLevel="0" collapsed="false">
      <c r="O881" s="23"/>
      <c r="P881" s="23"/>
      <c r="Q881" s="23"/>
      <c r="R881" s="23"/>
      <c r="S881" s="23"/>
      <c r="T881" s="0"/>
      <c r="U881" s="0"/>
    </row>
    <row r="882" customFormat="false" ht="12.75" hidden="false" customHeight="false" outlineLevel="0" collapsed="false">
      <c r="O882" s="23"/>
      <c r="P882" s="23"/>
      <c r="Q882" s="23"/>
      <c r="R882" s="23"/>
      <c r="S882" s="23"/>
      <c r="T882" s="0"/>
      <c r="U882" s="0"/>
    </row>
    <row r="883" customFormat="false" ht="12.75" hidden="false" customHeight="false" outlineLevel="0" collapsed="false">
      <c r="O883" s="23"/>
      <c r="P883" s="23"/>
      <c r="Q883" s="23"/>
      <c r="R883" s="23"/>
      <c r="S883" s="23"/>
      <c r="T883" s="0"/>
      <c r="U883" s="0"/>
    </row>
    <row r="884" customFormat="false" ht="12.75" hidden="false" customHeight="false" outlineLevel="0" collapsed="false">
      <c r="O884" s="23"/>
      <c r="P884" s="23"/>
      <c r="Q884" s="23"/>
      <c r="R884" s="23"/>
      <c r="S884" s="23"/>
      <c r="T884" s="0"/>
      <c r="U884" s="0"/>
    </row>
    <row r="885" customFormat="false" ht="12.75" hidden="false" customHeight="false" outlineLevel="0" collapsed="false">
      <c r="O885" s="23"/>
      <c r="P885" s="23"/>
      <c r="Q885" s="23"/>
      <c r="R885" s="23"/>
      <c r="S885" s="23"/>
      <c r="T885" s="0"/>
      <c r="U885" s="0"/>
    </row>
    <row r="886" customFormat="false" ht="12.75" hidden="false" customHeight="false" outlineLevel="0" collapsed="false">
      <c r="O886" s="23"/>
      <c r="P886" s="23"/>
      <c r="Q886" s="23"/>
      <c r="R886" s="23"/>
      <c r="S886" s="23"/>
      <c r="T886" s="0"/>
      <c r="U886" s="0"/>
    </row>
    <row r="887" customFormat="false" ht="12.75" hidden="false" customHeight="false" outlineLevel="0" collapsed="false">
      <c r="O887" s="23"/>
      <c r="P887" s="23"/>
      <c r="Q887" s="23"/>
      <c r="R887" s="23"/>
      <c r="S887" s="23"/>
      <c r="T887" s="0"/>
      <c r="U887" s="0"/>
    </row>
    <row r="888" customFormat="false" ht="12.75" hidden="false" customHeight="false" outlineLevel="0" collapsed="false">
      <c r="O888" s="23"/>
      <c r="P888" s="23"/>
      <c r="Q888" s="23"/>
      <c r="R888" s="23"/>
      <c r="S888" s="23"/>
      <c r="T888" s="0"/>
      <c r="U888" s="0"/>
    </row>
    <row r="889" customFormat="false" ht="12.75" hidden="false" customHeight="false" outlineLevel="0" collapsed="false">
      <c r="O889" s="23"/>
      <c r="P889" s="23"/>
      <c r="Q889" s="23"/>
      <c r="R889" s="23"/>
      <c r="S889" s="23"/>
      <c r="T889" s="0"/>
      <c r="U889" s="0"/>
    </row>
    <row r="890" customFormat="false" ht="12.75" hidden="false" customHeight="false" outlineLevel="0" collapsed="false">
      <c r="O890" s="23"/>
      <c r="P890" s="23"/>
      <c r="Q890" s="23"/>
      <c r="R890" s="23"/>
      <c r="S890" s="23"/>
      <c r="T890" s="0"/>
      <c r="U890" s="0"/>
    </row>
    <row r="891" customFormat="false" ht="12.75" hidden="false" customHeight="false" outlineLevel="0" collapsed="false">
      <c r="O891" s="23"/>
      <c r="P891" s="23"/>
      <c r="Q891" s="23"/>
      <c r="R891" s="23"/>
      <c r="S891" s="23"/>
      <c r="T891" s="0"/>
      <c r="U891" s="0"/>
    </row>
    <row r="892" customFormat="false" ht="12.75" hidden="false" customHeight="false" outlineLevel="0" collapsed="false">
      <c r="O892" s="23"/>
      <c r="P892" s="23"/>
      <c r="Q892" s="23"/>
      <c r="R892" s="23"/>
      <c r="S892" s="23"/>
      <c r="T892" s="0"/>
      <c r="U892" s="0"/>
    </row>
    <row r="893" customFormat="false" ht="12.75" hidden="false" customHeight="false" outlineLevel="0" collapsed="false">
      <c r="O893" s="23"/>
      <c r="P893" s="23"/>
      <c r="Q893" s="23"/>
      <c r="R893" s="23"/>
      <c r="S893" s="23"/>
      <c r="T893" s="0"/>
      <c r="U893" s="0"/>
    </row>
    <row r="894" customFormat="false" ht="12.75" hidden="false" customHeight="false" outlineLevel="0" collapsed="false">
      <c r="O894" s="23"/>
      <c r="P894" s="23"/>
      <c r="Q894" s="23"/>
      <c r="R894" s="23"/>
      <c r="S894" s="23"/>
      <c r="T894" s="0"/>
      <c r="U894" s="0"/>
    </row>
    <row r="895" customFormat="false" ht="12.75" hidden="false" customHeight="false" outlineLevel="0" collapsed="false">
      <c r="O895" s="23"/>
      <c r="P895" s="23"/>
      <c r="Q895" s="23"/>
      <c r="R895" s="23"/>
      <c r="S895" s="23"/>
      <c r="T895" s="0"/>
      <c r="U895" s="0"/>
    </row>
    <row r="896" customFormat="false" ht="12.75" hidden="false" customHeight="false" outlineLevel="0" collapsed="false">
      <c r="O896" s="23"/>
      <c r="P896" s="23"/>
      <c r="Q896" s="23"/>
      <c r="R896" s="23"/>
      <c r="S896" s="23"/>
      <c r="T896" s="0"/>
      <c r="U896" s="0"/>
    </row>
    <row r="897" customFormat="false" ht="12.75" hidden="false" customHeight="false" outlineLevel="0" collapsed="false">
      <c r="O897" s="23"/>
      <c r="P897" s="23"/>
      <c r="Q897" s="23"/>
      <c r="R897" s="23"/>
      <c r="S897" s="23"/>
      <c r="T897" s="0"/>
      <c r="U897" s="0"/>
    </row>
    <row r="898" customFormat="false" ht="12.75" hidden="false" customHeight="false" outlineLevel="0" collapsed="false">
      <c r="O898" s="23"/>
      <c r="P898" s="23"/>
      <c r="Q898" s="23"/>
      <c r="R898" s="23"/>
      <c r="S898" s="23"/>
      <c r="T898" s="0"/>
      <c r="U898" s="0"/>
    </row>
    <row r="899" customFormat="false" ht="12.75" hidden="false" customHeight="false" outlineLevel="0" collapsed="false">
      <c r="O899" s="23"/>
      <c r="P899" s="23"/>
      <c r="Q899" s="23"/>
      <c r="R899" s="23"/>
      <c r="S899" s="23"/>
      <c r="T899" s="0"/>
      <c r="U899" s="0"/>
    </row>
    <row r="900" customFormat="false" ht="12.75" hidden="false" customHeight="false" outlineLevel="0" collapsed="false">
      <c r="O900" s="23"/>
      <c r="P900" s="23"/>
      <c r="Q900" s="23"/>
      <c r="R900" s="23"/>
      <c r="S900" s="23"/>
      <c r="T900" s="0"/>
      <c r="U900" s="0"/>
    </row>
    <row r="901" customFormat="false" ht="12.75" hidden="false" customHeight="false" outlineLevel="0" collapsed="false">
      <c r="O901" s="23"/>
      <c r="P901" s="23"/>
      <c r="Q901" s="23"/>
      <c r="R901" s="23"/>
      <c r="S901" s="23"/>
      <c r="T901" s="0"/>
      <c r="U901" s="0"/>
    </row>
    <row r="902" customFormat="false" ht="12.75" hidden="false" customHeight="false" outlineLevel="0" collapsed="false">
      <c r="O902" s="23"/>
      <c r="P902" s="23"/>
      <c r="Q902" s="23"/>
      <c r="R902" s="23"/>
      <c r="S902" s="23"/>
      <c r="T902" s="0"/>
      <c r="U902" s="0"/>
    </row>
    <row r="903" customFormat="false" ht="12.75" hidden="false" customHeight="false" outlineLevel="0" collapsed="false">
      <c r="O903" s="23"/>
      <c r="P903" s="23"/>
      <c r="Q903" s="23"/>
      <c r="R903" s="23"/>
      <c r="S903" s="23"/>
      <c r="T903" s="0"/>
      <c r="U903" s="0"/>
    </row>
    <row r="904" customFormat="false" ht="12.75" hidden="false" customHeight="false" outlineLevel="0" collapsed="false">
      <c r="O904" s="23"/>
      <c r="P904" s="23"/>
      <c r="Q904" s="23"/>
      <c r="R904" s="23"/>
      <c r="S904" s="23"/>
      <c r="T904" s="0"/>
      <c r="U904" s="0"/>
    </row>
    <row r="905" customFormat="false" ht="12.75" hidden="false" customHeight="false" outlineLevel="0" collapsed="false">
      <c r="O905" s="23"/>
      <c r="P905" s="23"/>
      <c r="Q905" s="23"/>
      <c r="R905" s="23"/>
      <c r="S905" s="23"/>
      <c r="T905" s="0"/>
      <c r="U905" s="0"/>
    </row>
    <row r="906" customFormat="false" ht="12.75" hidden="false" customHeight="false" outlineLevel="0" collapsed="false">
      <c r="O906" s="23"/>
      <c r="P906" s="23"/>
      <c r="Q906" s="23"/>
      <c r="R906" s="23"/>
      <c r="S906" s="23"/>
      <c r="T906" s="0"/>
      <c r="U906" s="0"/>
    </row>
    <row r="907" customFormat="false" ht="12.75" hidden="false" customHeight="false" outlineLevel="0" collapsed="false">
      <c r="O907" s="23"/>
      <c r="P907" s="23"/>
      <c r="Q907" s="23"/>
      <c r="R907" s="23"/>
      <c r="S907" s="23"/>
      <c r="T907" s="0"/>
      <c r="U907" s="0"/>
    </row>
    <row r="908" customFormat="false" ht="12.75" hidden="false" customHeight="false" outlineLevel="0" collapsed="false">
      <c r="O908" s="23"/>
      <c r="P908" s="23"/>
      <c r="Q908" s="23"/>
      <c r="R908" s="23"/>
      <c r="S908" s="23"/>
      <c r="T908" s="0"/>
      <c r="U908" s="0"/>
    </row>
    <row r="909" customFormat="false" ht="12.75" hidden="false" customHeight="false" outlineLevel="0" collapsed="false">
      <c r="O909" s="23"/>
      <c r="P909" s="23"/>
      <c r="Q909" s="23"/>
      <c r="R909" s="23"/>
      <c r="S909" s="23"/>
      <c r="T909" s="0"/>
      <c r="U909" s="0"/>
    </row>
    <row r="910" customFormat="false" ht="12.75" hidden="false" customHeight="false" outlineLevel="0" collapsed="false">
      <c r="O910" s="23"/>
      <c r="P910" s="23"/>
      <c r="Q910" s="23"/>
      <c r="R910" s="23"/>
      <c r="S910" s="23"/>
      <c r="T910" s="0"/>
      <c r="U910" s="0"/>
    </row>
    <row r="911" customFormat="false" ht="12.75" hidden="false" customHeight="false" outlineLevel="0" collapsed="false">
      <c r="O911" s="23"/>
      <c r="P911" s="23"/>
      <c r="Q911" s="23"/>
      <c r="R911" s="23"/>
      <c r="S911" s="23"/>
      <c r="T911" s="0"/>
      <c r="U911" s="0"/>
    </row>
    <row r="912" customFormat="false" ht="12.75" hidden="false" customHeight="false" outlineLevel="0" collapsed="false">
      <c r="O912" s="23"/>
      <c r="P912" s="23"/>
      <c r="Q912" s="23"/>
      <c r="R912" s="23"/>
      <c r="S912" s="23"/>
      <c r="T912" s="0"/>
      <c r="U912" s="0"/>
    </row>
    <row r="913" customFormat="false" ht="12.75" hidden="false" customHeight="false" outlineLevel="0" collapsed="false">
      <c r="O913" s="23"/>
      <c r="P913" s="23"/>
      <c r="Q913" s="23"/>
      <c r="R913" s="23"/>
      <c r="S913" s="23"/>
      <c r="T913" s="0"/>
      <c r="U913" s="0"/>
    </row>
    <row r="914" customFormat="false" ht="12.75" hidden="false" customHeight="false" outlineLevel="0" collapsed="false">
      <c r="O914" s="23"/>
      <c r="P914" s="23"/>
      <c r="Q914" s="23"/>
      <c r="R914" s="23"/>
      <c r="S914" s="23"/>
      <c r="T914" s="0"/>
      <c r="U914" s="0"/>
    </row>
    <row r="915" customFormat="false" ht="12.75" hidden="false" customHeight="false" outlineLevel="0" collapsed="false">
      <c r="O915" s="23"/>
      <c r="P915" s="23"/>
      <c r="Q915" s="23"/>
      <c r="R915" s="23"/>
      <c r="S915" s="23"/>
      <c r="T915" s="0"/>
      <c r="U915" s="0"/>
    </row>
    <row r="916" customFormat="false" ht="12.75" hidden="false" customHeight="false" outlineLevel="0" collapsed="false">
      <c r="O916" s="23"/>
      <c r="P916" s="23"/>
      <c r="Q916" s="23"/>
      <c r="R916" s="23"/>
      <c r="S916" s="23"/>
      <c r="T916" s="0"/>
      <c r="U916" s="0"/>
    </row>
    <row r="917" customFormat="false" ht="12.75" hidden="false" customHeight="false" outlineLevel="0" collapsed="false">
      <c r="O917" s="23"/>
      <c r="P917" s="23"/>
      <c r="Q917" s="23"/>
      <c r="R917" s="23"/>
      <c r="S917" s="23"/>
      <c r="T917" s="0"/>
      <c r="U917" s="0"/>
    </row>
    <row r="918" customFormat="false" ht="12.75" hidden="false" customHeight="false" outlineLevel="0" collapsed="false">
      <c r="O918" s="23"/>
      <c r="P918" s="23"/>
      <c r="Q918" s="23"/>
      <c r="R918" s="23"/>
      <c r="S918" s="23"/>
      <c r="T918" s="0"/>
      <c r="U918" s="0"/>
    </row>
    <row r="919" customFormat="false" ht="12.75" hidden="false" customHeight="false" outlineLevel="0" collapsed="false">
      <c r="O919" s="23"/>
      <c r="P919" s="23"/>
      <c r="Q919" s="23"/>
      <c r="R919" s="23"/>
      <c r="S919" s="23"/>
      <c r="T919" s="0"/>
      <c r="U919" s="0"/>
    </row>
    <row r="920" customFormat="false" ht="12.75" hidden="false" customHeight="false" outlineLevel="0" collapsed="false">
      <c r="O920" s="23"/>
      <c r="P920" s="23"/>
      <c r="Q920" s="23"/>
      <c r="R920" s="23"/>
      <c r="S920" s="23"/>
      <c r="T920" s="0"/>
      <c r="U920" s="0"/>
    </row>
    <row r="921" customFormat="false" ht="12.75" hidden="false" customHeight="false" outlineLevel="0" collapsed="false">
      <c r="O921" s="23"/>
      <c r="P921" s="23"/>
      <c r="Q921" s="23"/>
      <c r="R921" s="23"/>
      <c r="S921" s="23"/>
      <c r="T921" s="0"/>
      <c r="U921" s="0"/>
    </row>
    <row r="922" customFormat="false" ht="12.75" hidden="false" customHeight="false" outlineLevel="0" collapsed="false">
      <c r="O922" s="23"/>
      <c r="P922" s="23"/>
      <c r="Q922" s="23"/>
      <c r="R922" s="23"/>
      <c r="S922" s="23"/>
      <c r="T922" s="0"/>
      <c r="U922" s="0"/>
    </row>
    <row r="923" customFormat="false" ht="12.75" hidden="false" customHeight="false" outlineLevel="0" collapsed="false">
      <c r="O923" s="23"/>
      <c r="P923" s="23"/>
      <c r="Q923" s="23"/>
      <c r="R923" s="23"/>
      <c r="S923" s="23"/>
      <c r="T923" s="0"/>
      <c r="U923" s="0"/>
    </row>
    <row r="924" customFormat="false" ht="12.75" hidden="false" customHeight="false" outlineLevel="0" collapsed="false">
      <c r="O924" s="23"/>
      <c r="P924" s="23"/>
      <c r="Q924" s="23"/>
      <c r="R924" s="23"/>
      <c r="S924" s="23"/>
      <c r="T924" s="0"/>
      <c r="U924" s="0"/>
    </row>
    <row r="925" customFormat="false" ht="12.75" hidden="false" customHeight="false" outlineLevel="0" collapsed="false">
      <c r="O925" s="23"/>
      <c r="P925" s="23"/>
      <c r="Q925" s="23"/>
      <c r="R925" s="23"/>
      <c r="S925" s="23"/>
      <c r="T925" s="0"/>
      <c r="U925" s="0"/>
    </row>
    <row r="926" customFormat="false" ht="12.75" hidden="false" customHeight="false" outlineLevel="0" collapsed="false">
      <c r="O926" s="23"/>
      <c r="P926" s="23"/>
      <c r="Q926" s="23"/>
      <c r="R926" s="23"/>
      <c r="S926" s="23"/>
      <c r="T926" s="0"/>
      <c r="U926" s="0"/>
    </row>
    <row r="927" customFormat="false" ht="12.75" hidden="false" customHeight="false" outlineLevel="0" collapsed="false">
      <c r="O927" s="23"/>
      <c r="P927" s="23"/>
      <c r="Q927" s="23"/>
      <c r="R927" s="23"/>
      <c r="S927" s="23"/>
      <c r="T927" s="0"/>
      <c r="U927" s="0"/>
    </row>
    <row r="928" customFormat="false" ht="12.75" hidden="false" customHeight="false" outlineLevel="0" collapsed="false">
      <c r="O928" s="23"/>
      <c r="P928" s="23"/>
      <c r="Q928" s="23"/>
      <c r="R928" s="23"/>
      <c r="S928" s="23"/>
      <c r="T928" s="0"/>
      <c r="U928" s="0"/>
    </row>
    <row r="929" customFormat="false" ht="12.75" hidden="false" customHeight="false" outlineLevel="0" collapsed="false">
      <c r="O929" s="23"/>
      <c r="P929" s="23"/>
      <c r="Q929" s="23"/>
      <c r="R929" s="23"/>
      <c r="S929" s="23"/>
      <c r="T929" s="0"/>
      <c r="U929" s="0"/>
    </row>
    <row r="930" customFormat="false" ht="12.75" hidden="false" customHeight="false" outlineLevel="0" collapsed="false">
      <c r="O930" s="23"/>
      <c r="P930" s="23"/>
      <c r="Q930" s="23"/>
      <c r="R930" s="23"/>
      <c r="S930" s="23"/>
      <c r="T930" s="0"/>
      <c r="U930" s="0"/>
    </row>
    <row r="931" customFormat="false" ht="12.75" hidden="false" customHeight="false" outlineLevel="0" collapsed="false">
      <c r="O931" s="23"/>
      <c r="P931" s="23"/>
      <c r="Q931" s="23"/>
      <c r="R931" s="23"/>
      <c r="S931" s="23"/>
      <c r="T931" s="0"/>
      <c r="U931" s="0"/>
    </row>
    <row r="932" customFormat="false" ht="12.75" hidden="false" customHeight="false" outlineLevel="0" collapsed="false">
      <c r="O932" s="23"/>
      <c r="P932" s="23"/>
      <c r="Q932" s="23"/>
      <c r="R932" s="23"/>
      <c r="S932" s="23"/>
      <c r="T932" s="0"/>
      <c r="U932" s="0"/>
    </row>
    <row r="933" customFormat="false" ht="12.75" hidden="false" customHeight="false" outlineLevel="0" collapsed="false">
      <c r="O933" s="23"/>
      <c r="P933" s="23"/>
      <c r="Q933" s="23"/>
      <c r="R933" s="23"/>
      <c r="S933" s="23"/>
      <c r="T933" s="0"/>
      <c r="U933" s="0"/>
    </row>
    <row r="934" customFormat="false" ht="12.75" hidden="false" customHeight="false" outlineLevel="0" collapsed="false">
      <c r="O934" s="23"/>
      <c r="P934" s="23"/>
      <c r="Q934" s="23"/>
      <c r="R934" s="23"/>
      <c r="S934" s="23"/>
      <c r="T934" s="0"/>
      <c r="U934" s="0"/>
    </row>
    <row r="935" customFormat="false" ht="12.75" hidden="false" customHeight="false" outlineLevel="0" collapsed="false">
      <c r="O935" s="23"/>
      <c r="P935" s="23"/>
      <c r="Q935" s="23"/>
      <c r="R935" s="23"/>
      <c r="S935" s="23"/>
      <c r="T935" s="0"/>
      <c r="U935" s="0"/>
    </row>
    <row r="936" customFormat="false" ht="12.75" hidden="false" customHeight="false" outlineLevel="0" collapsed="false">
      <c r="O936" s="23"/>
      <c r="P936" s="23"/>
      <c r="Q936" s="23"/>
      <c r="R936" s="23"/>
      <c r="S936" s="23"/>
      <c r="T936" s="0"/>
      <c r="U936" s="0"/>
    </row>
    <row r="937" customFormat="false" ht="12.75" hidden="false" customHeight="false" outlineLevel="0" collapsed="false">
      <c r="O937" s="23"/>
      <c r="P937" s="23"/>
      <c r="Q937" s="23"/>
      <c r="R937" s="23"/>
      <c r="S937" s="23"/>
      <c r="T937" s="0"/>
      <c r="U937" s="0"/>
    </row>
    <row r="938" customFormat="false" ht="12.75" hidden="false" customHeight="false" outlineLevel="0" collapsed="false">
      <c r="O938" s="23"/>
      <c r="P938" s="23"/>
      <c r="Q938" s="23"/>
      <c r="R938" s="23"/>
      <c r="S938" s="23"/>
      <c r="T938" s="0"/>
      <c r="U938" s="0"/>
    </row>
    <row r="939" customFormat="false" ht="12.75" hidden="false" customHeight="false" outlineLevel="0" collapsed="false">
      <c r="O939" s="23"/>
      <c r="P939" s="23"/>
      <c r="Q939" s="23"/>
      <c r="R939" s="23"/>
      <c r="S939" s="23"/>
      <c r="T939" s="0"/>
      <c r="U939" s="0"/>
    </row>
    <row r="940" customFormat="false" ht="12.75" hidden="false" customHeight="false" outlineLevel="0" collapsed="false">
      <c r="O940" s="23"/>
      <c r="P940" s="23"/>
      <c r="Q940" s="23"/>
      <c r="R940" s="23"/>
      <c r="S940" s="23"/>
      <c r="T940" s="0"/>
      <c r="U940" s="0"/>
    </row>
    <row r="941" customFormat="false" ht="12.75" hidden="false" customHeight="false" outlineLevel="0" collapsed="false">
      <c r="O941" s="23"/>
      <c r="P941" s="23"/>
      <c r="Q941" s="23"/>
      <c r="R941" s="23"/>
      <c r="S941" s="23"/>
      <c r="T941" s="0"/>
      <c r="U941" s="0"/>
    </row>
    <row r="942" customFormat="false" ht="12.75" hidden="false" customHeight="false" outlineLevel="0" collapsed="false">
      <c r="O942" s="23"/>
      <c r="P942" s="23"/>
      <c r="Q942" s="23"/>
      <c r="R942" s="23"/>
      <c r="S942" s="23"/>
      <c r="T942" s="0"/>
      <c r="U942" s="0"/>
    </row>
    <row r="943" customFormat="false" ht="12.75" hidden="false" customHeight="false" outlineLevel="0" collapsed="false">
      <c r="O943" s="23"/>
      <c r="P943" s="23"/>
      <c r="Q943" s="23"/>
      <c r="R943" s="23"/>
      <c r="S943" s="23"/>
      <c r="T943" s="0"/>
      <c r="U943" s="0"/>
    </row>
    <row r="944" customFormat="false" ht="12.75" hidden="false" customHeight="false" outlineLevel="0" collapsed="false">
      <c r="O944" s="23"/>
      <c r="P944" s="23"/>
      <c r="Q944" s="23"/>
      <c r="R944" s="23"/>
      <c r="S944" s="23"/>
      <c r="T944" s="0"/>
      <c r="U944" s="0"/>
    </row>
    <row r="945" customFormat="false" ht="12.75" hidden="false" customHeight="false" outlineLevel="0" collapsed="false">
      <c r="O945" s="23"/>
      <c r="P945" s="23"/>
      <c r="Q945" s="23"/>
      <c r="R945" s="23"/>
      <c r="S945" s="23"/>
      <c r="T945" s="0"/>
      <c r="U945" s="0"/>
    </row>
    <row r="946" customFormat="false" ht="12.75" hidden="false" customHeight="false" outlineLevel="0" collapsed="false">
      <c r="O946" s="23"/>
      <c r="P946" s="23"/>
      <c r="Q946" s="23"/>
      <c r="R946" s="23"/>
      <c r="S946" s="23"/>
      <c r="T946" s="0"/>
      <c r="U946" s="0"/>
    </row>
    <row r="947" customFormat="false" ht="12.75" hidden="false" customHeight="false" outlineLevel="0" collapsed="false">
      <c r="O947" s="23"/>
      <c r="P947" s="23"/>
      <c r="Q947" s="23"/>
      <c r="R947" s="23"/>
      <c r="S947" s="23"/>
      <c r="T947" s="0"/>
      <c r="U947" s="0"/>
    </row>
    <row r="948" customFormat="false" ht="12.75" hidden="false" customHeight="false" outlineLevel="0" collapsed="false">
      <c r="O948" s="23"/>
      <c r="P948" s="23"/>
      <c r="Q948" s="23"/>
      <c r="R948" s="23"/>
      <c r="S948" s="23"/>
      <c r="T948" s="0"/>
      <c r="U948" s="0"/>
    </row>
    <row r="949" customFormat="false" ht="12.75" hidden="false" customHeight="false" outlineLevel="0" collapsed="false">
      <c r="O949" s="23"/>
      <c r="P949" s="23"/>
      <c r="Q949" s="23"/>
      <c r="R949" s="23"/>
      <c r="S949" s="23"/>
      <c r="T949" s="0"/>
      <c r="U949" s="0"/>
    </row>
    <row r="950" customFormat="false" ht="12.75" hidden="false" customHeight="false" outlineLevel="0" collapsed="false">
      <c r="O950" s="23"/>
      <c r="P950" s="23"/>
      <c r="Q950" s="23"/>
      <c r="R950" s="23"/>
      <c r="S950" s="23"/>
      <c r="T950" s="0"/>
      <c r="U950" s="0"/>
    </row>
    <row r="951" customFormat="false" ht="12.75" hidden="false" customHeight="false" outlineLevel="0" collapsed="false">
      <c r="O951" s="23"/>
      <c r="P951" s="23"/>
      <c r="Q951" s="23"/>
      <c r="R951" s="23"/>
      <c r="S951" s="23"/>
      <c r="T951" s="0"/>
      <c r="U951" s="0"/>
    </row>
    <row r="952" customFormat="false" ht="12.75" hidden="false" customHeight="false" outlineLevel="0" collapsed="false">
      <c r="O952" s="23"/>
      <c r="P952" s="23"/>
      <c r="Q952" s="23"/>
      <c r="R952" s="23"/>
      <c r="S952" s="23"/>
      <c r="T952" s="0"/>
      <c r="U952" s="0"/>
    </row>
    <row r="953" customFormat="false" ht="12.75" hidden="false" customHeight="false" outlineLevel="0" collapsed="false">
      <c r="O953" s="23"/>
      <c r="P953" s="23"/>
      <c r="Q953" s="23"/>
      <c r="R953" s="23"/>
      <c r="S953" s="23"/>
      <c r="T953" s="0"/>
      <c r="U953" s="0"/>
    </row>
    <row r="954" customFormat="false" ht="12.75" hidden="false" customHeight="false" outlineLevel="0" collapsed="false">
      <c r="O954" s="23"/>
      <c r="P954" s="23"/>
      <c r="Q954" s="23"/>
      <c r="R954" s="23"/>
      <c r="S954" s="23"/>
      <c r="T954" s="0"/>
      <c r="U954" s="0"/>
    </row>
    <row r="955" customFormat="false" ht="12.75" hidden="false" customHeight="false" outlineLevel="0" collapsed="false">
      <c r="O955" s="23"/>
      <c r="P955" s="23"/>
      <c r="Q955" s="23"/>
      <c r="R955" s="23"/>
      <c r="S955" s="23"/>
      <c r="T955" s="0"/>
      <c r="U955" s="0"/>
    </row>
    <row r="956" customFormat="false" ht="12.75" hidden="false" customHeight="false" outlineLevel="0" collapsed="false">
      <c r="O956" s="23"/>
      <c r="P956" s="23"/>
      <c r="Q956" s="23"/>
      <c r="R956" s="23"/>
      <c r="S956" s="23"/>
      <c r="T956" s="0"/>
      <c r="U956" s="0"/>
    </row>
    <row r="957" customFormat="false" ht="12.75" hidden="false" customHeight="false" outlineLevel="0" collapsed="false">
      <c r="O957" s="23"/>
      <c r="P957" s="23"/>
      <c r="Q957" s="23"/>
      <c r="R957" s="23"/>
      <c r="S957" s="23"/>
      <c r="T957" s="0"/>
      <c r="U957" s="0"/>
    </row>
    <row r="958" customFormat="false" ht="12.75" hidden="false" customHeight="false" outlineLevel="0" collapsed="false">
      <c r="O958" s="23"/>
      <c r="P958" s="23"/>
      <c r="Q958" s="23"/>
      <c r="R958" s="23"/>
      <c r="S958" s="23"/>
      <c r="T958" s="0"/>
      <c r="U958" s="0"/>
    </row>
    <row r="959" customFormat="false" ht="12.75" hidden="false" customHeight="false" outlineLevel="0" collapsed="false">
      <c r="O959" s="23"/>
      <c r="P959" s="23"/>
      <c r="Q959" s="23"/>
      <c r="R959" s="23"/>
      <c r="S959" s="23"/>
      <c r="T959" s="0"/>
      <c r="U959" s="0"/>
    </row>
    <row r="960" customFormat="false" ht="12.75" hidden="false" customHeight="false" outlineLevel="0" collapsed="false">
      <c r="O960" s="23"/>
      <c r="P960" s="23"/>
      <c r="Q960" s="23"/>
      <c r="R960" s="23"/>
      <c r="S960" s="23"/>
      <c r="T960" s="0"/>
      <c r="U960" s="0"/>
    </row>
    <row r="961" customFormat="false" ht="12.75" hidden="false" customHeight="false" outlineLevel="0" collapsed="false">
      <c r="O961" s="23"/>
      <c r="P961" s="23"/>
      <c r="Q961" s="23"/>
      <c r="R961" s="23"/>
      <c r="S961" s="23"/>
      <c r="T961" s="0"/>
      <c r="U961" s="0"/>
    </row>
    <row r="962" customFormat="false" ht="12.75" hidden="false" customHeight="false" outlineLevel="0" collapsed="false">
      <c r="O962" s="23"/>
      <c r="P962" s="23"/>
      <c r="Q962" s="23"/>
      <c r="R962" s="23"/>
      <c r="S962" s="23"/>
      <c r="T962" s="0"/>
      <c r="U962" s="0"/>
    </row>
    <row r="963" customFormat="false" ht="12.75" hidden="false" customHeight="false" outlineLevel="0" collapsed="false">
      <c r="O963" s="23"/>
      <c r="P963" s="23"/>
      <c r="Q963" s="23"/>
      <c r="R963" s="23"/>
      <c r="S963" s="23"/>
      <c r="T963" s="0"/>
      <c r="U963" s="0"/>
    </row>
    <row r="964" customFormat="false" ht="12.75" hidden="false" customHeight="false" outlineLevel="0" collapsed="false">
      <c r="O964" s="23"/>
      <c r="P964" s="23"/>
      <c r="Q964" s="23"/>
      <c r="R964" s="23"/>
      <c r="S964" s="23"/>
      <c r="T964" s="0"/>
      <c r="U964" s="0"/>
    </row>
    <row r="965" customFormat="false" ht="12.75" hidden="false" customHeight="false" outlineLevel="0" collapsed="false">
      <c r="O965" s="23"/>
      <c r="P965" s="23"/>
      <c r="Q965" s="23"/>
      <c r="R965" s="23"/>
      <c r="S965" s="23"/>
      <c r="T965" s="0"/>
      <c r="U965" s="0"/>
    </row>
    <row r="966" customFormat="false" ht="12.75" hidden="false" customHeight="false" outlineLevel="0" collapsed="false">
      <c r="O966" s="23"/>
      <c r="P966" s="23"/>
      <c r="Q966" s="23"/>
      <c r="R966" s="23"/>
      <c r="S966" s="23"/>
      <c r="T966" s="0"/>
      <c r="U966" s="0"/>
    </row>
    <row r="967" customFormat="false" ht="12.75" hidden="false" customHeight="false" outlineLevel="0" collapsed="false">
      <c r="O967" s="23"/>
      <c r="P967" s="23"/>
      <c r="Q967" s="23"/>
      <c r="R967" s="23"/>
      <c r="S967" s="23"/>
      <c r="T967" s="0"/>
      <c r="U967" s="0"/>
    </row>
    <row r="968" customFormat="false" ht="12.75" hidden="false" customHeight="false" outlineLevel="0" collapsed="false">
      <c r="O968" s="23"/>
      <c r="P968" s="23"/>
      <c r="Q968" s="23"/>
      <c r="R968" s="23"/>
      <c r="S968" s="23"/>
      <c r="T968" s="0"/>
      <c r="U968" s="0"/>
    </row>
    <row r="969" customFormat="false" ht="12.75" hidden="false" customHeight="false" outlineLevel="0" collapsed="false">
      <c r="O969" s="23"/>
      <c r="P969" s="23"/>
      <c r="Q969" s="23"/>
      <c r="R969" s="23"/>
      <c r="S969" s="23"/>
      <c r="T969" s="0"/>
      <c r="U969" s="0"/>
    </row>
    <row r="970" customFormat="false" ht="12.75" hidden="false" customHeight="false" outlineLevel="0" collapsed="false">
      <c r="O970" s="23"/>
      <c r="P970" s="23"/>
      <c r="Q970" s="23"/>
      <c r="R970" s="23"/>
      <c r="S970" s="23"/>
      <c r="T970" s="0"/>
      <c r="U970" s="0"/>
    </row>
    <row r="971" customFormat="false" ht="12.75" hidden="false" customHeight="false" outlineLevel="0" collapsed="false">
      <c r="O971" s="23"/>
      <c r="P971" s="23"/>
      <c r="Q971" s="23"/>
      <c r="R971" s="23"/>
      <c r="S971" s="23"/>
      <c r="T971" s="0"/>
      <c r="U971" s="0"/>
    </row>
    <row r="972" customFormat="false" ht="12.75" hidden="false" customHeight="false" outlineLevel="0" collapsed="false">
      <c r="O972" s="23"/>
      <c r="P972" s="23"/>
      <c r="Q972" s="23"/>
      <c r="R972" s="23"/>
      <c r="S972" s="23"/>
      <c r="T972" s="0"/>
      <c r="U972" s="0"/>
    </row>
    <row r="973" customFormat="false" ht="12.75" hidden="false" customHeight="false" outlineLevel="0" collapsed="false">
      <c r="O973" s="23"/>
      <c r="P973" s="23"/>
      <c r="Q973" s="23"/>
      <c r="R973" s="23"/>
      <c r="S973" s="23"/>
      <c r="T973" s="0"/>
      <c r="U973" s="0"/>
    </row>
    <row r="974" customFormat="false" ht="12.75" hidden="false" customHeight="false" outlineLevel="0" collapsed="false">
      <c r="O974" s="23"/>
      <c r="P974" s="23"/>
      <c r="Q974" s="23"/>
      <c r="R974" s="23"/>
      <c r="S974" s="23"/>
      <c r="T974" s="0"/>
      <c r="U974" s="0"/>
    </row>
    <row r="975" customFormat="false" ht="12.75" hidden="false" customHeight="false" outlineLevel="0" collapsed="false">
      <c r="O975" s="23"/>
      <c r="P975" s="23"/>
      <c r="Q975" s="23"/>
      <c r="R975" s="23"/>
      <c r="S975" s="23"/>
      <c r="T975" s="0"/>
      <c r="U975" s="0"/>
    </row>
    <row r="976" customFormat="false" ht="12.75" hidden="false" customHeight="false" outlineLevel="0" collapsed="false">
      <c r="O976" s="23"/>
      <c r="P976" s="23"/>
      <c r="Q976" s="23"/>
      <c r="R976" s="23"/>
      <c r="S976" s="23"/>
      <c r="T976" s="0"/>
      <c r="U976" s="0"/>
    </row>
    <row r="977" customFormat="false" ht="12.75" hidden="false" customHeight="false" outlineLevel="0" collapsed="false">
      <c r="O977" s="23"/>
      <c r="P977" s="23"/>
      <c r="Q977" s="23"/>
      <c r="R977" s="23"/>
      <c r="S977" s="23"/>
      <c r="T977" s="0"/>
      <c r="U977" s="0"/>
    </row>
    <row r="978" customFormat="false" ht="12.75" hidden="false" customHeight="false" outlineLevel="0" collapsed="false">
      <c r="O978" s="23"/>
      <c r="P978" s="23"/>
      <c r="Q978" s="23"/>
      <c r="R978" s="23"/>
      <c r="S978" s="23"/>
      <c r="T978" s="0"/>
      <c r="U978" s="0"/>
    </row>
    <row r="979" customFormat="false" ht="12.75" hidden="false" customHeight="false" outlineLevel="0" collapsed="false">
      <c r="O979" s="23"/>
      <c r="P979" s="23"/>
      <c r="Q979" s="23"/>
      <c r="R979" s="23"/>
      <c r="S979" s="23"/>
      <c r="T979" s="0"/>
      <c r="U979" s="0"/>
    </row>
    <row r="980" customFormat="false" ht="12.75" hidden="false" customHeight="false" outlineLevel="0" collapsed="false">
      <c r="O980" s="23"/>
      <c r="P980" s="23"/>
      <c r="Q980" s="23"/>
      <c r="R980" s="23"/>
      <c r="S980" s="23"/>
      <c r="T980" s="0"/>
      <c r="U980" s="0"/>
    </row>
    <row r="981" customFormat="false" ht="12.75" hidden="false" customHeight="false" outlineLevel="0" collapsed="false">
      <c r="O981" s="23"/>
      <c r="P981" s="23"/>
      <c r="Q981" s="23"/>
      <c r="R981" s="23"/>
      <c r="S981" s="23"/>
      <c r="T981" s="0"/>
      <c r="U981" s="0"/>
    </row>
    <row r="982" customFormat="false" ht="12.75" hidden="false" customHeight="false" outlineLevel="0" collapsed="false">
      <c r="O982" s="23"/>
      <c r="P982" s="23"/>
      <c r="Q982" s="23"/>
      <c r="R982" s="23"/>
      <c r="S982" s="23"/>
      <c r="T982" s="0"/>
      <c r="U982" s="0"/>
    </row>
    <row r="983" customFormat="false" ht="12.75" hidden="false" customHeight="false" outlineLevel="0" collapsed="false">
      <c r="O983" s="23"/>
      <c r="P983" s="23"/>
      <c r="Q983" s="23"/>
      <c r="R983" s="23"/>
      <c r="S983" s="23"/>
      <c r="T983" s="0"/>
      <c r="U983" s="0"/>
    </row>
    <row r="984" customFormat="false" ht="12.75" hidden="false" customHeight="false" outlineLevel="0" collapsed="false">
      <c r="O984" s="23"/>
      <c r="P984" s="23"/>
      <c r="Q984" s="23"/>
      <c r="R984" s="23"/>
      <c r="S984" s="23"/>
      <c r="T984" s="0"/>
      <c r="U984" s="0"/>
    </row>
    <row r="985" customFormat="false" ht="12.75" hidden="false" customHeight="false" outlineLevel="0" collapsed="false">
      <c r="O985" s="23"/>
      <c r="P985" s="23"/>
      <c r="Q985" s="23"/>
      <c r="R985" s="23"/>
      <c r="S985" s="23"/>
      <c r="T985" s="0"/>
      <c r="U985" s="0"/>
    </row>
    <row r="986" customFormat="false" ht="12.75" hidden="false" customHeight="false" outlineLevel="0" collapsed="false">
      <c r="O986" s="23"/>
      <c r="P986" s="23"/>
      <c r="Q986" s="23"/>
      <c r="R986" s="23"/>
      <c r="S986" s="23"/>
      <c r="T986" s="0"/>
      <c r="U986" s="0"/>
    </row>
    <row r="987" customFormat="false" ht="12.75" hidden="false" customHeight="false" outlineLevel="0" collapsed="false">
      <c r="O987" s="23"/>
      <c r="P987" s="23"/>
      <c r="Q987" s="23"/>
      <c r="R987" s="23"/>
      <c r="S987" s="23"/>
      <c r="T987" s="0"/>
      <c r="U987" s="0"/>
    </row>
    <row r="988" customFormat="false" ht="12.75" hidden="false" customHeight="false" outlineLevel="0" collapsed="false">
      <c r="O988" s="23"/>
      <c r="P988" s="23"/>
      <c r="Q988" s="23"/>
      <c r="R988" s="23"/>
      <c r="S988" s="23"/>
      <c r="T988" s="0"/>
      <c r="U988" s="0"/>
    </row>
    <row r="989" customFormat="false" ht="12.75" hidden="false" customHeight="false" outlineLevel="0" collapsed="false">
      <c r="O989" s="23"/>
      <c r="P989" s="23"/>
      <c r="Q989" s="23"/>
      <c r="R989" s="23"/>
      <c r="S989" s="23"/>
      <c r="T989" s="0"/>
      <c r="U989" s="0"/>
    </row>
    <row r="990" customFormat="false" ht="12.75" hidden="false" customHeight="false" outlineLevel="0" collapsed="false">
      <c r="O990" s="23"/>
      <c r="P990" s="23"/>
      <c r="Q990" s="23"/>
      <c r="R990" s="23"/>
      <c r="S990" s="23"/>
      <c r="T990" s="0"/>
      <c r="U990" s="0"/>
    </row>
    <row r="991" customFormat="false" ht="12.75" hidden="false" customHeight="false" outlineLevel="0" collapsed="false">
      <c r="O991" s="23"/>
      <c r="P991" s="23"/>
      <c r="Q991" s="23"/>
      <c r="R991" s="23"/>
      <c r="S991" s="23"/>
      <c r="T991" s="0"/>
      <c r="U991" s="0"/>
    </row>
    <row r="992" customFormat="false" ht="12.75" hidden="false" customHeight="false" outlineLevel="0" collapsed="false">
      <c r="O992" s="23"/>
      <c r="P992" s="23"/>
      <c r="Q992" s="23"/>
      <c r="R992" s="23"/>
      <c r="S992" s="23"/>
      <c r="T992" s="0"/>
      <c r="U992" s="0"/>
    </row>
    <row r="993" customFormat="false" ht="12.75" hidden="false" customHeight="false" outlineLevel="0" collapsed="false">
      <c r="O993" s="23"/>
      <c r="P993" s="23"/>
      <c r="Q993" s="23"/>
      <c r="R993" s="23"/>
      <c r="S993" s="23"/>
      <c r="T993" s="0"/>
      <c r="U993" s="0"/>
    </row>
    <row r="994" customFormat="false" ht="12.75" hidden="false" customHeight="false" outlineLevel="0" collapsed="false">
      <c r="O994" s="23"/>
      <c r="P994" s="23"/>
      <c r="Q994" s="23"/>
      <c r="R994" s="23"/>
      <c r="S994" s="23"/>
      <c r="T994" s="0"/>
      <c r="U994" s="0"/>
    </row>
    <row r="995" customFormat="false" ht="12.75" hidden="false" customHeight="false" outlineLevel="0" collapsed="false">
      <c r="O995" s="23"/>
      <c r="P995" s="23"/>
      <c r="Q995" s="23"/>
      <c r="R995" s="23"/>
      <c r="S995" s="23"/>
      <c r="T995" s="0"/>
      <c r="U995" s="0"/>
    </row>
    <row r="996" customFormat="false" ht="12.75" hidden="false" customHeight="false" outlineLevel="0" collapsed="false">
      <c r="O996" s="23"/>
      <c r="P996" s="23"/>
      <c r="Q996" s="23"/>
      <c r="R996" s="23"/>
      <c r="S996" s="23"/>
      <c r="T996" s="0"/>
      <c r="U996" s="0"/>
    </row>
    <row r="997" customFormat="false" ht="12.75" hidden="false" customHeight="false" outlineLevel="0" collapsed="false">
      <c r="O997" s="23"/>
      <c r="P997" s="23"/>
      <c r="Q997" s="23"/>
      <c r="R997" s="23"/>
      <c r="S997" s="23"/>
      <c r="T997" s="0"/>
      <c r="U997" s="0"/>
    </row>
    <row r="998" customFormat="false" ht="12.75" hidden="false" customHeight="false" outlineLevel="0" collapsed="false">
      <c r="O998" s="23"/>
      <c r="P998" s="23"/>
      <c r="Q998" s="23"/>
      <c r="R998" s="23"/>
      <c r="S998" s="23"/>
      <c r="T998" s="0"/>
      <c r="U998" s="0"/>
    </row>
    <row r="999" customFormat="false" ht="12.75" hidden="false" customHeight="false" outlineLevel="0" collapsed="false">
      <c r="O999" s="23"/>
      <c r="P999" s="23"/>
      <c r="Q999" s="23"/>
      <c r="R999" s="23"/>
      <c r="S999" s="23"/>
      <c r="T999" s="0"/>
      <c r="U999" s="0"/>
    </row>
    <row r="1000" customFormat="false" ht="12.75" hidden="false" customHeight="false" outlineLevel="0" collapsed="false">
      <c r="O1000" s="23"/>
      <c r="P1000" s="23"/>
      <c r="Q1000" s="23"/>
      <c r="R1000" s="23"/>
      <c r="S1000" s="23"/>
      <c r="T1000" s="0"/>
      <c r="U1000" s="0"/>
    </row>
    <row r="1001" customFormat="false" ht="12.75" hidden="false" customHeight="false" outlineLevel="0" collapsed="false">
      <c r="O1001" s="23"/>
      <c r="P1001" s="23"/>
      <c r="Q1001" s="23"/>
      <c r="R1001" s="23"/>
      <c r="S1001" s="23"/>
      <c r="T1001" s="0"/>
      <c r="U1001" s="0"/>
    </row>
    <row r="1002" customFormat="false" ht="12.75" hidden="false" customHeight="false" outlineLevel="0" collapsed="false">
      <c r="O1002" s="23"/>
      <c r="P1002" s="23"/>
      <c r="Q1002" s="23"/>
      <c r="R1002" s="23"/>
      <c r="S1002" s="23"/>
      <c r="T1002" s="0"/>
      <c r="U1002" s="0"/>
    </row>
    <row r="1003" customFormat="false" ht="12.75" hidden="false" customHeight="false" outlineLevel="0" collapsed="false">
      <c r="O1003" s="23"/>
      <c r="P1003" s="23"/>
      <c r="Q1003" s="23"/>
      <c r="R1003" s="23"/>
      <c r="S1003" s="23"/>
      <c r="T1003" s="0"/>
      <c r="U1003" s="0"/>
    </row>
    <row r="1004" customFormat="false" ht="12.75" hidden="false" customHeight="false" outlineLevel="0" collapsed="false">
      <c r="O1004" s="23"/>
      <c r="P1004" s="23"/>
      <c r="Q1004" s="23"/>
      <c r="R1004" s="23"/>
      <c r="S1004" s="23"/>
      <c r="T1004" s="0"/>
      <c r="U1004" s="0"/>
    </row>
    <row r="1005" customFormat="false" ht="12.75" hidden="false" customHeight="false" outlineLevel="0" collapsed="false">
      <c r="O1005" s="23"/>
      <c r="P1005" s="23"/>
      <c r="Q1005" s="23"/>
      <c r="R1005" s="23"/>
      <c r="S1005" s="23"/>
      <c r="T1005" s="0"/>
      <c r="U1005" s="0"/>
    </row>
    <row r="1006" customFormat="false" ht="12.75" hidden="false" customHeight="false" outlineLevel="0" collapsed="false">
      <c r="O1006" s="23"/>
      <c r="P1006" s="23"/>
      <c r="Q1006" s="23"/>
      <c r="R1006" s="23"/>
      <c r="S1006" s="23"/>
      <c r="T1006" s="0"/>
      <c r="U1006" s="0"/>
    </row>
    <row r="1007" customFormat="false" ht="12.75" hidden="false" customHeight="false" outlineLevel="0" collapsed="false">
      <c r="O1007" s="23"/>
      <c r="P1007" s="23"/>
      <c r="Q1007" s="23"/>
      <c r="R1007" s="23"/>
      <c r="S1007" s="23"/>
      <c r="T1007" s="0"/>
      <c r="U1007" s="0"/>
    </row>
    <row r="1008" customFormat="false" ht="12.75" hidden="false" customHeight="false" outlineLevel="0" collapsed="false">
      <c r="O1008" s="23"/>
      <c r="P1008" s="23"/>
      <c r="Q1008" s="23"/>
      <c r="R1008" s="23"/>
      <c r="S1008" s="23"/>
      <c r="T1008" s="0"/>
      <c r="U1008" s="0"/>
    </row>
    <row r="1009" customFormat="false" ht="12.75" hidden="false" customHeight="false" outlineLevel="0" collapsed="false">
      <c r="O1009" s="23"/>
      <c r="P1009" s="23"/>
      <c r="Q1009" s="23"/>
      <c r="R1009" s="23"/>
      <c r="S1009" s="23"/>
      <c r="T1009" s="0"/>
      <c r="U1009" s="0"/>
    </row>
    <row r="1010" customFormat="false" ht="12.75" hidden="false" customHeight="false" outlineLevel="0" collapsed="false">
      <c r="O1010" s="23"/>
      <c r="P1010" s="23"/>
      <c r="Q1010" s="23"/>
      <c r="R1010" s="23"/>
      <c r="S1010" s="23"/>
      <c r="T1010" s="0"/>
      <c r="U1010" s="0"/>
    </row>
    <row r="1011" customFormat="false" ht="12.75" hidden="false" customHeight="false" outlineLevel="0" collapsed="false">
      <c r="O1011" s="23"/>
      <c r="P1011" s="23"/>
      <c r="Q1011" s="23"/>
      <c r="R1011" s="23"/>
      <c r="S1011" s="23"/>
      <c r="T1011" s="0"/>
      <c r="U1011" s="0"/>
    </row>
    <row r="1012" customFormat="false" ht="12.75" hidden="false" customHeight="false" outlineLevel="0" collapsed="false">
      <c r="O1012" s="23"/>
      <c r="P1012" s="23"/>
      <c r="Q1012" s="23"/>
      <c r="R1012" s="23"/>
      <c r="S1012" s="23"/>
      <c r="T1012" s="0"/>
      <c r="U1012" s="0"/>
    </row>
    <row r="1013" customFormat="false" ht="12.75" hidden="false" customHeight="false" outlineLevel="0" collapsed="false">
      <c r="O1013" s="23"/>
      <c r="P1013" s="23"/>
      <c r="Q1013" s="23"/>
      <c r="R1013" s="23"/>
      <c r="S1013" s="23"/>
      <c r="T1013" s="0"/>
      <c r="U1013" s="0"/>
    </row>
    <row r="1014" customFormat="false" ht="12.75" hidden="false" customHeight="false" outlineLevel="0" collapsed="false">
      <c r="O1014" s="23"/>
      <c r="P1014" s="23"/>
      <c r="Q1014" s="23"/>
      <c r="R1014" s="23"/>
      <c r="S1014" s="23"/>
      <c r="T1014" s="0"/>
      <c r="U1014" s="0"/>
    </row>
    <row r="1015" customFormat="false" ht="12.75" hidden="false" customHeight="false" outlineLevel="0" collapsed="false">
      <c r="O1015" s="23"/>
      <c r="P1015" s="23"/>
      <c r="Q1015" s="23"/>
      <c r="R1015" s="23"/>
      <c r="S1015" s="23"/>
      <c r="T1015" s="0"/>
      <c r="U1015" s="0"/>
    </row>
    <row r="1016" customFormat="false" ht="12.75" hidden="false" customHeight="false" outlineLevel="0" collapsed="false">
      <c r="O1016" s="23"/>
      <c r="P1016" s="23"/>
      <c r="Q1016" s="23"/>
      <c r="R1016" s="23"/>
      <c r="S1016" s="23"/>
      <c r="T1016" s="0"/>
      <c r="U1016" s="0"/>
    </row>
    <row r="1017" customFormat="false" ht="12.75" hidden="false" customHeight="false" outlineLevel="0" collapsed="false">
      <c r="O1017" s="23"/>
      <c r="P1017" s="23"/>
      <c r="Q1017" s="23"/>
      <c r="R1017" s="23"/>
      <c r="S1017" s="23"/>
      <c r="T1017" s="0"/>
      <c r="U1017" s="0"/>
    </row>
    <row r="1018" customFormat="false" ht="12.75" hidden="false" customHeight="false" outlineLevel="0" collapsed="false">
      <c r="O1018" s="23"/>
      <c r="P1018" s="23"/>
      <c r="Q1018" s="23"/>
      <c r="R1018" s="23"/>
      <c r="S1018" s="23"/>
      <c r="T1018" s="0"/>
      <c r="U1018" s="0"/>
    </row>
    <row r="1019" customFormat="false" ht="12.75" hidden="false" customHeight="false" outlineLevel="0" collapsed="false">
      <c r="O1019" s="23"/>
      <c r="P1019" s="23"/>
      <c r="Q1019" s="23"/>
      <c r="R1019" s="23"/>
      <c r="S1019" s="23"/>
      <c r="T1019" s="0"/>
      <c r="U1019" s="0"/>
    </row>
    <row r="1020" customFormat="false" ht="12.75" hidden="false" customHeight="false" outlineLevel="0" collapsed="false">
      <c r="O1020" s="23"/>
      <c r="P1020" s="23"/>
      <c r="Q1020" s="23"/>
      <c r="R1020" s="23"/>
      <c r="S1020" s="23"/>
      <c r="T1020" s="0"/>
      <c r="U1020" s="0"/>
    </row>
    <row r="1021" customFormat="false" ht="12.75" hidden="false" customHeight="false" outlineLevel="0" collapsed="false">
      <c r="O1021" s="23"/>
      <c r="P1021" s="23"/>
      <c r="Q1021" s="23"/>
      <c r="R1021" s="23"/>
      <c r="S1021" s="23"/>
      <c r="T1021" s="0"/>
      <c r="U1021" s="0"/>
    </row>
    <row r="1022" customFormat="false" ht="12.75" hidden="false" customHeight="false" outlineLevel="0" collapsed="false">
      <c r="O1022" s="23"/>
      <c r="P1022" s="23"/>
      <c r="Q1022" s="23"/>
      <c r="R1022" s="23"/>
      <c r="S1022" s="23"/>
      <c r="T1022" s="0"/>
      <c r="U1022" s="0"/>
    </row>
    <row r="1023" customFormat="false" ht="12.75" hidden="false" customHeight="false" outlineLevel="0" collapsed="false">
      <c r="O1023" s="23"/>
      <c r="P1023" s="23"/>
      <c r="Q1023" s="23"/>
      <c r="R1023" s="23"/>
      <c r="S1023" s="23"/>
      <c r="T1023" s="0"/>
      <c r="U1023" s="0"/>
    </row>
    <row r="1024" customFormat="false" ht="12.75" hidden="false" customHeight="false" outlineLevel="0" collapsed="false">
      <c r="O1024" s="23"/>
      <c r="P1024" s="23"/>
      <c r="Q1024" s="23"/>
      <c r="R1024" s="23"/>
      <c r="S1024" s="23"/>
      <c r="T1024" s="0"/>
      <c r="U1024" s="0"/>
    </row>
    <row r="1025" customFormat="false" ht="12.75" hidden="false" customHeight="false" outlineLevel="0" collapsed="false">
      <c r="O1025" s="23"/>
      <c r="P1025" s="23"/>
      <c r="Q1025" s="23"/>
      <c r="R1025" s="23"/>
      <c r="S1025" s="23"/>
      <c r="T1025" s="0"/>
      <c r="U1025" s="0"/>
    </row>
    <row r="1026" customFormat="false" ht="12.75" hidden="false" customHeight="false" outlineLevel="0" collapsed="false">
      <c r="O1026" s="23"/>
      <c r="P1026" s="23"/>
      <c r="Q1026" s="23"/>
      <c r="R1026" s="23"/>
      <c r="S1026" s="23"/>
      <c r="T1026" s="0"/>
      <c r="U1026" s="0"/>
    </row>
    <row r="1027" customFormat="false" ht="12.75" hidden="false" customHeight="false" outlineLevel="0" collapsed="false">
      <c r="O1027" s="23"/>
      <c r="P1027" s="23"/>
      <c r="Q1027" s="23"/>
      <c r="R1027" s="23"/>
      <c r="S1027" s="23"/>
      <c r="T1027" s="0"/>
      <c r="U1027" s="0"/>
    </row>
    <row r="1028" customFormat="false" ht="12.75" hidden="false" customHeight="false" outlineLevel="0" collapsed="false">
      <c r="O1028" s="23"/>
      <c r="P1028" s="23"/>
      <c r="Q1028" s="23"/>
      <c r="R1028" s="23"/>
      <c r="S1028" s="23"/>
      <c r="T1028" s="0"/>
      <c r="U1028" s="0"/>
    </row>
    <row r="1029" customFormat="false" ht="12.75" hidden="false" customHeight="false" outlineLevel="0" collapsed="false">
      <c r="O1029" s="23"/>
      <c r="P1029" s="23"/>
      <c r="Q1029" s="23"/>
      <c r="R1029" s="23"/>
      <c r="S1029" s="23"/>
      <c r="T1029" s="0"/>
      <c r="U1029" s="0"/>
    </row>
    <row r="1030" customFormat="false" ht="12.75" hidden="false" customHeight="false" outlineLevel="0" collapsed="false">
      <c r="O1030" s="23"/>
      <c r="P1030" s="23"/>
      <c r="Q1030" s="23"/>
      <c r="R1030" s="23"/>
      <c r="S1030" s="23"/>
      <c r="T1030" s="0"/>
      <c r="U1030" s="0"/>
    </row>
    <row r="1031" customFormat="false" ht="12.75" hidden="false" customHeight="false" outlineLevel="0" collapsed="false">
      <c r="O1031" s="23"/>
      <c r="P1031" s="23"/>
      <c r="Q1031" s="23"/>
      <c r="R1031" s="23"/>
      <c r="S1031" s="23"/>
      <c r="T1031" s="0"/>
      <c r="U1031" s="0"/>
    </row>
    <row r="1032" customFormat="false" ht="12.75" hidden="false" customHeight="false" outlineLevel="0" collapsed="false">
      <c r="O1032" s="23"/>
      <c r="P1032" s="23"/>
      <c r="Q1032" s="23"/>
      <c r="R1032" s="23"/>
      <c r="S1032" s="23"/>
      <c r="T1032" s="0"/>
      <c r="U1032" s="0"/>
    </row>
    <row r="1033" customFormat="false" ht="12.75" hidden="false" customHeight="false" outlineLevel="0" collapsed="false">
      <c r="O1033" s="23"/>
      <c r="P1033" s="23"/>
      <c r="Q1033" s="23"/>
      <c r="R1033" s="23"/>
      <c r="S1033" s="23"/>
      <c r="T1033" s="0"/>
      <c r="U1033" s="0"/>
    </row>
    <row r="1034" customFormat="false" ht="12.75" hidden="false" customHeight="false" outlineLevel="0" collapsed="false">
      <c r="O1034" s="23"/>
      <c r="P1034" s="23"/>
      <c r="Q1034" s="23"/>
      <c r="R1034" s="23"/>
      <c r="S1034" s="23"/>
      <c r="T1034" s="0"/>
      <c r="U1034" s="0"/>
    </row>
    <row r="1035" customFormat="false" ht="12.75" hidden="false" customHeight="false" outlineLevel="0" collapsed="false">
      <c r="O1035" s="23"/>
      <c r="P1035" s="23"/>
      <c r="Q1035" s="23"/>
      <c r="R1035" s="23"/>
      <c r="S1035" s="23"/>
      <c r="T1035" s="0"/>
      <c r="U1035" s="0"/>
    </row>
    <row r="1036" customFormat="false" ht="12.75" hidden="false" customHeight="false" outlineLevel="0" collapsed="false">
      <c r="O1036" s="23"/>
      <c r="P1036" s="23"/>
      <c r="Q1036" s="23"/>
      <c r="R1036" s="23"/>
      <c r="S1036" s="23"/>
      <c r="T1036" s="0"/>
      <c r="U1036" s="0"/>
    </row>
    <row r="1037" customFormat="false" ht="12.75" hidden="false" customHeight="false" outlineLevel="0" collapsed="false">
      <c r="O1037" s="23"/>
      <c r="P1037" s="23"/>
      <c r="Q1037" s="23"/>
      <c r="R1037" s="23"/>
      <c r="S1037" s="23"/>
      <c r="T1037" s="0"/>
      <c r="U1037" s="0"/>
    </row>
    <row r="1038" customFormat="false" ht="12.75" hidden="false" customHeight="false" outlineLevel="0" collapsed="false">
      <c r="O1038" s="23"/>
      <c r="P1038" s="23"/>
      <c r="Q1038" s="23"/>
      <c r="R1038" s="23"/>
      <c r="S1038" s="23"/>
      <c r="T1038" s="0"/>
      <c r="U1038" s="0"/>
    </row>
    <row r="1039" customFormat="false" ht="12.75" hidden="false" customHeight="false" outlineLevel="0" collapsed="false">
      <c r="O1039" s="23"/>
      <c r="P1039" s="23"/>
      <c r="Q1039" s="23"/>
      <c r="R1039" s="23"/>
      <c r="S1039" s="23"/>
      <c r="T1039" s="0"/>
      <c r="U1039" s="0"/>
    </row>
    <row r="1040" customFormat="false" ht="12.75" hidden="false" customHeight="false" outlineLevel="0" collapsed="false">
      <c r="O1040" s="23"/>
      <c r="P1040" s="23"/>
      <c r="Q1040" s="23"/>
      <c r="R1040" s="23"/>
      <c r="S1040" s="23"/>
      <c r="T1040" s="0"/>
      <c r="U1040" s="0"/>
    </row>
    <row r="1041" customFormat="false" ht="12.75" hidden="false" customHeight="false" outlineLevel="0" collapsed="false">
      <c r="O1041" s="23"/>
      <c r="P1041" s="23"/>
      <c r="Q1041" s="23"/>
      <c r="R1041" s="23"/>
      <c r="S1041" s="23"/>
      <c r="T1041" s="0"/>
      <c r="U1041" s="0"/>
    </row>
    <row r="1042" customFormat="false" ht="12.75" hidden="false" customHeight="false" outlineLevel="0" collapsed="false">
      <c r="O1042" s="23"/>
      <c r="P1042" s="23"/>
      <c r="Q1042" s="23"/>
      <c r="R1042" s="23"/>
      <c r="S1042" s="23"/>
      <c r="T1042" s="0"/>
      <c r="U1042" s="0"/>
    </row>
    <row r="1043" customFormat="false" ht="12.75" hidden="false" customHeight="false" outlineLevel="0" collapsed="false">
      <c r="O1043" s="23"/>
      <c r="P1043" s="23"/>
      <c r="Q1043" s="23"/>
      <c r="R1043" s="23"/>
      <c r="S1043" s="23"/>
      <c r="T1043" s="0"/>
      <c r="U1043" s="0"/>
    </row>
    <row r="1044" customFormat="false" ht="12.75" hidden="false" customHeight="false" outlineLevel="0" collapsed="false">
      <c r="O1044" s="23"/>
      <c r="P1044" s="23"/>
      <c r="Q1044" s="23"/>
      <c r="R1044" s="23"/>
      <c r="S1044" s="23"/>
      <c r="T1044" s="0"/>
      <c r="U1044" s="0"/>
    </row>
    <row r="1045" customFormat="false" ht="12.75" hidden="false" customHeight="false" outlineLevel="0" collapsed="false">
      <c r="O1045" s="23"/>
      <c r="P1045" s="23"/>
      <c r="Q1045" s="23"/>
      <c r="R1045" s="23"/>
      <c r="S1045" s="23"/>
      <c r="T1045" s="0"/>
      <c r="U1045" s="0"/>
    </row>
    <row r="1046" customFormat="false" ht="12.75" hidden="false" customHeight="false" outlineLevel="0" collapsed="false">
      <c r="O1046" s="23"/>
      <c r="P1046" s="23"/>
      <c r="Q1046" s="23"/>
      <c r="R1046" s="23"/>
      <c r="S1046" s="23"/>
      <c r="T1046" s="0"/>
      <c r="U1046" s="0"/>
    </row>
    <row r="1047" customFormat="false" ht="12.75" hidden="false" customHeight="false" outlineLevel="0" collapsed="false">
      <c r="O1047" s="23"/>
      <c r="P1047" s="23"/>
      <c r="Q1047" s="23"/>
      <c r="R1047" s="23"/>
      <c r="S1047" s="23"/>
      <c r="T1047" s="0"/>
      <c r="U1047" s="0"/>
    </row>
    <row r="1048" customFormat="false" ht="12.75" hidden="false" customHeight="false" outlineLevel="0" collapsed="false">
      <c r="O1048" s="23"/>
      <c r="P1048" s="23"/>
      <c r="Q1048" s="23"/>
      <c r="R1048" s="23"/>
      <c r="S1048" s="23"/>
      <c r="T1048" s="0"/>
      <c r="U1048" s="0"/>
    </row>
    <row r="1049" customFormat="false" ht="12.75" hidden="false" customHeight="false" outlineLevel="0" collapsed="false">
      <c r="O1049" s="23"/>
      <c r="P1049" s="23"/>
      <c r="Q1049" s="23"/>
      <c r="R1049" s="23"/>
      <c r="S1049" s="23"/>
      <c r="T1049" s="0"/>
      <c r="U1049" s="0"/>
    </row>
    <row r="1050" customFormat="false" ht="12.75" hidden="false" customHeight="false" outlineLevel="0" collapsed="false">
      <c r="O1050" s="23"/>
      <c r="P1050" s="23"/>
      <c r="Q1050" s="23"/>
      <c r="R1050" s="23"/>
      <c r="S1050" s="23"/>
      <c r="T1050" s="0"/>
      <c r="U1050" s="0"/>
    </row>
    <row r="1051" customFormat="false" ht="12.75" hidden="false" customHeight="false" outlineLevel="0" collapsed="false">
      <c r="O1051" s="23"/>
      <c r="P1051" s="23"/>
      <c r="Q1051" s="23"/>
      <c r="R1051" s="23"/>
      <c r="S1051" s="23"/>
      <c r="T1051" s="0"/>
      <c r="U1051" s="0"/>
    </row>
    <row r="1052" customFormat="false" ht="12.75" hidden="false" customHeight="false" outlineLevel="0" collapsed="false">
      <c r="O1052" s="23"/>
      <c r="P1052" s="23"/>
      <c r="Q1052" s="23"/>
      <c r="R1052" s="23"/>
      <c r="S1052" s="23"/>
      <c r="T1052" s="0"/>
      <c r="U1052" s="0"/>
    </row>
    <row r="1053" customFormat="false" ht="12.75" hidden="false" customHeight="false" outlineLevel="0" collapsed="false">
      <c r="O1053" s="23"/>
      <c r="P1053" s="23"/>
      <c r="Q1053" s="23"/>
      <c r="R1053" s="23"/>
      <c r="S1053" s="23"/>
      <c r="T1053" s="0"/>
      <c r="U1053" s="0"/>
    </row>
    <row r="1054" customFormat="false" ht="12.75" hidden="false" customHeight="false" outlineLevel="0" collapsed="false">
      <c r="O1054" s="23"/>
      <c r="P1054" s="23"/>
      <c r="Q1054" s="23"/>
      <c r="R1054" s="23"/>
      <c r="S1054" s="23"/>
      <c r="T1054" s="0"/>
      <c r="U1054" s="0"/>
    </row>
    <row r="1055" customFormat="false" ht="12.75" hidden="false" customHeight="false" outlineLevel="0" collapsed="false">
      <c r="O1055" s="23"/>
      <c r="P1055" s="23"/>
      <c r="Q1055" s="23"/>
      <c r="R1055" s="23"/>
      <c r="S1055" s="23"/>
      <c r="T1055" s="0"/>
      <c r="U1055" s="0"/>
    </row>
    <row r="1056" customFormat="false" ht="12.75" hidden="false" customHeight="false" outlineLevel="0" collapsed="false">
      <c r="O1056" s="23"/>
      <c r="P1056" s="23"/>
      <c r="Q1056" s="23"/>
      <c r="R1056" s="23"/>
      <c r="S1056" s="23"/>
      <c r="T1056" s="0"/>
      <c r="U1056" s="0"/>
    </row>
    <row r="1057" customFormat="false" ht="12.75" hidden="false" customHeight="false" outlineLevel="0" collapsed="false">
      <c r="O1057" s="23"/>
      <c r="P1057" s="23"/>
      <c r="Q1057" s="23"/>
      <c r="R1057" s="23"/>
      <c r="S1057" s="23"/>
      <c r="T1057" s="0"/>
      <c r="U1057" s="0"/>
    </row>
    <row r="1058" customFormat="false" ht="12.75" hidden="false" customHeight="false" outlineLevel="0" collapsed="false">
      <c r="O1058" s="23"/>
      <c r="P1058" s="23"/>
      <c r="Q1058" s="23"/>
      <c r="R1058" s="23"/>
      <c r="S1058" s="23"/>
      <c r="T1058" s="0"/>
      <c r="U1058" s="0"/>
    </row>
    <row r="1059" customFormat="false" ht="12.75" hidden="false" customHeight="false" outlineLevel="0" collapsed="false">
      <c r="O1059" s="23"/>
      <c r="P1059" s="23"/>
      <c r="Q1059" s="23"/>
      <c r="R1059" s="23"/>
      <c r="S1059" s="23"/>
      <c r="T1059" s="0"/>
      <c r="U1059" s="0"/>
    </row>
    <row r="1060" customFormat="false" ht="12.75" hidden="false" customHeight="false" outlineLevel="0" collapsed="false">
      <c r="O1060" s="23"/>
      <c r="P1060" s="23"/>
      <c r="Q1060" s="23"/>
      <c r="R1060" s="23"/>
      <c r="S1060" s="23"/>
      <c r="T1060" s="0"/>
      <c r="U1060" s="0"/>
    </row>
    <row r="1061" customFormat="false" ht="12.75" hidden="false" customHeight="false" outlineLevel="0" collapsed="false">
      <c r="O1061" s="23"/>
      <c r="P1061" s="23"/>
      <c r="Q1061" s="23"/>
      <c r="R1061" s="23"/>
      <c r="S1061" s="23"/>
      <c r="T1061" s="0"/>
      <c r="U1061" s="0"/>
    </row>
    <row r="1062" customFormat="false" ht="12.75" hidden="false" customHeight="false" outlineLevel="0" collapsed="false">
      <c r="O1062" s="23"/>
      <c r="P1062" s="23"/>
      <c r="Q1062" s="23"/>
      <c r="R1062" s="23"/>
      <c r="S1062" s="23"/>
      <c r="T1062" s="0"/>
      <c r="U1062" s="0"/>
    </row>
    <row r="1063" customFormat="false" ht="12.75" hidden="false" customHeight="false" outlineLevel="0" collapsed="false">
      <c r="O1063" s="23"/>
      <c r="P1063" s="23"/>
      <c r="Q1063" s="23"/>
      <c r="R1063" s="23"/>
      <c r="S1063" s="23"/>
      <c r="T1063" s="0"/>
      <c r="U1063" s="0"/>
    </row>
    <row r="1064" customFormat="false" ht="12.75" hidden="false" customHeight="false" outlineLevel="0" collapsed="false">
      <c r="O1064" s="23"/>
      <c r="P1064" s="23"/>
      <c r="Q1064" s="23"/>
      <c r="R1064" s="23"/>
      <c r="S1064" s="23"/>
      <c r="T1064" s="0"/>
      <c r="U1064" s="0"/>
    </row>
    <row r="1065" customFormat="false" ht="12.75" hidden="false" customHeight="false" outlineLevel="0" collapsed="false">
      <c r="O1065" s="23"/>
      <c r="P1065" s="23"/>
      <c r="Q1065" s="23"/>
      <c r="R1065" s="23"/>
      <c r="S1065" s="23"/>
      <c r="T1065" s="0"/>
      <c r="U1065" s="0"/>
    </row>
    <row r="1066" customFormat="false" ht="12.75" hidden="false" customHeight="false" outlineLevel="0" collapsed="false">
      <c r="O1066" s="23"/>
      <c r="P1066" s="23"/>
      <c r="Q1066" s="23"/>
      <c r="R1066" s="23"/>
      <c r="S1066" s="23"/>
      <c r="T1066" s="0"/>
      <c r="U1066" s="0"/>
    </row>
    <row r="1067" customFormat="false" ht="12.75" hidden="false" customHeight="false" outlineLevel="0" collapsed="false">
      <c r="O1067" s="23"/>
      <c r="P1067" s="23"/>
      <c r="Q1067" s="23"/>
      <c r="R1067" s="23"/>
      <c r="S1067" s="23"/>
      <c r="T1067" s="0"/>
      <c r="U1067" s="0"/>
    </row>
    <row r="1068" customFormat="false" ht="12.75" hidden="false" customHeight="false" outlineLevel="0" collapsed="false">
      <c r="O1068" s="23"/>
      <c r="P1068" s="23"/>
      <c r="Q1068" s="23"/>
      <c r="R1068" s="23"/>
      <c r="S1068" s="23"/>
      <c r="T1068" s="0"/>
      <c r="U1068" s="0"/>
    </row>
    <row r="1069" customFormat="false" ht="12.75" hidden="false" customHeight="false" outlineLevel="0" collapsed="false">
      <c r="O1069" s="23"/>
      <c r="P1069" s="23"/>
      <c r="Q1069" s="23"/>
      <c r="R1069" s="23"/>
      <c r="S1069" s="23"/>
      <c r="T1069" s="0"/>
      <c r="U1069" s="0"/>
    </row>
    <row r="1070" customFormat="false" ht="12.75" hidden="false" customHeight="false" outlineLevel="0" collapsed="false">
      <c r="O1070" s="23"/>
      <c r="P1070" s="23"/>
      <c r="Q1070" s="23"/>
      <c r="R1070" s="23"/>
      <c r="S1070" s="23"/>
      <c r="T1070" s="0"/>
      <c r="U1070" s="0"/>
    </row>
    <row r="1071" customFormat="false" ht="12.75" hidden="false" customHeight="false" outlineLevel="0" collapsed="false">
      <c r="O1071" s="23"/>
      <c r="P1071" s="23"/>
      <c r="Q1071" s="23"/>
      <c r="R1071" s="23"/>
      <c r="S1071" s="23"/>
      <c r="T1071" s="0"/>
      <c r="U1071" s="0"/>
    </row>
    <row r="1072" customFormat="false" ht="12.75" hidden="false" customHeight="false" outlineLevel="0" collapsed="false">
      <c r="O1072" s="23"/>
      <c r="P1072" s="23"/>
      <c r="Q1072" s="23"/>
      <c r="R1072" s="23"/>
      <c r="S1072" s="23"/>
      <c r="T1072" s="0"/>
      <c r="U1072" s="0"/>
    </row>
    <row r="1073" customFormat="false" ht="12.75" hidden="false" customHeight="false" outlineLevel="0" collapsed="false">
      <c r="O1073" s="23"/>
      <c r="P1073" s="23"/>
      <c r="Q1073" s="23"/>
      <c r="R1073" s="23"/>
      <c r="S1073" s="23"/>
      <c r="T1073" s="0"/>
      <c r="U1073" s="0"/>
    </row>
    <row r="1074" customFormat="false" ht="12.75" hidden="false" customHeight="false" outlineLevel="0" collapsed="false">
      <c r="O1074" s="23"/>
      <c r="P1074" s="23"/>
      <c r="Q1074" s="23"/>
      <c r="R1074" s="23"/>
      <c r="S1074" s="23"/>
      <c r="T1074" s="0"/>
      <c r="U1074" s="0"/>
    </row>
    <row r="1075" customFormat="false" ht="12.75" hidden="false" customHeight="false" outlineLevel="0" collapsed="false">
      <c r="O1075" s="23"/>
      <c r="P1075" s="23"/>
      <c r="Q1075" s="23"/>
      <c r="R1075" s="23"/>
      <c r="S1075" s="23"/>
      <c r="T1075" s="0"/>
      <c r="U1075" s="0"/>
    </row>
    <row r="1076" customFormat="false" ht="12.75" hidden="false" customHeight="false" outlineLevel="0" collapsed="false">
      <c r="O1076" s="23"/>
      <c r="P1076" s="23"/>
      <c r="Q1076" s="23"/>
      <c r="R1076" s="23"/>
      <c r="S1076" s="23"/>
      <c r="T1076" s="0"/>
      <c r="U1076" s="0"/>
    </row>
    <row r="1077" customFormat="false" ht="12.75" hidden="false" customHeight="false" outlineLevel="0" collapsed="false">
      <c r="O1077" s="23"/>
      <c r="P1077" s="23"/>
      <c r="Q1077" s="23"/>
      <c r="R1077" s="23"/>
      <c r="S1077" s="23"/>
      <c r="T1077" s="0"/>
      <c r="U1077" s="0"/>
    </row>
    <row r="1078" customFormat="false" ht="12.75" hidden="false" customHeight="false" outlineLevel="0" collapsed="false">
      <c r="O1078" s="23"/>
      <c r="P1078" s="23"/>
      <c r="Q1078" s="23"/>
      <c r="R1078" s="23"/>
      <c r="S1078" s="23"/>
      <c r="T1078" s="0"/>
      <c r="U1078" s="0"/>
    </row>
    <row r="1079" customFormat="false" ht="12.75" hidden="false" customHeight="false" outlineLevel="0" collapsed="false">
      <c r="O1079" s="23"/>
      <c r="P1079" s="23"/>
      <c r="Q1079" s="23"/>
      <c r="R1079" s="23"/>
      <c r="S1079" s="23"/>
      <c r="T1079" s="0"/>
      <c r="U1079" s="0"/>
    </row>
    <row r="1080" customFormat="false" ht="12.75" hidden="false" customHeight="false" outlineLevel="0" collapsed="false">
      <c r="O1080" s="23"/>
      <c r="P1080" s="23"/>
      <c r="Q1080" s="23"/>
      <c r="R1080" s="23"/>
      <c r="S1080" s="23"/>
      <c r="T1080" s="0"/>
      <c r="U1080" s="0"/>
    </row>
    <row r="1081" customFormat="false" ht="12.75" hidden="false" customHeight="false" outlineLevel="0" collapsed="false">
      <c r="O1081" s="23"/>
      <c r="P1081" s="23"/>
      <c r="Q1081" s="23"/>
      <c r="R1081" s="23"/>
      <c r="S1081" s="23"/>
      <c r="T1081" s="0"/>
      <c r="U1081" s="0"/>
    </row>
    <row r="1082" customFormat="false" ht="12.75" hidden="false" customHeight="false" outlineLevel="0" collapsed="false">
      <c r="O1082" s="23"/>
      <c r="P1082" s="23"/>
      <c r="Q1082" s="23"/>
      <c r="R1082" s="23"/>
      <c r="S1082" s="23"/>
      <c r="T1082" s="0"/>
      <c r="U1082" s="0"/>
    </row>
    <row r="1083" customFormat="false" ht="12.75" hidden="false" customHeight="false" outlineLevel="0" collapsed="false">
      <c r="O1083" s="23"/>
      <c r="P1083" s="23"/>
      <c r="Q1083" s="23"/>
      <c r="R1083" s="23"/>
      <c r="S1083" s="23"/>
      <c r="T1083" s="0"/>
      <c r="U1083" s="0"/>
    </row>
    <row r="1084" customFormat="false" ht="12.75" hidden="false" customHeight="false" outlineLevel="0" collapsed="false">
      <c r="O1084" s="23"/>
      <c r="P1084" s="23"/>
      <c r="Q1084" s="23"/>
      <c r="R1084" s="23"/>
      <c r="S1084" s="23"/>
      <c r="T1084" s="0"/>
      <c r="U1084" s="0"/>
    </row>
    <row r="1085" customFormat="false" ht="12.75" hidden="false" customHeight="false" outlineLevel="0" collapsed="false">
      <c r="O1085" s="23"/>
      <c r="P1085" s="23"/>
      <c r="Q1085" s="23"/>
      <c r="R1085" s="23"/>
      <c r="S1085" s="23"/>
      <c r="T1085" s="0"/>
      <c r="U1085" s="0"/>
    </row>
    <row r="1086" customFormat="false" ht="12.75" hidden="false" customHeight="false" outlineLevel="0" collapsed="false">
      <c r="O1086" s="23"/>
      <c r="P1086" s="23"/>
      <c r="Q1086" s="23"/>
      <c r="R1086" s="23"/>
      <c r="S1086" s="23"/>
      <c r="T1086" s="0"/>
      <c r="U1086" s="0"/>
    </row>
    <row r="1087" customFormat="false" ht="12.75" hidden="false" customHeight="false" outlineLevel="0" collapsed="false">
      <c r="O1087" s="23"/>
      <c r="P1087" s="23"/>
      <c r="Q1087" s="23"/>
      <c r="R1087" s="23"/>
      <c r="S1087" s="23"/>
      <c r="T1087" s="0"/>
      <c r="U1087" s="0"/>
    </row>
    <row r="1088" customFormat="false" ht="12.75" hidden="false" customHeight="false" outlineLevel="0" collapsed="false">
      <c r="O1088" s="23"/>
      <c r="P1088" s="23"/>
      <c r="Q1088" s="23"/>
      <c r="R1088" s="23"/>
      <c r="S1088" s="23"/>
      <c r="T1088" s="0"/>
      <c r="U1088" s="0"/>
    </row>
    <row r="1089" customFormat="false" ht="12.75" hidden="false" customHeight="false" outlineLevel="0" collapsed="false">
      <c r="O1089" s="23"/>
      <c r="P1089" s="23"/>
      <c r="Q1089" s="23"/>
      <c r="R1089" s="23"/>
      <c r="S1089" s="23"/>
      <c r="T1089" s="0"/>
      <c r="U1089" s="0"/>
    </row>
    <row r="1090" customFormat="false" ht="12.75" hidden="false" customHeight="false" outlineLevel="0" collapsed="false">
      <c r="O1090" s="23"/>
      <c r="P1090" s="23"/>
      <c r="Q1090" s="23"/>
      <c r="R1090" s="23"/>
      <c r="S1090" s="23"/>
      <c r="T1090" s="0"/>
      <c r="U1090" s="0"/>
    </row>
    <row r="1091" customFormat="false" ht="12.75" hidden="false" customHeight="false" outlineLevel="0" collapsed="false">
      <c r="O1091" s="23"/>
      <c r="P1091" s="23"/>
      <c r="Q1091" s="23"/>
      <c r="R1091" s="23"/>
      <c r="S1091" s="23"/>
      <c r="T1091" s="0"/>
      <c r="U1091" s="0"/>
    </row>
    <row r="1092" customFormat="false" ht="12.75" hidden="false" customHeight="false" outlineLevel="0" collapsed="false">
      <c r="O1092" s="23"/>
      <c r="P1092" s="23"/>
      <c r="Q1092" s="23"/>
      <c r="R1092" s="23"/>
      <c r="S1092" s="23"/>
      <c r="T1092" s="0"/>
      <c r="U1092" s="0"/>
    </row>
    <row r="1093" customFormat="false" ht="12.75" hidden="false" customHeight="false" outlineLevel="0" collapsed="false">
      <c r="O1093" s="23"/>
      <c r="P1093" s="23"/>
      <c r="Q1093" s="23"/>
      <c r="R1093" s="23"/>
      <c r="S1093" s="23"/>
      <c r="T1093" s="0"/>
      <c r="U1093" s="0"/>
    </row>
    <row r="1094" customFormat="false" ht="12.75" hidden="false" customHeight="false" outlineLevel="0" collapsed="false">
      <c r="O1094" s="23"/>
      <c r="P1094" s="23"/>
      <c r="Q1094" s="23"/>
      <c r="R1094" s="23"/>
      <c r="S1094" s="23"/>
      <c r="T1094" s="0"/>
      <c r="U1094" s="0"/>
    </row>
    <row r="1095" customFormat="false" ht="12.75" hidden="false" customHeight="false" outlineLevel="0" collapsed="false">
      <c r="O1095" s="23"/>
      <c r="P1095" s="23"/>
      <c r="Q1095" s="23"/>
      <c r="R1095" s="23"/>
      <c r="S1095" s="23"/>
      <c r="T1095" s="0"/>
      <c r="U1095" s="0"/>
    </row>
    <row r="1096" customFormat="false" ht="12.75" hidden="false" customHeight="false" outlineLevel="0" collapsed="false">
      <c r="O1096" s="23"/>
      <c r="P1096" s="23"/>
      <c r="Q1096" s="23"/>
      <c r="R1096" s="23"/>
      <c r="S1096" s="23"/>
      <c r="T1096" s="0"/>
      <c r="U1096" s="0"/>
    </row>
    <row r="1097" customFormat="false" ht="12.75" hidden="false" customHeight="false" outlineLevel="0" collapsed="false">
      <c r="O1097" s="23"/>
      <c r="P1097" s="23"/>
      <c r="Q1097" s="23"/>
      <c r="R1097" s="23"/>
      <c r="S1097" s="23"/>
      <c r="T1097" s="0"/>
      <c r="U1097" s="0"/>
    </row>
    <row r="1098" customFormat="false" ht="12.75" hidden="false" customHeight="false" outlineLevel="0" collapsed="false">
      <c r="O1098" s="23"/>
      <c r="P1098" s="23"/>
      <c r="Q1098" s="23"/>
      <c r="R1098" s="23"/>
      <c r="S1098" s="23"/>
      <c r="T1098" s="0"/>
      <c r="U1098" s="0"/>
    </row>
    <row r="1099" customFormat="false" ht="12.75" hidden="false" customHeight="false" outlineLevel="0" collapsed="false">
      <c r="O1099" s="23"/>
      <c r="P1099" s="23"/>
      <c r="Q1099" s="23"/>
      <c r="R1099" s="23"/>
      <c r="S1099" s="23"/>
      <c r="T1099" s="0"/>
      <c r="U1099" s="0"/>
    </row>
  </sheetData>
  <mergeCells count="3">
    <mergeCell ref="A3:U3"/>
    <mergeCell ref="A4:U4"/>
    <mergeCell ref="A5:U5"/>
  </mergeCells>
  <printOptions headings="true" gridLines="false" gridLinesSet="true" horizontalCentered="true" verticalCentered="false"/>
  <pageMargins left="0.5" right="0.5" top="0.5" bottom="0.984027777777778" header="0.511811023622047" footer="0.5"/>
  <pageSetup paperSize="5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0" manualBreakCount="10">
    <brk id="21" man="true" max="16383" min="0"/>
    <brk id="30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9"/>
  <sheetViews>
    <sheetView showFormulas="false" showGridLines="true" showRowColHeaders="true" showZeros="true" rightToLeft="false" tabSelected="false" showOutlineSymbols="true" defaultGridColor="true" view="normal" topLeftCell="E1" colorId="64" zoomScale="70" zoomScaleNormal="70" zoomScalePageLayoutView="75" workbookViewId="0">
      <selection pane="topLeft" activeCell="A1" activeCellId="0" sqref="A1:R10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62.59"/>
    <col collapsed="false" customWidth="true" hidden="false" outlineLevel="0" max="6" min="2" style="2" width="19.99"/>
    <col collapsed="false" customWidth="true" hidden="false" outlineLevel="0" max="7" min="7" style="2" width="19.38"/>
    <col collapsed="false" customWidth="true" hidden="false" outlineLevel="0" max="11" min="8" style="2" width="15.39"/>
    <col collapsed="false" customWidth="true" hidden="false" outlineLevel="0" max="13" min="12" style="2" width="19.99"/>
    <col collapsed="false" customWidth="true" hidden="false" outlineLevel="0" max="14" min="14" style="3" width="21.99"/>
    <col collapsed="false" customWidth="true" hidden="false" outlineLevel="0" max="15" min="15" style="3" width="16.99"/>
    <col collapsed="false" customWidth="true" hidden="false" outlineLevel="0" max="16" min="16" style="2" width="16.99"/>
    <col collapsed="false" customWidth="true" hidden="false" outlineLevel="0" max="17" min="17" style="2" width="14.78"/>
    <col collapsed="false" customWidth="true" hidden="false" outlineLevel="0" max="18" min="18" style="2" width="17.39"/>
    <col collapsed="false" customWidth="true" hidden="false" outlineLevel="0" max="19" min="19" style="2" width="21.99"/>
    <col collapsed="false" customWidth="true" hidden="false" outlineLevel="0" max="21" min="20" style="3" width="16.99"/>
    <col collapsed="false" customWidth="true" hidden="false" outlineLevel="0" max="22" min="22" style="4" width="15.99"/>
    <col collapsed="false" customWidth="true" hidden="false" outlineLevel="0" max="23" min="23" style="2" width="16.78"/>
    <col collapsed="false" customWidth="true" hidden="false" outlineLevel="0" max="24" min="24" style="2" width="8.78"/>
    <col collapsed="false" customWidth="true" hidden="false" outlineLevel="0" max="25" min="25" style="2" width="6.78"/>
    <col collapsed="false" customWidth="true" hidden="false" outlineLevel="0" max="26" min="26" style="2" width="8.98"/>
    <col collapsed="false" customWidth="true" hidden="false" outlineLevel="0" max="27" min="27" style="2" width="6.78"/>
    <col collapsed="false" customWidth="true" hidden="false" outlineLevel="0" max="28" min="28" style="2" width="8.98"/>
    <col collapsed="false" customWidth="false" hidden="false" outlineLevel="0" max="257" min="29" style="2" width="9.59"/>
  </cols>
  <sheetData>
    <row r="1" customFormat="false" ht="12.75" hidden="false" customHeight="false" outlineLevel="0" collapsed="false">
      <c r="A1" s="5" t="s">
        <v>0</v>
      </c>
      <c r="B1" s="6" t="n">
        <v>31</v>
      </c>
      <c r="C1" s="7" t="n">
        <v>28</v>
      </c>
      <c r="D1" s="8" t="n">
        <v>31</v>
      </c>
      <c r="E1" s="8" t="n">
        <v>30</v>
      </c>
      <c r="F1" s="8" t="n">
        <v>31</v>
      </c>
      <c r="G1" s="8" t="n">
        <v>30</v>
      </c>
      <c r="H1" s="8" t="n">
        <v>31</v>
      </c>
      <c r="I1" s="8" t="n">
        <v>31</v>
      </c>
      <c r="J1" s="8" t="n">
        <v>30</v>
      </c>
      <c r="K1" s="8" t="n">
        <v>31</v>
      </c>
      <c r="L1" s="8" t="n">
        <v>30</v>
      </c>
      <c r="M1" s="8" t="n">
        <v>31</v>
      </c>
      <c r="N1" s="9" t="n">
        <v>365</v>
      </c>
      <c r="O1" s="9"/>
      <c r="P1" s="10" t="n">
        <f aca="false">AVERAGE(E1:G1)</f>
        <v>30.3333333333333</v>
      </c>
      <c r="Q1" s="11" t="n">
        <f aca="false">N1-P1</f>
        <v>334.666666666667</v>
      </c>
      <c r="R1" s="11" t="n">
        <f aca="false">N1</f>
        <v>365</v>
      </c>
      <c r="S1" s="10" t="e">
        <f aca="false">IF(#REF!=1,SUM(B1:D1),IF(#REF!=2,SUM(E1:G1),IF(#REF!=3,SUM(H1:J1),IF(#REF!=4,SUM(K1:M1),"    WRONG  "))))</f>
        <v>#REF!</v>
      </c>
      <c r="T1" s="9" t="n">
        <v>365</v>
      </c>
      <c r="U1" s="9" t="n">
        <v>365</v>
      </c>
    </row>
    <row r="2" customFormat="false" ht="0.75" hidden="false" customHeight="true" outlineLevel="0" collapsed="false">
      <c r="A2" s="8"/>
      <c r="B2" s="12" t="n">
        <v>5</v>
      </c>
      <c r="C2" s="11" t="n">
        <v>2</v>
      </c>
      <c r="D2" s="11"/>
      <c r="E2" s="11"/>
      <c r="F2" s="11"/>
      <c r="G2" s="11"/>
      <c r="H2" s="11"/>
      <c r="I2" s="11"/>
      <c r="J2" s="11"/>
      <c r="K2" s="11"/>
      <c r="L2" s="11"/>
      <c r="M2" s="13"/>
      <c r="N2" s="9"/>
      <c r="O2" s="9"/>
      <c r="P2" s="11"/>
      <c r="Q2" s="11"/>
      <c r="R2" s="11"/>
      <c r="S2" s="11"/>
      <c r="T2" s="9"/>
      <c r="U2" s="9"/>
    </row>
    <row r="3" customFormat="false" ht="18" hidden="false" customHeight="false" outlineLevel="0" collapsed="false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8" hidden="false" customHeight="false" outlineLevel="0" collapsed="false">
      <c r="A4" s="14" t="s">
        <v>49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8" hidden="false" customHeight="false" outlineLevel="0" collapsed="false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8" hidden="false" customHeight="false" outlineLevel="0" collapsed="false">
      <c r="A6" s="16"/>
      <c r="B6" s="17"/>
      <c r="C6" s="18"/>
      <c r="D6" s="18"/>
      <c r="E6" s="18"/>
      <c r="F6" s="18"/>
      <c r="G6" s="18"/>
      <c r="H6" s="18"/>
      <c r="I6" s="18"/>
      <c r="J6" s="18"/>
      <c r="K6" s="18"/>
      <c r="L6" s="19"/>
      <c r="M6" s="18"/>
      <c r="N6" s="20"/>
      <c r="O6" s="20"/>
      <c r="P6" s="18"/>
      <c r="Q6" s="18"/>
      <c r="R6" s="18"/>
      <c r="S6" s="18"/>
      <c r="T6" s="20"/>
      <c r="U6" s="20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21" t="s">
        <v>4</v>
      </c>
      <c r="B7" s="22"/>
      <c r="C7" s="23"/>
      <c r="D7" s="23"/>
      <c r="E7" s="23"/>
      <c r="F7" s="23"/>
      <c r="G7" s="23"/>
      <c r="H7" s="23"/>
      <c r="I7" s="23"/>
      <c r="J7" s="0"/>
      <c r="K7" s="23"/>
      <c r="L7" s="24"/>
      <c r="M7" s="23"/>
      <c r="N7" s="0"/>
      <c r="O7" s="0"/>
      <c r="P7" s="23"/>
      <c r="Q7" s="23"/>
      <c r="R7" s="23"/>
      <c r="S7" s="23"/>
      <c r="T7" s="0"/>
      <c r="U7" s="0"/>
    </row>
    <row r="8" customFormat="false" ht="12.75" hidden="false" customHeight="false" outlineLevel="0" collapsed="false">
      <c r="A8" s="25" t="n">
        <v>37294.5513537037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0"/>
      <c r="U8" s="0"/>
    </row>
    <row r="9" customFormat="false" ht="12.75" hidden="false" customHeight="false" outlineLevel="0" collapsed="false">
      <c r="A9" s="26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customFormat="false" ht="12.75" hidden="false" customHeight="false" outlineLevel="0" collapsed="false">
      <c r="A10" s="28"/>
      <c r="B10" s="29" t="s">
        <v>5</v>
      </c>
      <c r="C10" s="29" t="s">
        <v>6</v>
      </c>
      <c r="D10" s="29" t="s">
        <v>7</v>
      </c>
      <c r="E10" s="29" t="s">
        <v>8</v>
      </c>
      <c r="F10" s="29" t="s">
        <v>9</v>
      </c>
      <c r="G10" s="29" t="s">
        <v>10</v>
      </c>
      <c r="H10" s="29" t="s">
        <v>11</v>
      </c>
      <c r="I10" s="29" t="s">
        <v>12</v>
      </c>
      <c r="J10" s="29" t="s">
        <v>13</v>
      </c>
      <c r="K10" s="29" t="s">
        <v>14</v>
      </c>
      <c r="L10" s="29" t="s">
        <v>15</v>
      </c>
      <c r="M10" s="29" t="s">
        <v>16</v>
      </c>
      <c r="N10" s="30" t="s">
        <v>17</v>
      </c>
      <c r="O10" s="23" t="s">
        <v>18</v>
      </c>
      <c r="P10" s="23" t="s">
        <v>19</v>
      </c>
      <c r="Q10" s="23" t="s">
        <v>20</v>
      </c>
      <c r="R10" s="23" t="s">
        <v>21</v>
      </c>
      <c r="S10" s="23"/>
      <c r="T10" s="0"/>
      <c r="U10" s="0"/>
    </row>
    <row r="11" customFormat="false" ht="15.75" hidden="false" customHeight="false" outlineLevel="0" collapsed="false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23"/>
      <c r="P11" s="23"/>
      <c r="Q11" s="23"/>
      <c r="R11" s="23"/>
      <c r="S11" s="23"/>
      <c r="T11" s="0"/>
      <c r="U11" s="0"/>
    </row>
    <row r="12" customFormat="false" ht="12.75" hidden="false" customHeight="false" outlineLevel="0" collapsed="false">
      <c r="A12" s="34" t="s">
        <v>22</v>
      </c>
      <c r="B12" s="35" t="n">
        <f aca="false">1106.627*B1</f>
        <v>34305.437</v>
      </c>
      <c r="C12" s="35" t="n">
        <f aca="false">1132.914*C1</f>
        <v>31721.592</v>
      </c>
      <c r="D12" s="35" t="n">
        <f aca="false">1122.1*D1</f>
        <v>34785.1</v>
      </c>
      <c r="E12" s="35" t="n">
        <f aca="false">1087.1*E1</f>
        <v>32613</v>
      </c>
      <c r="F12" s="35" t="n">
        <f aca="false">1088.4*F1</f>
        <v>33740.4</v>
      </c>
      <c r="G12" s="35" t="n">
        <f aca="false">1098.5*G1</f>
        <v>32955</v>
      </c>
      <c r="H12" s="35" t="n">
        <f aca="false">1053.7*H1</f>
        <v>32664.7</v>
      </c>
      <c r="I12" s="35" t="n">
        <f aca="false">1063.7*I1</f>
        <v>32974.7</v>
      </c>
      <c r="J12" s="35" t="n">
        <f aca="false">1089.2*J1</f>
        <v>32676</v>
      </c>
      <c r="K12" s="35" t="n">
        <f aca="false">1118.4*K1</f>
        <v>34670.4</v>
      </c>
      <c r="L12" s="35" t="n">
        <f aca="false">1088*L1</f>
        <v>32640</v>
      </c>
      <c r="M12" s="35" t="n">
        <f aca="false">1102.9*M1</f>
        <v>34189.9</v>
      </c>
      <c r="N12" s="35" t="n">
        <f aca="false">SUM(B12:M12)</f>
        <v>399936.229</v>
      </c>
      <c r="P12" s="36"/>
      <c r="Q12" s="36"/>
      <c r="R12" s="36"/>
      <c r="S12" s="36"/>
      <c r="T12" s="37"/>
      <c r="U12" s="37"/>
      <c r="V12" s="35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</row>
    <row r="13" customFormat="false" ht="12.75" hidden="false" customHeight="false" outlineLevel="0" collapsed="false">
      <c r="A13" s="34" t="s">
        <v>23</v>
      </c>
      <c r="B13" s="39" t="n">
        <v>8948</v>
      </c>
      <c r="C13" s="39" t="n">
        <v>13940</v>
      </c>
      <c r="D13" s="39" t="n">
        <v>3508.2</v>
      </c>
      <c r="E13" s="39" t="n">
        <v>8274.6</v>
      </c>
      <c r="F13" s="39" t="n">
        <v>8917</v>
      </c>
      <c r="G13" s="39" t="n">
        <v>8393.2</v>
      </c>
      <c r="H13" s="39" t="n">
        <v>8902.2</v>
      </c>
      <c r="I13" s="39" t="n">
        <v>8962</v>
      </c>
      <c r="J13" s="39" t="n">
        <v>8684.6</v>
      </c>
      <c r="K13" s="39" t="n">
        <v>9021.2</v>
      </c>
      <c r="L13" s="39" t="n">
        <v>7634.5</v>
      </c>
      <c r="M13" s="39" t="n">
        <v>8001</v>
      </c>
      <c r="N13" s="35" t="n">
        <f aca="false">SUM(B13:M13)</f>
        <v>103186.5</v>
      </c>
      <c r="O13" s="36"/>
      <c r="P13" s="36"/>
      <c r="Q13" s="36"/>
      <c r="R13" s="36"/>
      <c r="S13" s="36"/>
      <c r="T13" s="37"/>
      <c r="U13" s="37"/>
      <c r="V13" s="35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2.75" hidden="false" customHeight="false" outlineLevel="0" collapsed="false">
      <c r="A14" s="34"/>
      <c r="B14" s="40" t="n">
        <f aca="false">B13/B12</f>
        <v>0.260833290070026</v>
      </c>
      <c r="C14" s="40" t="n">
        <f aca="false">C13/C12</f>
        <v>0.439448310160474</v>
      </c>
      <c r="D14" s="40" t="n">
        <f aca="false">D13/D12</f>
        <v>0.100853526366174</v>
      </c>
      <c r="E14" s="40" t="n">
        <f aca="false">E13/E12</f>
        <v>0.253720908840033</v>
      </c>
      <c r="F14" s="40" t="n">
        <f aca="false">F13/F12</f>
        <v>0.26428258111937</v>
      </c>
      <c r="G14" s="40" t="n">
        <f aca="false">G13/G12</f>
        <v>0.254686693976635</v>
      </c>
      <c r="H14" s="40" t="n">
        <f aca="false">H13/H12</f>
        <v>0.272532734113584</v>
      </c>
      <c r="I14" s="40" t="n">
        <f aca="false">I13/I12</f>
        <v>0.271784125405235</v>
      </c>
      <c r="J14" s="40" t="n">
        <f aca="false">J13/J12</f>
        <v>0.265779165136492</v>
      </c>
      <c r="K14" s="40" t="n">
        <f aca="false">K13/K12</f>
        <v>0.260198901656745</v>
      </c>
      <c r="L14" s="40" t="n">
        <f aca="false">L13/L12</f>
        <v>0.23390012254902</v>
      </c>
      <c r="M14" s="40" t="n">
        <f aca="false">M13/M12</f>
        <v>0.234016478550683</v>
      </c>
      <c r="N14" s="40" t="n">
        <f aca="false">N13/N12</f>
        <v>0.258007383472129</v>
      </c>
      <c r="O14" s="36"/>
      <c r="P14" s="36"/>
      <c r="Q14" s="36"/>
      <c r="R14" s="36"/>
      <c r="S14" s="36"/>
      <c r="T14" s="37"/>
      <c r="U14" s="37"/>
      <c r="V14" s="35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false" outlineLevel="0" collapsed="false">
      <c r="A15" s="34"/>
      <c r="B15" s="41" t="n">
        <f aca="false">B14*B1</f>
        <v>8.0858319921708</v>
      </c>
      <c r="C15" s="41" t="n">
        <f aca="false">C14*C1</f>
        <v>12.3045526844933</v>
      </c>
      <c r="D15" s="41" t="n">
        <f aca="false">D14*D1</f>
        <v>3.12645931735139</v>
      </c>
      <c r="E15" s="41" t="n">
        <f aca="false">E14*E1</f>
        <v>7.611627265201</v>
      </c>
      <c r="F15" s="41" t="n">
        <f aca="false">F14*F1</f>
        <v>8.19276001470048</v>
      </c>
      <c r="G15" s="41" t="n">
        <f aca="false">G14*G1</f>
        <v>7.64060081929905</v>
      </c>
      <c r="H15" s="41" t="n">
        <f aca="false">H14*H1</f>
        <v>8.44851475752112</v>
      </c>
      <c r="I15" s="41" t="n">
        <f aca="false">I14*I1</f>
        <v>8.42530788756228</v>
      </c>
      <c r="J15" s="41" t="n">
        <f aca="false">J14*J1</f>
        <v>7.97337495409475</v>
      </c>
      <c r="K15" s="41" t="n">
        <f aca="false">K14*K1</f>
        <v>8.06616595135908</v>
      </c>
      <c r="L15" s="41" t="n">
        <f aca="false">L14*L1</f>
        <v>7.01700367647059</v>
      </c>
      <c r="M15" s="41" t="n">
        <f aca="false">M14*M1</f>
        <v>7.25451083507118</v>
      </c>
      <c r="N15" s="41"/>
      <c r="O15" s="42" t="n">
        <f aca="false">(B15+C15+D15)/90</f>
        <v>0.261298266600172</v>
      </c>
      <c r="P15" s="42" t="n">
        <f aca="false">(E15+F15+G15)/91</f>
        <v>0.257637231859346</v>
      </c>
      <c r="Q15" s="42" t="n">
        <f aca="false">(H15+I15+J15)/92</f>
        <v>0.270078234773676</v>
      </c>
      <c r="R15" s="42" t="n">
        <f aca="false">(K15+L15+M15)/92</f>
        <v>0.242800874596748</v>
      </c>
      <c r="S15" s="36"/>
      <c r="T15" s="37"/>
      <c r="U15" s="37"/>
      <c r="V15" s="35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false" outlineLevel="0" collapsed="false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3"/>
      <c r="P16" s="43"/>
      <c r="Q16" s="43"/>
      <c r="R16" s="43"/>
      <c r="S16" s="36"/>
      <c r="T16" s="37"/>
      <c r="U16" s="37"/>
      <c r="V16" s="35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2.75" hidden="false" customHeight="false" outlineLevel="0" collapsed="false">
      <c r="A17" s="3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43"/>
      <c r="Q17" s="43"/>
      <c r="R17" s="43"/>
      <c r="S17" s="36"/>
      <c r="T17" s="37"/>
      <c r="U17" s="37"/>
      <c r="V17" s="35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customFormat="false" ht="12.75" hidden="false" customHeight="false" outlineLevel="0" collapsed="false">
      <c r="A18" s="34" t="s">
        <v>24</v>
      </c>
      <c r="B18" s="35" t="n">
        <f aca="false">771.977*B1</f>
        <v>23931.287</v>
      </c>
      <c r="C18" s="35" t="n">
        <f aca="false">761.189*C1</f>
        <v>21313.292</v>
      </c>
      <c r="D18" s="35" t="n">
        <f aca="false">896.8*D1</f>
        <v>27800.8</v>
      </c>
      <c r="E18" s="35" t="n">
        <f aca="false">780.8*E1</f>
        <v>23424</v>
      </c>
      <c r="F18" s="35" t="n">
        <f aca="false">785.4*F1</f>
        <v>24347.4</v>
      </c>
      <c r="G18" s="35" t="n">
        <f aca="false">789*G1</f>
        <v>23670</v>
      </c>
      <c r="H18" s="35" t="n">
        <f aca="false">796.1*H1</f>
        <v>24679.1</v>
      </c>
      <c r="I18" s="35" t="n">
        <f aca="false">784.6*I1</f>
        <v>24322.6</v>
      </c>
      <c r="J18" s="35" t="n">
        <f aca="false">773*J1</f>
        <v>23190</v>
      </c>
      <c r="K18" s="35" t="n">
        <f aca="false">796.1*K1</f>
        <v>24679.1</v>
      </c>
      <c r="L18" s="35" t="n">
        <f aca="false">853.7*L1</f>
        <v>25611</v>
      </c>
      <c r="M18" s="35" t="n">
        <f aca="false">835.4*M1</f>
        <v>25897.4</v>
      </c>
      <c r="N18" s="35" t="n">
        <f aca="false">SUM(B18:M18)</f>
        <v>292865.979</v>
      </c>
      <c r="O18" s="43"/>
      <c r="P18" s="43"/>
      <c r="Q18" s="43"/>
      <c r="R18" s="43"/>
      <c r="S18" s="36"/>
      <c r="T18" s="37"/>
      <c r="U18" s="37"/>
      <c r="V18" s="35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customFormat="false" ht="12.75" hidden="false" customHeight="false" outlineLevel="0" collapsed="false">
      <c r="A19" s="34" t="s">
        <v>25</v>
      </c>
      <c r="B19" s="39" t="n">
        <v>1401</v>
      </c>
      <c r="C19" s="39" t="n">
        <v>1139</v>
      </c>
      <c r="D19" s="39" t="n">
        <v>1687.1</v>
      </c>
      <c r="E19" s="39" t="n">
        <v>1211.8</v>
      </c>
      <c r="F19" s="39" t="n">
        <v>1321.2</v>
      </c>
      <c r="G19" s="39" t="n">
        <v>1460.8</v>
      </c>
      <c r="H19" s="39" t="n">
        <v>1473</v>
      </c>
      <c r="I19" s="39" t="n">
        <v>1264.2</v>
      </c>
      <c r="J19" s="39" t="n">
        <v>1184</v>
      </c>
      <c r="K19" s="39" t="n">
        <v>1252</v>
      </c>
      <c r="L19" s="39" t="n">
        <v>1530.6</v>
      </c>
      <c r="M19" s="39" t="n">
        <v>1485.6</v>
      </c>
      <c r="N19" s="35" t="n">
        <v>16410.3</v>
      </c>
      <c r="O19" s="43"/>
      <c r="P19" s="43"/>
      <c r="Q19" s="43"/>
      <c r="R19" s="43"/>
      <c r="S19" s="36"/>
      <c r="T19" s="37"/>
      <c r="U19" s="37"/>
      <c r="V19" s="35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customFormat="false" ht="12.75" hidden="false" customHeight="false" outlineLevel="0" collapsed="false">
      <c r="A20" s="34"/>
      <c r="B20" s="45" t="n">
        <f aca="false">B19/B18</f>
        <v>0.0585426099315093</v>
      </c>
      <c r="C20" s="45" t="n">
        <f aca="false">C19/C18</f>
        <v>0.0534408293190935</v>
      </c>
      <c r="D20" s="45" t="n">
        <f aca="false">D19/D18</f>
        <v>0.0606853040200282</v>
      </c>
      <c r="E20" s="45" t="n">
        <f aca="false">E19/E18</f>
        <v>0.0517332650273224</v>
      </c>
      <c r="F20" s="45" t="n">
        <f aca="false">F19/F18</f>
        <v>0.0542645210576899</v>
      </c>
      <c r="G20" s="45" t="n">
        <f aca="false">G19/G18</f>
        <v>0.0617152513730461</v>
      </c>
      <c r="H20" s="45" t="n">
        <f aca="false">H19/H18</f>
        <v>0.0596861311798242</v>
      </c>
      <c r="I20" s="45" t="n">
        <f aca="false">I19/I18</f>
        <v>0.0519763512124526</v>
      </c>
      <c r="J20" s="45" t="n">
        <f aca="false">J19/J18</f>
        <v>0.0510564898663217</v>
      </c>
      <c r="K20" s="45" t="n">
        <f aca="false">K19/K18</f>
        <v>0.05073118549704</v>
      </c>
      <c r="L20" s="45" t="n">
        <f aca="false">L19/L18</f>
        <v>0.059763382921401</v>
      </c>
      <c r="M20" s="45" t="n">
        <f aca="false">M19/M18</f>
        <v>0.0573648319908562</v>
      </c>
      <c r="N20" s="45" t="n">
        <f aca="false">N19/N18</f>
        <v>0.056033480078613</v>
      </c>
      <c r="O20" s="43"/>
      <c r="P20" s="43"/>
      <c r="Q20" s="43"/>
      <c r="R20" s="43"/>
      <c r="S20" s="36"/>
      <c r="T20" s="37"/>
      <c r="U20" s="37"/>
      <c r="V20" s="35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customFormat="false" ht="12.75" hidden="false" customHeight="false" outlineLevel="0" collapsed="false">
      <c r="A21" s="46"/>
      <c r="B21" s="41" t="n">
        <f aca="false">B20*B1</f>
        <v>1.81482090787679</v>
      </c>
      <c r="C21" s="41" t="n">
        <f aca="false">C20*C1</f>
        <v>1.49634322093462</v>
      </c>
      <c r="D21" s="41" t="n">
        <f aca="false">D20*D1</f>
        <v>1.88124442462087</v>
      </c>
      <c r="E21" s="41" t="n">
        <f aca="false">E20*E1</f>
        <v>1.55199795081967</v>
      </c>
      <c r="F21" s="41" t="n">
        <f aca="false">F20*F1</f>
        <v>1.68220015278839</v>
      </c>
      <c r="G21" s="41" t="n">
        <f aca="false">G20*G1</f>
        <v>1.85145754119138</v>
      </c>
      <c r="H21" s="41" t="n">
        <f aca="false">H20*H1</f>
        <v>1.85027006657455</v>
      </c>
      <c r="I21" s="41" t="n">
        <f aca="false">I20*I1</f>
        <v>1.61126688758603</v>
      </c>
      <c r="J21" s="41" t="n">
        <f aca="false">J20*J1</f>
        <v>1.53169469598965</v>
      </c>
      <c r="K21" s="41" t="n">
        <f aca="false">K20*K1</f>
        <v>1.57266675040824</v>
      </c>
      <c r="L21" s="41" t="n">
        <f aca="false">L20*L1</f>
        <v>1.79290148764203</v>
      </c>
      <c r="M21" s="41" t="n">
        <f aca="false">M20*M1</f>
        <v>1.77830979171654</v>
      </c>
      <c r="N21" s="41"/>
      <c r="O21" s="42" t="n">
        <f aca="false">(B21+C21+D21)/90</f>
        <v>0.0576934283714698</v>
      </c>
      <c r="P21" s="42" t="n">
        <f aca="false">(E21+F21+G21)/91</f>
        <v>0.0558863257670268</v>
      </c>
      <c r="Q21" s="42" t="n">
        <f aca="false">(H21+I21+J21)/92</f>
        <v>0.0542742570668504</v>
      </c>
      <c r="R21" s="42" t="n">
        <f aca="false">(K21+L21+M21)/92</f>
        <v>0.0559117177148567</v>
      </c>
      <c r="S21" s="36"/>
      <c r="T21" s="37"/>
      <c r="U21" s="37"/>
      <c r="V21" s="35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customFormat="false" ht="15.75" hidden="false" customHeight="false" outlineLevel="0" collapsed="false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35"/>
      <c r="O22" s="43"/>
      <c r="P22" s="43"/>
      <c r="Q22" s="43"/>
      <c r="R22" s="43"/>
      <c r="S22" s="36"/>
      <c r="T22" s="37"/>
      <c r="U22" s="37"/>
      <c r="V22" s="35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customFormat="false" ht="12.75" hidden="false" customHeight="false" outlineLevel="0" collapsed="false">
      <c r="A23" s="34" t="s">
        <v>26</v>
      </c>
      <c r="B23" s="35" t="n">
        <f aca="false">540.865*B1</f>
        <v>16766.815</v>
      </c>
      <c r="C23" s="35" t="n">
        <f aca="false">551.414*C1</f>
        <v>15439.592</v>
      </c>
      <c r="D23" s="35" t="n">
        <f aca="false">565.7*D1</f>
        <v>17536.7</v>
      </c>
      <c r="E23" s="35" t="n">
        <f aca="false">605.7*E1</f>
        <v>18171</v>
      </c>
      <c r="F23" s="35" t="n">
        <f aca="false">578.7*F1</f>
        <v>17939.7</v>
      </c>
      <c r="G23" s="35" t="n">
        <f aca="false">566.6*G1</f>
        <v>16998</v>
      </c>
      <c r="H23" s="35" t="n">
        <f aca="false">599.3*H1</f>
        <v>18578.3</v>
      </c>
      <c r="I23" s="35" t="n">
        <f aca="false">599.3*I1</f>
        <v>18578.3</v>
      </c>
      <c r="J23" s="35" t="n">
        <f aca="false">591.7*J1</f>
        <v>17751</v>
      </c>
      <c r="K23" s="35" t="n">
        <f aca="false">583.4*K1</f>
        <v>18085.4</v>
      </c>
      <c r="L23" s="35" t="n">
        <f aca="false">594.5*L1</f>
        <v>17835</v>
      </c>
      <c r="M23" s="35" t="n">
        <f aca="false">585.8*M1</f>
        <v>18159.8</v>
      </c>
      <c r="N23" s="35" t="n">
        <f aca="false">SUM(B23:M23)</f>
        <v>211839.607</v>
      </c>
      <c r="O23" s="43"/>
      <c r="P23" s="43"/>
      <c r="Q23" s="43"/>
      <c r="R23" s="43"/>
      <c r="S23" s="36"/>
      <c r="T23" s="37"/>
      <c r="U23" s="37"/>
      <c r="V23" s="35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customFormat="false" ht="12.75" hidden="false" customHeight="false" outlineLevel="0" collapsed="false">
      <c r="A24" s="34" t="s">
        <v>27</v>
      </c>
      <c r="B24" s="49" t="n">
        <v>747</v>
      </c>
      <c r="C24" s="49" t="n">
        <v>636</v>
      </c>
      <c r="D24" s="49" t="n">
        <v>766.6</v>
      </c>
      <c r="E24" s="49" t="n">
        <v>874.1</v>
      </c>
      <c r="F24" s="49" t="n">
        <v>896.5</v>
      </c>
      <c r="G24" s="49" t="n">
        <v>807.9</v>
      </c>
      <c r="H24" s="49" t="n">
        <v>812.6</v>
      </c>
      <c r="I24" s="49" t="n">
        <v>864</v>
      </c>
      <c r="J24" s="49" t="n">
        <v>870.5</v>
      </c>
      <c r="K24" s="49" t="n">
        <v>627.2</v>
      </c>
      <c r="L24" s="49" t="n">
        <v>732.1</v>
      </c>
      <c r="M24" s="49" t="n">
        <v>744</v>
      </c>
      <c r="N24" s="35" t="n">
        <v>9378.5</v>
      </c>
      <c r="O24" s="43"/>
      <c r="P24" s="43"/>
      <c r="Q24" s="43"/>
      <c r="R24" s="43"/>
      <c r="S24" s="36"/>
      <c r="T24" s="37"/>
      <c r="U24" s="37"/>
      <c r="V24" s="35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false" outlineLevel="0" collapsed="false">
      <c r="A25" s="34"/>
      <c r="B25" s="40" t="n">
        <f aca="false">B24/B23</f>
        <v>0.0445522897461444</v>
      </c>
      <c r="C25" s="40" t="n">
        <f aca="false">C24/C23</f>
        <v>0.0411927983589204</v>
      </c>
      <c r="D25" s="40" t="n">
        <f aca="false">D24/D23</f>
        <v>0.0437140396996014</v>
      </c>
      <c r="E25" s="40" t="n">
        <f aca="false">E24/E23</f>
        <v>0.0481041219525618</v>
      </c>
      <c r="F25" s="40" t="n">
        <f aca="false">F24/F23</f>
        <v>0.0499729649882663</v>
      </c>
      <c r="G25" s="40" t="n">
        <f aca="false">G24/G23</f>
        <v>0.0475291210730674</v>
      </c>
      <c r="H25" s="40" t="n">
        <f aca="false">H24/H23</f>
        <v>0.0437392011109736</v>
      </c>
      <c r="I25" s="40" t="n">
        <f aca="false">I24/I23</f>
        <v>0.046505869751269</v>
      </c>
      <c r="J25" s="40" t="n">
        <f aca="false">J24/J23</f>
        <v>0.0490394907329165</v>
      </c>
      <c r="K25" s="40" t="n">
        <f aca="false">K24/K23</f>
        <v>0.0346799075497363</v>
      </c>
      <c r="L25" s="40" t="n">
        <f aca="false">L24/L23</f>
        <v>0.0410485001401738</v>
      </c>
      <c r="M25" s="40" t="n">
        <f aca="false">M24/M23</f>
        <v>0.0409696142027996</v>
      </c>
      <c r="N25" s="40" t="n">
        <f aca="false">N24/N23</f>
        <v>0.0442717022223328</v>
      </c>
      <c r="O25" s="43"/>
      <c r="P25" s="43"/>
      <c r="Q25" s="43"/>
      <c r="R25" s="43"/>
      <c r="S25" s="36"/>
      <c r="T25" s="37"/>
      <c r="U25" s="37"/>
      <c r="V25" s="35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false" outlineLevel="0" collapsed="false">
      <c r="A26" s="46"/>
      <c r="B26" s="41" t="n">
        <f aca="false">B25*B1</f>
        <v>1.38112098213048</v>
      </c>
      <c r="C26" s="41" t="n">
        <f aca="false">C25*C1</f>
        <v>1.15339835404977</v>
      </c>
      <c r="D26" s="41" t="n">
        <f aca="false">D25*D1</f>
        <v>1.35513523068764</v>
      </c>
      <c r="E26" s="41" t="n">
        <f aca="false">E25*E1</f>
        <v>1.44312365857685</v>
      </c>
      <c r="F26" s="41" t="n">
        <f aca="false">F25*F1</f>
        <v>1.54916191463625</v>
      </c>
      <c r="G26" s="41" t="n">
        <f aca="false">G25*G1</f>
        <v>1.42587363219202</v>
      </c>
      <c r="H26" s="41" t="n">
        <f aca="false">H25*H1</f>
        <v>1.35591523444018</v>
      </c>
      <c r="I26" s="41" t="n">
        <f aca="false">I25*I1</f>
        <v>1.44168196228934</v>
      </c>
      <c r="J26" s="41" t="n">
        <f aca="false">J25*J1</f>
        <v>1.47118472198749</v>
      </c>
      <c r="K26" s="41" t="n">
        <f aca="false">K25*K1</f>
        <v>1.07507713404182</v>
      </c>
      <c r="L26" s="41" t="n">
        <f aca="false">L25*L1</f>
        <v>1.23145500420521</v>
      </c>
      <c r="M26" s="41" t="n">
        <f aca="false">M25*M1</f>
        <v>1.27005804028679</v>
      </c>
      <c r="N26" s="40"/>
      <c r="O26" s="42" t="n">
        <f aca="false">(B26+C26+D26)/90</f>
        <v>0.0432183840763099</v>
      </c>
      <c r="P26" s="42" t="n">
        <f aca="false">(E26+F26+G26)/91</f>
        <v>0.048551200059397</v>
      </c>
      <c r="Q26" s="42" t="n">
        <f aca="false">(H26+I26+J26)/92</f>
        <v>0.0463998034643153</v>
      </c>
      <c r="R26" s="42" t="n">
        <f aca="false">(K26+L26+M26)/92</f>
        <v>0.0388759802014546</v>
      </c>
      <c r="S26" s="36"/>
      <c r="T26" s="37"/>
      <c r="U26" s="37"/>
      <c r="V26" s="35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43"/>
      <c r="P27" s="43"/>
      <c r="Q27" s="43"/>
      <c r="R27" s="43"/>
      <c r="S27" s="36"/>
      <c r="T27" s="37"/>
      <c r="U27" s="37"/>
      <c r="V27" s="35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2.75" hidden="false" customHeight="false" outlineLevel="0" collapsed="false">
      <c r="A28" s="34" t="s">
        <v>28</v>
      </c>
      <c r="B28" s="35" t="n">
        <f aca="false">465*B1</f>
        <v>14415</v>
      </c>
      <c r="C28" s="35" t="n">
        <f aca="false">465*C1</f>
        <v>13020</v>
      </c>
      <c r="D28" s="35" t="n">
        <f aca="false">465*D1</f>
        <v>14415</v>
      </c>
      <c r="E28" s="35" t="n">
        <f aca="false">465*E1</f>
        <v>13950</v>
      </c>
      <c r="F28" s="35" t="n">
        <f aca="false">465*F1</f>
        <v>14415</v>
      </c>
      <c r="G28" s="35" t="n">
        <f aca="false">465*G1</f>
        <v>13950</v>
      </c>
      <c r="H28" s="35" t="n">
        <f aca="false">440*H1</f>
        <v>13640</v>
      </c>
      <c r="I28" s="35" t="n">
        <f aca="false">464*I1</f>
        <v>14384</v>
      </c>
      <c r="J28" s="35" t="n">
        <f aca="false">465.8*J1</f>
        <v>13974</v>
      </c>
      <c r="K28" s="35" t="n">
        <f aca="false">482.3*K1</f>
        <v>14951.3</v>
      </c>
      <c r="L28" s="35" t="n">
        <f aca="false">465*L1</f>
        <v>13950</v>
      </c>
      <c r="M28" s="35" t="n">
        <f aca="false">465*M1</f>
        <v>14415</v>
      </c>
      <c r="N28" s="35" t="n">
        <f aca="false">SUM(B28:M28)</f>
        <v>169479.3</v>
      </c>
      <c r="O28" s="43"/>
      <c r="P28" s="43"/>
      <c r="Q28" s="43"/>
      <c r="R28" s="43"/>
      <c r="S28" s="36"/>
      <c r="T28" s="37"/>
      <c r="U28" s="37"/>
      <c r="V28" s="35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2.75" hidden="true" customHeight="false" outlineLevel="0" collapsed="false">
      <c r="A29" s="50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35"/>
      <c r="O29" s="43"/>
      <c r="P29" s="43"/>
      <c r="Q29" s="43"/>
      <c r="R29" s="43"/>
      <c r="S29" s="36"/>
      <c r="T29" s="37"/>
      <c r="U29" s="37"/>
      <c r="V29" s="35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customFormat="false" ht="12.75" hidden="true" customHeight="false" outlineLevel="0" collapsed="false">
      <c r="A30" s="3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  <c r="O30" s="43"/>
      <c r="P30" s="43"/>
      <c r="Q30" s="43"/>
      <c r="R30" s="43"/>
      <c r="S30" s="36"/>
      <c r="T30" s="37"/>
      <c r="U30" s="37"/>
      <c r="V30" s="35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customFormat="false" ht="15.75" hidden="true" customHeight="false" outlineLevel="0" collapsed="false">
      <c r="A31" s="31" t="s">
        <v>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35"/>
      <c r="O31" s="43"/>
      <c r="P31" s="43"/>
      <c r="Q31" s="43"/>
      <c r="R31" s="43"/>
      <c r="S31" s="36"/>
      <c r="T31" s="37"/>
      <c r="U31" s="37"/>
      <c r="V31" s="35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customFormat="false" ht="12.75" hidden="true" customHeight="false" outlineLevel="0" collapsed="false">
      <c r="A32" s="34" t="s">
        <v>30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35"/>
      <c r="O32" s="43"/>
      <c r="P32" s="43"/>
      <c r="Q32" s="43"/>
      <c r="R32" s="43"/>
      <c r="S32" s="36"/>
      <c r="T32" s="37"/>
      <c r="U32" s="37"/>
      <c r="V32" s="35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customFormat="false" ht="12.75" hidden="true" customHeight="false" outlineLevel="0" collapsed="false">
      <c r="A33" s="54" t="s">
        <v>31</v>
      </c>
      <c r="B33" s="55" t="n">
        <v>0.302982349360925</v>
      </c>
      <c r="C33" s="55" t="n">
        <v>0.302964959568733</v>
      </c>
      <c r="D33" s="55" t="n">
        <v>0.30299452221546</v>
      </c>
      <c r="E33" s="55" t="n">
        <v>0.302981132075472</v>
      </c>
      <c r="F33" s="55" t="n">
        <v>0.3024602376655</v>
      </c>
      <c r="G33" s="55" t="n">
        <v>0.305950120268388</v>
      </c>
      <c r="H33" s="55" t="n">
        <v>0.331270136224483</v>
      </c>
      <c r="I33" s="55" t="n">
        <v>0.344250899028114</v>
      </c>
      <c r="J33" s="55" t="n">
        <v>0.302583302134032</v>
      </c>
      <c r="K33" s="55" t="n">
        <v>0.285759354613365</v>
      </c>
      <c r="L33" s="55" t="n">
        <v>0.253383102263301</v>
      </c>
      <c r="M33" s="55" t="n">
        <v>0.270299080590651</v>
      </c>
      <c r="N33" s="56" t="n">
        <v>0.299757040557132</v>
      </c>
      <c r="O33" s="43"/>
      <c r="P33" s="43"/>
      <c r="Q33" s="43"/>
      <c r="R33" s="43"/>
      <c r="S33" s="36"/>
      <c r="T33" s="37"/>
      <c r="U33" s="37"/>
      <c r="V33" s="35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customFormat="false" ht="12.75" hidden="true" customHeight="false" outlineLevel="0" collapsed="false">
      <c r="A34" s="54" t="s">
        <v>32</v>
      </c>
      <c r="B34" s="55" t="n">
        <v>0.0246686887841125</v>
      </c>
      <c r="C34" s="55" t="n">
        <v>0.0247167027209968</v>
      </c>
      <c r="D34" s="55" t="n">
        <v>0.0246728943291458</v>
      </c>
      <c r="E34" s="55" t="n">
        <v>0.0288249642526705</v>
      </c>
      <c r="F34" s="55" t="n">
        <v>0.0291182409259098</v>
      </c>
      <c r="G34" s="55" t="n">
        <v>0.02865725443076</v>
      </c>
      <c r="H34" s="55" t="n">
        <v>0.0289768611241318</v>
      </c>
      <c r="I34" s="55" t="n">
        <v>0.0452522496182958</v>
      </c>
      <c r="J34" s="55" t="n">
        <v>0.0293343177064107</v>
      </c>
      <c r="K34" s="55" t="n">
        <v>0.0298194274306973</v>
      </c>
      <c r="L34" s="55" t="n">
        <v>0.0287021825862474</v>
      </c>
      <c r="M34" s="55" t="n">
        <v>0.0285979319172192</v>
      </c>
      <c r="N34" s="56" t="n">
        <v>0.0288336570569258</v>
      </c>
      <c r="O34" s="43"/>
      <c r="P34" s="43"/>
      <c r="Q34" s="43"/>
      <c r="R34" s="43"/>
      <c r="S34" s="36"/>
      <c r="T34" s="37"/>
      <c r="U34" s="37"/>
      <c r="V34" s="35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customFormat="false" ht="12.75" hidden="true" customHeight="false" outlineLevel="0" collapsed="false">
      <c r="A35" s="54" t="s">
        <v>33</v>
      </c>
      <c r="B35" s="55" t="n">
        <v>0.0255532776009797</v>
      </c>
      <c r="C35" s="55" t="n">
        <v>0.0252987785749704</v>
      </c>
      <c r="D35" s="55" t="n">
        <v>0.025439286650931</v>
      </c>
      <c r="E35" s="55" t="n">
        <v>0.0254295532646048</v>
      </c>
      <c r="F35" s="55" t="n">
        <v>0.0243055555555556</v>
      </c>
      <c r="G35" s="55" t="n">
        <v>0.0242666666666667</v>
      </c>
      <c r="H35" s="55" t="n">
        <v>0.0247804538735762</v>
      </c>
      <c r="I35" s="55" t="n">
        <v>0.0241591476479723</v>
      </c>
      <c r="J35" s="55" t="n">
        <v>0.0253968253968254</v>
      </c>
      <c r="K35" s="55" t="n">
        <v>0.0253159294978384</v>
      </c>
      <c r="L35" s="55" t="n">
        <v>0.0258064516129032</v>
      </c>
      <c r="M35" s="55" t="n">
        <v>0</v>
      </c>
      <c r="N35" s="56" t="n">
        <v>0.0249965244188634</v>
      </c>
      <c r="O35" s="43"/>
      <c r="P35" s="43"/>
      <c r="Q35" s="43"/>
      <c r="R35" s="43"/>
      <c r="S35" s="36"/>
      <c r="T35" s="37"/>
      <c r="U35" s="37"/>
      <c r="V35" s="35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customFormat="false" ht="12.75" hidden="true" customHeight="false" outlineLevel="0" collapsed="false">
      <c r="A36" s="54" t="s">
        <v>34</v>
      </c>
      <c r="B36" s="55" t="n">
        <v>1.75691244239631</v>
      </c>
      <c r="C36" s="55" t="n">
        <v>0.0465316758260597</v>
      </c>
      <c r="D36" s="55" t="n">
        <v>0.220555138784696</v>
      </c>
      <c r="E36" s="55" t="n">
        <v>0.273313896987366</v>
      </c>
      <c r="F36" s="55" t="n">
        <v>0.589274707211835</v>
      </c>
      <c r="G36" s="55" t="n">
        <v>0.513825424721734</v>
      </c>
      <c r="H36" s="55" t="n">
        <v>0.281783681214421</v>
      </c>
      <c r="I36" s="55" t="n">
        <v>0.233822091886608</v>
      </c>
      <c r="J36" s="55" t="n">
        <v>0.176066522053507</v>
      </c>
      <c r="K36" s="55" t="n">
        <v>0.209936173883043</v>
      </c>
      <c r="L36" s="55" t="n">
        <v>0.123484848484848</v>
      </c>
      <c r="M36" s="55" t="n">
        <v>0.261356155365372</v>
      </c>
      <c r="N36" s="56" t="n">
        <v>0.352384282392931</v>
      </c>
      <c r="O36" s="43"/>
      <c r="P36" s="43"/>
      <c r="Q36" s="43"/>
      <c r="R36" s="43"/>
      <c r="S36" s="36"/>
      <c r="T36" s="37"/>
      <c r="U36" s="37"/>
      <c r="V36" s="35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customFormat="false" ht="12.75" hidden="true" customHeight="false" outlineLevel="0" collapsed="false">
      <c r="A37" s="5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43"/>
      <c r="P37" s="43"/>
      <c r="Q37" s="43"/>
      <c r="R37" s="43"/>
      <c r="S37" s="36"/>
      <c r="T37" s="37"/>
      <c r="U37" s="37"/>
      <c r="V37" s="35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customFormat="false" ht="12.75" hidden="true" customHeight="false" outlineLevel="0" collapsed="false">
      <c r="A38" s="34" t="s">
        <v>35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43"/>
      <c r="P38" s="43"/>
      <c r="Q38" s="43"/>
      <c r="R38" s="43"/>
      <c r="S38" s="36"/>
      <c r="T38" s="37"/>
      <c r="U38" s="37"/>
      <c r="V38" s="35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customFormat="false" ht="12.75" hidden="true" customHeight="false" outlineLevel="0" collapsed="false">
      <c r="A39" s="54" t="s">
        <v>31</v>
      </c>
      <c r="B39" s="55" t="n">
        <v>0.281301356714016</v>
      </c>
      <c r="C39" s="55" t="n">
        <v>0.44253776221467</v>
      </c>
      <c r="D39" s="55" t="n">
        <v>-0.0148776648256357</v>
      </c>
      <c r="E39" s="55" t="n">
        <v>0.268354940939211</v>
      </c>
      <c r="F39" s="55" t="n">
        <v>0.286985348330552</v>
      </c>
      <c r="G39" s="55" t="n">
        <v>0.268306288032454</v>
      </c>
      <c r="H39" s="55" t="n">
        <v>0.28846014442245</v>
      </c>
      <c r="I39" s="55" t="n">
        <v>0.286059032035134</v>
      </c>
      <c r="J39" s="55" t="n">
        <v>0.290648228176318</v>
      </c>
      <c r="K39" s="55" t="n">
        <v>0.290796553935372</v>
      </c>
      <c r="L39" s="55" t="n">
        <v>0.257325342051096</v>
      </c>
      <c r="M39" s="55" t="n">
        <v>0.25251808930785</v>
      </c>
      <c r="N39" s="56" t="n">
        <v>0.264864434375679</v>
      </c>
      <c r="O39" s="43"/>
      <c r="P39" s="43"/>
      <c r="Q39" s="43"/>
      <c r="R39" s="43"/>
      <c r="S39" s="36"/>
      <c r="T39" s="37"/>
      <c r="U39" s="37"/>
      <c r="V39" s="35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customFormat="false" ht="12.75" hidden="true" customHeight="false" outlineLevel="0" collapsed="false">
      <c r="A40" s="54" t="s">
        <v>32</v>
      </c>
      <c r="B40" s="55" t="n">
        <v>0.026876407026316</v>
      </c>
      <c r="C40" s="55" t="n">
        <v>0.0274003889794575</v>
      </c>
      <c r="D40" s="55" t="n">
        <v>0.0273793589570975</v>
      </c>
      <c r="E40" s="55" t="n">
        <v>0.0271260683760684</v>
      </c>
      <c r="F40" s="55" t="n">
        <v>0.0273122761190446</v>
      </c>
      <c r="G40" s="55" t="n">
        <v>0.0273398784478728</v>
      </c>
      <c r="H40" s="55" t="n">
        <v>0.0274012521745273</v>
      </c>
      <c r="I40" s="55" t="n">
        <v>0.0322244097800663</v>
      </c>
      <c r="J40" s="55" t="n">
        <v>0.0280624859518993</v>
      </c>
      <c r="K40" s="55" t="n">
        <v>0.0280318043981758</v>
      </c>
      <c r="L40" s="55" t="n">
        <v>0.0280680272108844</v>
      </c>
      <c r="M40" s="55" t="n">
        <v>0.0278013582342954</v>
      </c>
      <c r="N40" s="56" t="n">
        <v>0.0279269894330473</v>
      </c>
      <c r="O40" s="43"/>
      <c r="P40" s="43"/>
      <c r="Q40" s="43"/>
      <c r="R40" s="43"/>
      <c r="S40" s="36"/>
      <c r="T40" s="37"/>
      <c r="U40" s="37"/>
      <c r="V40" s="35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customFormat="false" ht="12.75" hidden="true" customHeight="false" outlineLevel="0" collapsed="false">
      <c r="A41" s="54" t="s">
        <v>33</v>
      </c>
      <c r="B41" s="55" t="n">
        <v>0.0342151723760384</v>
      </c>
      <c r="C41" s="55" t="n">
        <v>0.0325299637110183</v>
      </c>
      <c r="D41" s="55" t="n">
        <v>0.0329749103942652</v>
      </c>
      <c r="E41" s="55" t="n">
        <v>0.0328125</v>
      </c>
      <c r="F41" s="55" t="n">
        <v>0.0331182795698925</v>
      </c>
      <c r="G41" s="55" t="n">
        <v>0.0333333333333333</v>
      </c>
      <c r="H41" s="55" t="n">
        <v>0.0329593267882188</v>
      </c>
      <c r="I41" s="55" t="n">
        <v>0.0329749103942652</v>
      </c>
      <c r="J41" s="55" t="n">
        <v>0.0333333333333333</v>
      </c>
      <c r="K41" s="55" t="n">
        <v>0.0329593267882188</v>
      </c>
      <c r="L41" s="55" t="n">
        <v>0.0333333333333333</v>
      </c>
      <c r="M41" s="55" t="n">
        <v>0.032258064516129</v>
      </c>
      <c r="N41" s="56" t="n">
        <v>0.0330068613348435</v>
      </c>
      <c r="O41" s="43"/>
      <c r="P41" s="43"/>
      <c r="Q41" s="43"/>
      <c r="R41" s="43"/>
      <c r="S41" s="36"/>
      <c r="T41" s="37"/>
      <c r="U41" s="37"/>
      <c r="V41" s="35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customFormat="false" ht="12.75" hidden="true" customHeight="false" outlineLevel="0" collapsed="false">
      <c r="A42" s="54" t="s">
        <v>34</v>
      </c>
      <c r="B42" s="55" t="n">
        <v>0</v>
      </c>
      <c r="C42" s="55" t="n">
        <v>0</v>
      </c>
      <c r="D42" s="55" t="n">
        <v>0</v>
      </c>
      <c r="E42" s="55" t="n">
        <v>0</v>
      </c>
      <c r="F42" s="55" t="n">
        <v>0</v>
      </c>
      <c r="G42" s="55" t="n">
        <v>0</v>
      </c>
      <c r="H42" s="55" t="n">
        <v>0</v>
      </c>
      <c r="I42" s="55" t="n">
        <v>0.403225806451613</v>
      </c>
      <c r="J42" s="55" t="n">
        <v>0.375</v>
      </c>
      <c r="K42" s="55" t="n">
        <v>0</v>
      </c>
      <c r="L42" s="55" t="n">
        <v>0</v>
      </c>
      <c r="M42" s="55" t="n">
        <v>0</v>
      </c>
      <c r="N42" s="56" t="n">
        <v>0.00163842880139376</v>
      </c>
      <c r="O42" s="43"/>
      <c r="P42" s="43"/>
      <c r="Q42" s="43"/>
      <c r="R42" s="43"/>
      <c r="S42" s="36"/>
      <c r="T42" s="37"/>
      <c r="U42" s="37"/>
      <c r="V42" s="35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customFormat="false" ht="12.75" hidden="true" customHeight="false" outlineLevel="0" collapsed="false">
      <c r="A43" s="5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43"/>
      <c r="P43" s="43"/>
      <c r="Q43" s="43"/>
      <c r="R43" s="43"/>
      <c r="S43" s="36"/>
      <c r="T43" s="37"/>
      <c r="U43" s="37"/>
      <c r="V43" s="35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customFormat="false" ht="12.75" hidden="true" customHeight="false" outlineLevel="0" collapsed="false">
      <c r="A44" s="34" t="s">
        <v>36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43"/>
      <c r="P44" s="43"/>
      <c r="Q44" s="43"/>
      <c r="R44" s="43"/>
      <c r="S44" s="36"/>
      <c r="T44" s="37"/>
      <c r="U44" s="37"/>
      <c r="V44" s="35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customFormat="false" ht="12.75" hidden="true" customHeight="false" outlineLevel="0" collapsed="false">
      <c r="A45" s="54" t="s">
        <v>31</v>
      </c>
      <c r="B45" s="55" t="n">
        <v>0.161290322580645</v>
      </c>
      <c r="C45" s="55" t="n">
        <v>0.156547619047619</v>
      </c>
      <c r="D45" s="55" t="n">
        <v>0.156935483870968</v>
      </c>
      <c r="E45" s="55" t="n">
        <v>0.159166666666667</v>
      </c>
      <c r="F45" s="55" t="n">
        <v>0.157849462365591</v>
      </c>
      <c r="G45" s="55" t="n">
        <v>0.157666666666667</v>
      </c>
      <c r="H45" s="55" t="n">
        <v>0.157043010752688</v>
      </c>
      <c r="I45" s="55" t="n">
        <v>0.157204301075269</v>
      </c>
      <c r="J45" s="55" t="n">
        <v>0.157833333333333</v>
      </c>
      <c r="K45" s="55" t="n">
        <v>0.156505376344086</v>
      </c>
      <c r="L45" s="55" t="n">
        <v>0.156888888888889</v>
      </c>
      <c r="M45" s="55" t="n">
        <v>0.161505376344086</v>
      </c>
      <c r="N45" s="56" t="n">
        <v>0.15806218254579</v>
      </c>
      <c r="O45" s="43"/>
      <c r="P45" s="43"/>
      <c r="Q45" s="43"/>
      <c r="R45" s="43"/>
      <c r="S45" s="36"/>
      <c r="T45" s="37"/>
      <c r="U45" s="37"/>
      <c r="V45" s="35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customFormat="false" ht="12.75" hidden="true" customHeight="false" outlineLevel="0" collapsed="false">
      <c r="A46" s="54" t="s">
        <v>32</v>
      </c>
      <c r="B46" s="55" t="n">
        <v>0.0184041043317849</v>
      </c>
      <c r="C46" s="55" t="n">
        <v>0.0188626434473611</v>
      </c>
      <c r="D46" s="55" t="n">
        <v>0.0185594343791427</v>
      </c>
      <c r="E46" s="55" t="n">
        <v>0.0185854025583145</v>
      </c>
      <c r="F46" s="55" t="n">
        <v>0.0186081782651811</v>
      </c>
      <c r="G46" s="55" t="n">
        <v>0.0186046511627907</v>
      </c>
      <c r="H46" s="55" t="n">
        <v>0.0186082790127584</v>
      </c>
      <c r="I46" s="55" t="n">
        <v>0.01860177587951</v>
      </c>
      <c r="J46" s="55" t="n">
        <v>0.0185920577617329</v>
      </c>
      <c r="K46" s="55" t="n">
        <v>0.0185254994883946</v>
      </c>
      <c r="L46" s="55" t="n">
        <v>0.0185122089721749</v>
      </c>
      <c r="M46" s="55" t="n">
        <v>0.018494623655914</v>
      </c>
      <c r="N46" s="56" t="n">
        <v>0.0185829992693075</v>
      </c>
      <c r="O46" s="43"/>
      <c r="P46" s="43"/>
      <c r="Q46" s="43"/>
      <c r="R46" s="43"/>
      <c r="S46" s="36"/>
      <c r="T46" s="37"/>
      <c r="U46" s="37"/>
      <c r="V46" s="35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customFormat="false" ht="12.75" hidden="true" customHeight="false" outlineLevel="0" collapsed="false">
      <c r="A47" s="54" t="s">
        <v>33</v>
      </c>
      <c r="B47" s="55" t="n">
        <v>0</v>
      </c>
      <c r="C47" s="55" t="n">
        <v>0</v>
      </c>
      <c r="D47" s="55" t="n">
        <v>0</v>
      </c>
      <c r="E47" s="55" t="n">
        <v>0</v>
      </c>
      <c r="F47" s="55" t="n">
        <v>0</v>
      </c>
      <c r="G47" s="55" t="n">
        <v>0</v>
      </c>
      <c r="H47" s="55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6" t="n">
        <v>0</v>
      </c>
      <c r="O47" s="43"/>
      <c r="P47" s="43"/>
      <c r="Q47" s="43"/>
      <c r="R47" s="43"/>
      <c r="S47" s="36"/>
      <c r="T47" s="37"/>
      <c r="U47" s="37"/>
      <c r="V47" s="35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  <row r="48" customFormat="false" ht="12.75" hidden="true" customHeight="false" outlineLevel="0" collapsed="false">
      <c r="A48" s="54" t="s">
        <v>34</v>
      </c>
      <c r="B48" s="55" t="n">
        <v>0</v>
      </c>
      <c r="C48" s="55" t="n">
        <v>0</v>
      </c>
      <c r="D48" s="55" t="n">
        <v>0</v>
      </c>
      <c r="E48" s="55" t="n">
        <v>0</v>
      </c>
      <c r="F48" s="55" t="n">
        <v>0</v>
      </c>
      <c r="G48" s="55" t="n">
        <v>0</v>
      </c>
      <c r="H48" s="55" t="n">
        <v>0</v>
      </c>
      <c r="I48" s="55" t="n">
        <v>0</v>
      </c>
      <c r="J48" s="55" t="n">
        <v>0</v>
      </c>
      <c r="K48" s="55" t="n">
        <v>0</v>
      </c>
      <c r="L48" s="55" t="n">
        <v>0</v>
      </c>
      <c r="M48" s="55" t="n">
        <v>0</v>
      </c>
      <c r="N48" s="56" t="n">
        <v>0</v>
      </c>
      <c r="O48" s="43"/>
      <c r="P48" s="43"/>
      <c r="Q48" s="43"/>
      <c r="R48" s="43"/>
      <c r="S48" s="36"/>
      <c r="T48" s="37"/>
      <c r="U48" s="37"/>
      <c r="V48" s="35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</row>
    <row r="49" customFormat="false" ht="12.75" hidden="true" customHeight="false" outlineLevel="0" collapsed="false">
      <c r="A49" s="5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43"/>
      <c r="P49" s="43"/>
      <c r="Q49" s="43"/>
      <c r="R49" s="43"/>
      <c r="S49" s="36"/>
      <c r="T49" s="37"/>
      <c r="U49" s="37"/>
      <c r="V49" s="35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</row>
    <row r="50" customFormat="false" ht="12.75" hidden="true" customHeight="false" outlineLevel="0" collapsed="false">
      <c r="A50" s="34" t="s">
        <v>37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43"/>
      <c r="P50" s="43"/>
      <c r="Q50" s="43"/>
      <c r="R50" s="43"/>
      <c r="S50" s="36"/>
      <c r="T50" s="37"/>
      <c r="U50" s="37"/>
      <c r="V50" s="35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</row>
    <row r="51" customFormat="false" ht="12.75" hidden="true" customHeight="false" outlineLevel="0" collapsed="false">
      <c r="A51" s="54" t="s">
        <v>31</v>
      </c>
      <c r="B51" s="55" t="n">
        <v>0.165858458078572</v>
      </c>
      <c r="C51" s="55" t="n">
        <v>0.70413961038961</v>
      </c>
      <c r="D51" s="55" t="n">
        <v>0.168492278832948</v>
      </c>
      <c r="E51" s="55" t="n">
        <v>0.167066805845511</v>
      </c>
      <c r="F51" s="55" t="n">
        <v>0.169990333321399</v>
      </c>
      <c r="G51" s="55" t="n">
        <v>0.168990559186638</v>
      </c>
      <c r="H51" s="55" t="n">
        <v>0.177892374186128</v>
      </c>
      <c r="I51" s="55" t="n">
        <v>0.16898587391946</v>
      </c>
      <c r="J51" s="55" t="n">
        <v>0.169153957879448</v>
      </c>
      <c r="K51" s="55" t="n">
        <v>0.163106504932018</v>
      </c>
      <c r="L51" s="55" t="n">
        <v>0.16374298827129</v>
      </c>
      <c r="M51" s="55" t="n">
        <v>0.161869808769558</v>
      </c>
      <c r="N51" s="56" t="n">
        <v>0.209600431008767</v>
      </c>
      <c r="O51" s="43"/>
      <c r="P51" s="43"/>
      <c r="Q51" s="43"/>
      <c r="R51" s="43"/>
      <c r="S51" s="36"/>
      <c r="T51" s="37"/>
      <c r="U51" s="37"/>
      <c r="V51" s="35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customFormat="false" ht="12.75" hidden="true" customHeight="false" outlineLevel="0" collapsed="false">
      <c r="A52" s="54" t="s">
        <v>32</v>
      </c>
      <c r="B52" s="55" t="n">
        <v>0.0186317822374621</v>
      </c>
      <c r="C52" s="55" t="n">
        <v>0.0189078113859536</v>
      </c>
      <c r="D52" s="55" t="n">
        <v>0.018931247963506</v>
      </c>
      <c r="E52" s="55" t="n">
        <v>0.0186136595310907</v>
      </c>
      <c r="F52" s="55" t="n">
        <v>0.0185893931109896</v>
      </c>
      <c r="G52" s="55" t="n">
        <v>0.0186024003097174</v>
      </c>
      <c r="H52" s="55" t="n">
        <v>0.0185915492957746</v>
      </c>
      <c r="I52" s="55" t="n">
        <v>0.0279763634602344</v>
      </c>
      <c r="J52" s="55" t="n">
        <v>0.0185870646766169</v>
      </c>
      <c r="K52" s="55" t="n">
        <v>0.0184841564373394</v>
      </c>
      <c r="L52" s="55" t="n">
        <v>0.018499127399651</v>
      </c>
      <c r="M52" s="55" t="n">
        <v>0.0189978983887647</v>
      </c>
      <c r="N52" s="56" t="n">
        <v>0.019420841420382</v>
      </c>
      <c r="O52" s="43"/>
      <c r="P52" s="43"/>
      <c r="Q52" s="43"/>
      <c r="R52" s="43"/>
      <c r="S52" s="36"/>
      <c r="T52" s="37"/>
      <c r="U52" s="37"/>
      <c r="V52" s="35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  <row r="53" customFormat="false" ht="12.75" hidden="true" customHeight="false" outlineLevel="0" collapsed="false">
      <c r="A53" s="54" t="s">
        <v>33</v>
      </c>
      <c r="B53" s="55" t="n">
        <v>0</v>
      </c>
      <c r="C53" s="55" t="n">
        <v>0</v>
      </c>
      <c r="D53" s="55" t="n">
        <v>0</v>
      </c>
      <c r="E53" s="55" t="n">
        <v>0</v>
      </c>
      <c r="F53" s="55" t="n">
        <v>0</v>
      </c>
      <c r="G53" s="55" t="n">
        <v>0</v>
      </c>
      <c r="H53" s="55" t="n">
        <v>0</v>
      </c>
      <c r="I53" s="55" t="n">
        <v>0</v>
      </c>
      <c r="J53" s="55" t="n">
        <v>0</v>
      </c>
      <c r="K53" s="55" t="n">
        <v>0</v>
      </c>
      <c r="L53" s="55" t="n">
        <v>0</v>
      </c>
      <c r="M53" s="55" t="n">
        <v>0</v>
      </c>
      <c r="N53" s="56" t="n">
        <v>0</v>
      </c>
      <c r="O53" s="43"/>
      <c r="P53" s="43"/>
      <c r="Q53" s="43"/>
      <c r="R53" s="43"/>
      <c r="S53" s="36"/>
      <c r="T53" s="37"/>
      <c r="U53" s="37"/>
      <c r="V53" s="35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</row>
    <row r="54" customFormat="false" ht="12.75" hidden="true" customHeight="false" outlineLevel="0" collapsed="false">
      <c r="A54" s="54" t="s">
        <v>34</v>
      </c>
      <c r="B54" s="55" t="n">
        <v>0</v>
      </c>
      <c r="C54" s="55" t="n">
        <v>0</v>
      </c>
      <c r="D54" s="55" t="n">
        <v>0</v>
      </c>
      <c r="E54" s="55" t="n">
        <v>0</v>
      </c>
      <c r="F54" s="55" t="n">
        <v>0</v>
      </c>
      <c r="G54" s="55" t="n">
        <v>-0.0193798449612403</v>
      </c>
      <c r="H54" s="55" t="n">
        <v>0</v>
      </c>
      <c r="I54" s="55" t="n">
        <v>0</v>
      </c>
      <c r="J54" s="55" t="n">
        <v>0.0962962962962963</v>
      </c>
      <c r="K54" s="55" t="n">
        <v>0</v>
      </c>
      <c r="L54" s="55" t="n">
        <v>0</v>
      </c>
      <c r="M54" s="55" t="n">
        <v>0.0967741935483871</v>
      </c>
      <c r="N54" s="56" t="n">
        <v>-0.0542963885429639</v>
      </c>
      <c r="O54" s="43"/>
      <c r="P54" s="43"/>
      <c r="Q54" s="43"/>
      <c r="R54" s="43"/>
      <c r="S54" s="36"/>
      <c r="T54" s="37"/>
      <c r="U54" s="37"/>
      <c r="V54" s="35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customFormat="false" ht="12.75" hidden="true" customHeight="false" outlineLevel="0" collapsed="false">
      <c r="A55" s="5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43"/>
      <c r="P55" s="43"/>
      <c r="Q55" s="43"/>
      <c r="R55" s="43"/>
      <c r="S55" s="36"/>
      <c r="T55" s="37"/>
      <c r="U55" s="37"/>
      <c r="V55" s="35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customFormat="false" ht="12.75" hidden="true" customHeight="false" outlineLevel="0" collapsed="false">
      <c r="A56" s="34" t="s">
        <v>38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43"/>
      <c r="P56" s="43"/>
      <c r="Q56" s="43"/>
      <c r="R56" s="43"/>
      <c r="S56" s="36"/>
      <c r="T56" s="37"/>
      <c r="U56" s="37"/>
      <c r="V56" s="35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</row>
    <row r="57" customFormat="false" ht="12.75" hidden="true" customHeight="false" outlineLevel="0" collapsed="false">
      <c r="A57" s="54" t="s">
        <v>31</v>
      </c>
      <c r="B57" s="55" t="n">
        <v>0.00806451612903226</v>
      </c>
      <c r="C57" s="55" t="n">
        <v>0.00758928571428571</v>
      </c>
      <c r="D57" s="55" t="n">
        <v>0.00749564984607148</v>
      </c>
      <c r="E57" s="55" t="n">
        <v>0.0227916666666667</v>
      </c>
      <c r="F57" s="55" t="n">
        <v>0.00991935483870968</v>
      </c>
      <c r="G57" s="55" t="n">
        <v>0.0180833333333333</v>
      </c>
      <c r="H57" s="55" t="n">
        <v>0.0161290322580645</v>
      </c>
      <c r="I57" s="55" t="n">
        <v>0.0108870967741935</v>
      </c>
      <c r="J57" s="55" t="n">
        <v>0.0142916666666667</v>
      </c>
      <c r="K57" s="55" t="n">
        <v>0.0075</v>
      </c>
      <c r="L57" s="55" t="n">
        <v>0.025</v>
      </c>
      <c r="M57" s="55" t="n">
        <v>0.025</v>
      </c>
      <c r="N57" s="56" t="n">
        <v>0.0144446250534035</v>
      </c>
      <c r="O57" s="43"/>
      <c r="P57" s="43"/>
      <c r="Q57" s="43"/>
      <c r="R57" s="43"/>
      <c r="S57" s="36"/>
      <c r="T57" s="37"/>
      <c r="U57" s="37"/>
      <c r="V57" s="35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customFormat="false" ht="12.75" hidden="true" customHeight="false" outlineLevel="0" collapsed="false">
      <c r="A58" s="54" t="s">
        <v>32</v>
      </c>
      <c r="B58" s="55" t="n">
        <v>0.00896181817367108</v>
      </c>
      <c r="C58" s="55" t="n">
        <v>0.0118468440007582</v>
      </c>
      <c r="D58" s="55" t="n">
        <v>0.00992555831265509</v>
      </c>
      <c r="E58" s="55" t="n">
        <v>0.0115646258503401</v>
      </c>
      <c r="F58" s="55" t="n">
        <v>0</v>
      </c>
      <c r="G58" s="55" t="n">
        <v>0.0116575591985428</v>
      </c>
      <c r="H58" s="55" t="n">
        <v>0</v>
      </c>
      <c r="I58" s="55" t="n">
        <v>0</v>
      </c>
      <c r="J58" s="55" t="n">
        <v>0</v>
      </c>
      <c r="K58" s="55" t="n">
        <v>0.0161290322580645</v>
      </c>
      <c r="L58" s="55" t="n">
        <v>0.0104761904761905</v>
      </c>
      <c r="M58" s="55" t="n">
        <v>0</v>
      </c>
      <c r="N58" s="56" t="n">
        <v>0.00830879436426348</v>
      </c>
      <c r="O58" s="43"/>
      <c r="P58" s="43"/>
      <c r="Q58" s="43"/>
      <c r="R58" s="43"/>
      <c r="S58" s="36"/>
      <c r="T58" s="37"/>
      <c r="U58" s="37"/>
      <c r="V58" s="35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customFormat="false" ht="12.75" hidden="true" customHeight="false" outlineLevel="0" collapsed="false">
      <c r="A59" s="54" t="s">
        <v>33</v>
      </c>
      <c r="B59" s="55" t="n">
        <v>0</v>
      </c>
      <c r="C59" s="55" t="n">
        <v>0</v>
      </c>
      <c r="D59" s="55" t="n">
        <v>0</v>
      </c>
      <c r="E59" s="55" t="n">
        <v>0</v>
      </c>
      <c r="F59" s="55" t="n">
        <v>0</v>
      </c>
      <c r="G59" s="55" t="n">
        <v>0</v>
      </c>
      <c r="H59" s="55" t="n">
        <v>0</v>
      </c>
      <c r="I59" s="55" t="n">
        <v>0</v>
      </c>
      <c r="J59" s="55" t="n">
        <v>0</v>
      </c>
      <c r="K59" s="55" t="n">
        <v>0</v>
      </c>
      <c r="L59" s="55" t="n">
        <v>0</v>
      </c>
      <c r="M59" s="55" t="n">
        <v>0</v>
      </c>
      <c r="N59" s="56" t="n">
        <v>0</v>
      </c>
      <c r="O59" s="43"/>
      <c r="P59" s="43"/>
      <c r="Q59" s="43"/>
      <c r="R59" s="43"/>
      <c r="S59" s="36"/>
      <c r="T59" s="37"/>
      <c r="U59" s="37"/>
      <c r="V59" s="35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customFormat="false" ht="12.75" hidden="true" customHeight="false" outlineLevel="0" collapsed="false">
      <c r="A60" s="54" t="s">
        <v>34</v>
      </c>
      <c r="B60" s="55" t="n">
        <v>0</v>
      </c>
      <c r="C60" s="55" t="n">
        <v>0</v>
      </c>
      <c r="D60" s="55" t="n">
        <v>0.406647116324536</v>
      </c>
      <c r="E60" s="55" t="n">
        <v>0.28968253968254</v>
      </c>
      <c r="F60" s="55" t="n">
        <v>0</v>
      </c>
      <c r="G60" s="55" t="n">
        <v>0.0498575498575499</v>
      </c>
      <c r="H60" s="55" t="n">
        <v>0.0896057347670251</v>
      </c>
      <c r="I60" s="55" t="n">
        <v>0</v>
      </c>
      <c r="J60" s="55" t="n">
        <v>0</v>
      </c>
      <c r="K60" s="55" t="n">
        <v>0</v>
      </c>
      <c r="L60" s="55" t="n">
        <v>2.08095238095238</v>
      </c>
      <c r="M60" s="55" t="n">
        <v>0</v>
      </c>
      <c r="N60" s="56" t="n">
        <v>0.208661358509732</v>
      </c>
      <c r="O60" s="43"/>
      <c r="P60" s="43"/>
      <c r="Q60" s="43"/>
      <c r="R60" s="43"/>
      <c r="S60" s="36"/>
      <c r="T60" s="37"/>
      <c r="U60" s="37"/>
      <c r="V60" s="35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</row>
    <row r="61" customFormat="false" ht="12.75" hidden="true" customHeight="false" outlineLevel="0" collapsed="false">
      <c r="A61" s="54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43"/>
      <c r="P61" s="43"/>
      <c r="Q61" s="43"/>
      <c r="R61" s="43"/>
      <c r="S61" s="36"/>
      <c r="T61" s="37"/>
      <c r="U61" s="37"/>
      <c r="V61" s="35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</row>
    <row r="62" customFormat="false" ht="12.75" hidden="true" customHeight="false" outlineLevel="0" collapsed="false">
      <c r="A62" s="34" t="s">
        <v>39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43"/>
      <c r="P62" s="43"/>
      <c r="Q62" s="43"/>
      <c r="R62" s="43"/>
      <c r="S62" s="36"/>
      <c r="T62" s="37"/>
      <c r="U62" s="37"/>
      <c r="V62" s="35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customFormat="false" ht="12.75" hidden="true" customHeight="false" outlineLevel="0" collapsed="false">
      <c r="A63" s="54" t="s">
        <v>31</v>
      </c>
      <c r="B63" s="55" t="n">
        <v>0.0302952982113811</v>
      </c>
      <c r="C63" s="55" t="n">
        <v>0.0311483471710306</v>
      </c>
      <c r="D63" s="55" t="n">
        <v>0.048610947477556</v>
      </c>
      <c r="E63" s="55" t="n">
        <v>0.0285425582501189</v>
      </c>
      <c r="F63" s="55" t="n">
        <v>0.032999760375184</v>
      </c>
      <c r="G63" s="55" t="n">
        <v>0.0475043936731107</v>
      </c>
      <c r="H63" s="55" t="n">
        <v>0.0402595875492046</v>
      </c>
      <c r="I63" s="55" t="n">
        <v>0.0295498954441055</v>
      </c>
      <c r="J63" s="55" t="n">
        <v>0.0273477998794455</v>
      </c>
      <c r="K63" s="55" t="n">
        <v>0.0288032431645492</v>
      </c>
      <c r="L63" s="55" t="n">
        <v>0.0405696202531646</v>
      </c>
      <c r="M63" s="55" t="n">
        <v>0.0422441540507884</v>
      </c>
      <c r="N63" s="56" t="n">
        <v>0.0361058043879344</v>
      </c>
      <c r="O63" s="43"/>
      <c r="P63" s="43"/>
      <c r="Q63" s="43"/>
      <c r="R63" s="43"/>
      <c r="S63" s="36"/>
      <c r="T63" s="37"/>
      <c r="U63" s="37"/>
      <c r="V63" s="35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customFormat="false" ht="12.75" hidden="true" customHeight="false" outlineLevel="0" collapsed="false">
      <c r="A64" s="54" t="s">
        <v>40</v>
      </c>
      <c r="B64" s="55" t="n">
        <v>0.00963380784777398</v>
      </c>
      <c r="C64" s="55" t="n">
        <v>0.00936841868587318</v>
      </c>
      <c r="D64" s="55" t="n">
        <v>0.00968409804314433</v>
      </c>
      <c r="E64" s="55" t="n">
        <v>0.00955898813521379</v>
      </c>
      <c r="F64" s="55" t="n">
        <v>0.0101744340737114</v>
      </c>
      <c r="G64" s="55" t="n">
        <v>0.0101133786848073</v>
      </c>
      <c r="H64" s="55" t="n">
        <v>0.010083796347649</v>
      </c>
      <c r="I64" s="55" t="n">
        <v>0.0104993700377977</v>
      </c>
      <c r="J64" s="55" t="n">
        <v>0.0102056034941941</v>
      </c>
      <c r="K64" s="55" t="n">
        <v>0.00974108085009898</v>
      </c>
      <c r="L64" s="55" t="n">
        <v>0.00980187695516163</v>
      </c>
      <c r="M64" s="55" t="n">
        <v>0.00948292727837686</v>
      </c>
      <c r="N64" s="56" t="n">
        <v>0.00990595104060518</v>
      </c>
      <c r="O64" s="43"/>
      <c r="P64" s="43"/>
      <c r="Q64" s="43"/>
      <c r="R64" s="43"/>
      <c r="S64" s="36"/>
      <c r="T64" s="37"/>
      <c r="U64" s="37"/>
      <c r="V64" s="35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customFormat="false" ht="12.75" hidden="true" customHeight="false" outlineLevel="0" collapsed="false">
      <c r="A65" s="54" t="s">
        <v>41</v>
      </c>
      <c r="B65" s="55" t="n">
        <v>0</v>
      </c>
      <c r="C65" s="55" t="n">
        <v>0</v>
      </c>
      <c r="D65" s="55" t="n">
        <v>0</v>
      </c>
      <c r="E65" s="55" t="n">
        <v>0</v>
      </c>
      <c r="F65" s="55" t="n">
        <v>0</v>
      </c>
      <c r="G65" s="55" t="n">
        <v>0</v>
      </c>
      <c r="H65" s="55" t="n">
        <v>0</v>
      </c>
      <c r="I65" s="55" t="n">
        <v>0</v>
      </c>
      <c r="J65" s="55" t="n">
        <v>0</v>
      </c>
      <c r="K65" s="55" t="n">
        <v>0</v>
      </c>
      <c r="L65" s="55" t="n">
        <v>0</v>
      </c>
      <c r="M65" s="55" t="n">
        <v>0</v>
      </c>
      <c r="N65" s="56" t="n">
        <v>0</v>
      </c>
      <c r="O65" s="43"/>
      <c r="P65" s="43"/>
      <c r="Q65" s="43"/>
      <c r="R65" s="43"/>
      <c r="S65" s="36"/>
      <c r="T65" s="37"/>
      <c r="U65" s="37"/>
      <c r="V65" s="35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</row>
    <row r="66" customFormat="false" ht="12.75" hidden="true" customHeight="false" outlineLevel="0" collapsed="false">
      <c r="A66" s="54" t="s">
        <v>42</v>
      </c>
      <c r="B66" s="55" t="n">
        <v>0.0757950094816642</v>
      </c>
      <c r="C66" s="55" t="n">
        <v>0.0803858520900321</v>
      </c>
      <c r="D66" s="55" t="n">
        <v>0.0652369796359705</v>
      </c>
      <c r="E66" s="55" t="n">
        <v>0.0712909441233141</v>
      </c>
      <c r="F66" s="55" t="n">
        <v>0.067433943913114</v>
      </c>
      <c r="G66" s="55" t="n">
        <v>0.0526388888888889</v>
      </c>
      <c r="H66" s="55" t="n">
        <v>0.0490409764603313</v>
      </c>
      <c r="I66" s="55" t="n">
        <v>0.0552995391705069</v>
      </c>
      <c r="J66" s="55" t="n">
        <v>0.0871794871794872</v>
      </c>
      <c r="K66" s="55" t="n">
        <v>0.0531017369727047</v>
      </c>
      <c r="L66" s="55" t="n">
        <v>0.0735849056603774</v>
      </c>
      <c r="M66" s="55" t="n">
        <v>0.055497745404093</v>
      </c>
      <c r="N66" s="56" t="n">
        <v>0.0666049976659972</v>
      </c>
      <c r="O66" s="43"/>
      <c r="P66" s="43"/>
      <c r="Q66" s="43"/>
      <c r="R66" s="43"/>
      <c r="S66" s="36"/>
      <c r="T66" s="37"/>
      <c r="U66" s="37"/>
      <c r="V66" s="35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</row>
    <row r="67" customFormat="false" ht="12.75" hidden="true" customHeight="false" outlineLevel="0" collapsed="false">
      <c r="A67" s="5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43"/>
      <c r="P67" s="43"/>
      <c r="Q67" s="43"/>
      <c r="R67" s="43"/>
      <c r="S67" s="36"/>
      <c r="T67" s="37"/>
      <c r="U67" s="37"/>
      <c r="V67" s="35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customFormat="false" ht="12.75" hidden="true" customHeight="false" outlineLevel="0" collapsed="false">
      <c r="A68" s="34" t="s">
        <v>43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43"/>
      <c r="P68" s="43"/>
      <c r="Q68" s="43"/>
      <c r="R68" s="43"/>
      <c r="S68" s="36"/>
      <c r="T68" s="37"/>
      <c r="U68" s="37"/>
      <c r="V68" s="35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customFormat="false" ht="12.75" hidden="true" customHeight="false" outlineLevel="0" collapsed="false">
      <c r="A69" s="54" t="s">
        <v>31</v>
      </c>
      <c r="B69" s="55" t="n">
        <v>0.207258064516129</v>
      </c>
      <c r="C69" s="55" t="n">
        <v>0.20625</v>
      </c>
      <c r="D69" s="55" t="n">
        <v>0.207016129032258</v>
      </c>
      <c r="E69" s="55" t="n">
        <v>0.206083333333333</v>
      </c>
      <c r="F69" s="55" t="n">
        <v>0.206612903225806</v>
      </c>
      <c r="G69" s="55" t="n">
        <v>0.206916666666667</v>
      </c>
      <c r="H69" s="55" t="n">
        <v>0.207258064516129</v>
      </c>
      <c r="I69" s="55" t="n">
        <v>0.207016129032258</v>
      </c>
      <c r="J69" s="55" t="n">
        <v>0.207</v>
      </c>
      <c r="K69" s="55" t="n">
        <v>0.206935483870968</v>
      </c>
      <c r="L69" s="55" t="n">
        <v>0.207</v>
      </c>
      <c r="M69" s="55" t="n">
        <v>0.207016129032258</v>
      </c>
      <c r="N69" s="56" t="n">
        <v>0.206869863013699</v>
      </c>
      <c r="O69" s="43"/>
      <c r="P69" s="43"/>
      <c r="Q69" s="43"/>
      <c r="R69" s="43"/>
      <c r="S69" s="36"/>
      <c r="T69" s="37"/>
      <c r="U69" s="37"/>
      <c r="V69" s="35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customFormat="false" ht="12.75" hidden="true" customHeight="false" outlineLevel="0" collapsed="false">
      <c r="A70" s="54" t="s">
        <v>40</v>
      </c>
      <c r="B70" s="55" t="n">
        <v>0.0115255396353703</v>
      </c>
      <c r="C70" s="55" t="n">
        <v>0.0169631831073837</v>
      </c>
      <c r="D70" s="55" t="n">
        <v>0.0117796303008336</v>
      </c>
      <c r="E70" s="55" t="n">
        <v>0.0110745614035088</v>
      </c>
      <c r="F70" s="55" t="n">
        <v>0.0108072703455052</v>
      </c>
      <c r="G70" s="55" t="n">
        <v>0.010952380952381</v>
      </c>
      <c r="H70" s="55" t="n">
        <v>0.0118533570400474</v>
      </c>
      <c r="I70" s="55" t="n">
        <v>0.0121863799283154</v>
      </c>
      <c r="J70" s="55" t="n">
        <v>0.0114695340501792</v>
      </c>
      <c r="K70" s="55" t="n">
        <v>0.0125994102403717</v>
      </c>
      <c r="L70" s="55" t="n">
        <v>0.012987012987013</v>
      </c>
      <c r="M70" s="55" t="n">
        <v>0</v>
      </c>
      <c r="N70" s="56" t="n">
        <v>0.0119714499770724</v>
      </c>
      <c r="O70" s="43"/>
      <c r="P70" s="43"/>
      <c r="Q70" s="43"/>
      <c r="R70" s="43"/>
      <c r="S70" s="36"/>
      <c r="T70" s="37"/>
      <c r="U70" s="37"/>
      <c r="V70" s="35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customFormat="false" ht="12.75" hidden="true" customHeight="false" outlineLevel="0" collapsed="false">
      <c r="A71" s="54" t="s">
        <v>41</v>
      </c>
      <c r="B71" s="55" t="n">
        <v>0</v>
      </c>
      <c r="C71" s="55" t="n">
        <v>0</v>
      </c>
      <c r="D71" s="55" t="n">
        <v>0</v>
      </c>
      <c r="E71" s="55" t="n">
        <v>0</v>
      </c>
      <c r="F71" s="55" t="n">
        <v>0</v>
      </c>
      <c r="G71" s="55" t="n">
        <v>0</v>
      </c>
      <c r="H71" s="55" t="n">
        <v>0</v>
      </c>
      <c r="I71" s="55" t="n">
        <v>0</v>
      </c>
      <c r="J71" s="55" t="n">
        <v>0</v>
      </c>
      <c r="K71" s="55" t="n">
        <v>0</v>
      </c>
      <c r="L71" s="55" t="n">
        <v>0</v>
      </c>
      <c r="M71" s="55" t="n">
        <v>0</v>
      </c>
      <c r="N71" s="56" t="n">
        <v>0</v>
      </c>
      <c r="O71" s="43"/>
      <c r="P71" s="43"/>
      <c r="Q71" s="43"/>
      <c r="R71" s="43"/>
      <c r="S71" s="36"/>
      <c r="T71" s="37"/>
      <c r="U71" s="37"/>
      <c r="V71" s="35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</row>
    <row r="72" customFormat="false" ht="12.75" hidden="true" customHeight="false" outlineLevel="0" collapsed="false">
      <c r="A72" s="54" t="s">
        <v>42</v>
      </c>
      <c r="B72" s="55" t="n">
        <v>0.218205622431538</v>
      </c>
      <c r="C72" s="55" t="n">
        <v>0.224184313995999</v>
      </c>
      <c r="D72" s="55" t="n">
        <v>0.290322580645161</v>
      </c>
      <c r="E72" s="55" t="n">
        <v>0</v>
      </c>
      <c r="F72" s="55" t="n">
        <v>0.217921146953405</v>
      </c>
      <c r="G72" s="55" t="n">
        <v>0.215217391304348</v>
      </c>
      <c r="H72" s="55" t="n">
        <v>0.258064516129032</v>
      </c>
      <c r="I72" s="55" t="n">
        <v>0.216589861751152</v>
      </c>
      <c r="J72" s="55" t="n">
        <v>0</v>
      </c>
      <c r="K72" s="55" t="n">
        <v>0</v>
      </c>
      <c r="L72" s="55" t="n">
        <v>0</v>
      </c>
      <c r="M72" s="55" t="n">
        <v>0</v>
      </c>
      <c r="N72" s="56" t="n">
        <v>0.220319150965223</v>
      </c>
      <c r="O72" s="43"/>
      <c r="P72" s="43"/>
      <c r="Q72" s="43"/>
      <c r="R72" s="43"/>
      <c r="S72" s="36"/>
      <c r="T72" s="37"/>
      <c r="U72" s="37"/>
      <c r="V72" s="35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</row>
    <row r="73" customFormat="false" ht="12.75" hidden="true" customHeight="false" outlineLevel="0" collapsed="false">
      <c r="A73" s="54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43"/>
      <c r="P73" s="43"/>
      <c r="Q73" s="43"/>
      <c r="R73" s="43"/>
      <c r="S73" s="36"/>
      <c r="T73" s="37"/>
      <c r="U73" s="37"/>
      <c r="V73" s="35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</row>
    <row r="74" customFormat="false" ht="12.75" hidden="true" customHeight="false" outlineLevel="0" collapsed="false">
      <c r="A74" s="34" t="s">
        <v>44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43"/>
      <c r="P74" s="43"/>
      <c r="Q74" s="43"/>
      <c r="R74" s="43"/>
      <c r="S74" s="36"/>
      <c r="T74" s="37"/>
      <c r="U74" s="37"/>
      <c r="V74" s="35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</row>
    <row r="75" customFormat="false" ht="12.75" hidden="true" customHeight="false" outlineLevel="0" collapsed="false">
      <c r="A75" s="54" t="s">
        <v>31</v>
      </c>
      <c r="B75" s="55" t="n">
        <v>0.180351906158358</v>
      </c>
      <c r="C75" s="55" t="n">
        <v>0.149642857142857</v>
      </c>
      <c r="D75" s="55" t="n">
        <v>0.123258064516129</v>
      </c>
      <c r="E75" s="55" t="n">
        <v>0.1432</v>
      </c>
      <c r="F75" s="55" t="n">
        <v>0.149032258064516</v>
      </c>
      <c r="G75" s="55" t="n">
        <v>0.1194</v>
      </c>
      <c r="H75" s="55" t="n">
        <v>0.14741935483871</v>
      </c>
      <c r="I75" s="55" t="n">
        <v>0.149451612903226</v>
      </c>
      <c r="J75" s="55" t="n">
        <v>0.1492</v>
      </c>
      <c r="K75" s="55" t="n">
        <v>0.149161290322581</v>
      </c>
      <c r="L75" s="55" t="n">
        <v>0.148475909537856</v>
      </c>
      <c r="M75" s="55" t="n">
        <v>0.135</v>
      </c>
      <c r="N75" s="56" t="n">
        <v>0.145775403159525</v>
      </c>
      <c r="O75" s="43"/>
      <c r="P75" s="43"/>
      <c r="Q75" s="43"/>
      <c r="R75" s="43"/>
      <c r="S75" s="36"/>
      <c r="T75" s="37"/>
      <c r="U75" s="37"/>
      <c r="V75" s="35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</row>
    <row r="76" customFormat="false" ht="12.75" hidden="true" customHeight="false" outlineLevel="0" collapsed="false">
      <c r="A76" s="54" t="s">
        <v>32</v>
      </c>
      <c r="B76" s="55" t="n">
        <v>0.0110268901743792</v>
      </c>
      <c r="C76" s="55" t="n">
        <v>0.0103510122348965</v>
      </c>
      <c r="D76" s="55" t="n">
        <v>0.0107696215392431</v>
      </c>
      <c r="E76" s="55" t="n">
        <v>0.0112225405921681</v>
      </c>
      <c r="F76" s="55" t="n">
        <v>0.011322367015595</v>
      </c>
      <c r="G76" s="55" t="n">
        <v>0.0116727941176471</v>
      </c>
      <c r="H76" s="55" t="n">
        <v>0.0116129032258065</v>
      </c>
      <c r="I76" s="55" t="n">
        <v>0.0117746828011351</v>
      </c>
      <c r="J76" s="55" t="n">
        <v>0.0118407960199005</v>
      </c>
      <c r="K76" s="55" t="n">
        <v>0.0116304586350669</v>
      </c>
      <c r="L76" s="55" t="n">
        <v>0.011756083260041</v>
      </c>
      <c r="M76" s="55" t="n">
        <v>0.0102857600256143</v>
      </c>
      <c r="N76" s="56" t="n">
        <v>0.0113376621287349</v>
      </c>
      <c r="O76" s="43"/>
      <c r="P76" s="43"/>
      <c r="Q76" s="43"/>
      <c r="R76" s="43"/>
      <c r="S76" s="36"/>
      <c r="T76" s="37"/>
      <c r="U76" s="37"/>
      <c r="V76" s="35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</row>
    <row r="77" customFormat="false" ht="12.75" hidden="true" customHeight="false" outlineLevel="0" collapsed="false">
      <c r="A77" s="54" t="s">
        <v>33</v>
      </c>
      <c r="B77" s="55" t="n">
        <v>0</v>
      </c>
      <c r="C77" s="55" t="n">
        <v>0</v>
      </c>
      <c r="D77" s="55" t="n">
        <v>0</v>
      </c>
      <c r="E77" s="55" t="n">
        <v>0</v>
      </c>
      <c r="F77" s="55" t="n">
        <v>0</v>
      </c>
      <c r="G77" s="55" t="n">
        <v>0</v>
      </c>
      <c r="H77" s="55" t="n">
        <v>0</v>
      </c>
      <c r="I77" s="55" t="n">
        <v>0</v>
      </c>
      <c r="J77" s="55" t="n">
        <v>0</v>
      </c>
      <c r="K77" s="55" t="n">
        <v>0</v>
      </c>
      <c r="L77" s="55" t="n">
        <v>0</v>
      </c>
      <c r="M77" s="55" t="n">
        <v>0</v>
      </c>
      <c r="N77" s="56" t="n">
        <v>0</v>
      </c>
      <c r="O77" s="43"/>
      <c r="P77" s="43"/>
      <c r="Q77" s="43"/>
      <c r="R77" s="43"/>
      <c r="S77" s="36"/>
      <c r="T77" s="37"/>
      <c r="U77" s="37"/>
      <c r="V77" s="35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</row>
    <row r="78" customFormat="false" ht="12.75" hidden="true" customHeight="false" outlineLevel="0" collapsed="false">
      <c r="A78" s="54" t="s">
        <v>34</v>
      </c>
      <c r="B78" s="55" t="n">
        <v>0.285301278149726</v>
      </c>
      <c r="C78" s="55" t="n">
        <v>0.212815353660424</v>
      </c>
      <c r="D78" s="55" t="n">
        <v>0.215344376634699</v>
      </c>
      <c r="E78" s="55" t="n">
        <v>0.216666666666667</v>
      </c>
      <c r="F78" s="55" t="n">
        <v>0.219864176570458</v>
      </c>
      <c r="G78" s="55" t="n">
        <v>0.214814814814815</v>
      </c>
      <c r="H78" s="55" t="n">
        <v>0.201612903225806</v>
      </c>
      <c r="I78" s="55" t="n">
        <v>0.258064516129032</v>
      </c>
      <c r="J78" s="55" t="n">
        <v>0</v>
      </c>
      <c r="K78" s="55" t="n">
        <v>0</v>
      </c>
      <c r="L78" s="55" t="n">
        <v>0</v>
      </c>
      <c r="M78" s="55" t="n">
        <v>0</v>
      </c>
      <c r="N78" s="56" t="n">
        <v>0.21789163710188</v>
      </c>
      <c r="O78" s="43"/>
      <c r="P78" s="43"/>
      <c r="Q78" s="43"/>
      <c r="R78" s="43"/>
      <c r="S78" s="36"/>
      <c r="T78" s="37"/>
      <c r="U78" s="37"/>
      <c r="V78" s="35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customFormat="false" ht="12.75" hidden="true" customHeight="false" outlineLevel="0" collapsed="false">
      <c r="A79" s="54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43"/>
      <c r="P79" s="43"/>
      <c r="Q79" s="43"/>
      <c r="R79" s="43"/>
      <c r="S79" s="36"/>
      <c r="T79" s="37"/>
      <c r="U79" s="37"/>
      <c r="V79" s="35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</row>
    <row r="80" customFormat="false" ht="12.75" hidden="true" customHeight="false" outlineLevel="0" collapsed="false">
      <c r="A80" s="34" t="s">
        <v>45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43"/>
      <c r="P80" s="43"/>
      <c r="Q80" s="43"/>
      <c r="R80" s="43"/>
      <c r="S80" s="36"/>
      <c r="T80" s="37"/>
      <c r="U80" s="37"/>
      <c r="V80" s="35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</row>
    <row r="81" customFormat="false" ht="12.75" hidden="true" customHeight="false" outlineLevel="0" collapsed="false">
      <c r="A81" s="54" t="s">
        <v>31</v>
      </c>
      <c r="B81" s="55" t="n">
        <v>0.0502707793736755</v>
      </c>
      <c r="C81" s="55" t="n">
        <v>0.0405370177267988</v>
      </c>
      <c r="D81" s="55" t="n">
        <v>0.0456557570049447</v>
      </c>
      <c r="E81" s="55" t="n">
        <v>0.045669099756691</v>
      </c>
      <c r="F81" s="55" t="n">
        <v>0.045691076053685</v>
      </c>
      <c r="G81" s="55" t="n">
        <v>0.0457907542579075</v>
      </c>
      <c r="H81" s="55" t="n">
        <v>0.0434816196351517</v>
      </c>
      <c r="I81" s="55" t="n">
        <v>0.0412082151567656</v>
      </c>
      <c r="J81" s="55" t="n">
        <v>0.048180790960452</v>
      </c>
      <c r="K81" s="55" t="n">
        <v>0.0376158053354169</v>
      </c>
      <c r="L81" s="55" t="n">
        <v>0.0388632326820604</v>
      </c>
      <c r="M81" s="55" t="n">
        <v>0.0480235443476254</v>
      </c>
      <c r="N81" s="56" t="n">
        <v>0.044251415503458</v>
      </c>
      <c r="O81" s="43"/>
      <c r="P81" s="43"/>
      <c r="Q81" s="43"/>
      <c r="R81" s="43"/>
      <c r="S81" s="36"/>
      <c r="T81" s="37"/>
      <c r="U81" s="37"/>
      <c r="V81" s="35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</row>
    <row r="82" customFormat="false" ht="12.75" hidden="true" customHeight="false" outlineLevel="0" collapsed="false">
      <c r="A82" s="54" t="s">
        <v>32</v>
      </c>
      <c r="B82" s="55" t="n">
        <v>0.00108396310460583</v>
      </c>
      <c r="C82" s="55" t="n">
        <v>0.00117105137578043</v>
      </c>
      <c r="D82" s="55" t="n">
        <v>0.00109530488212115</v>
      </c>
      <c r="E82" s="55" t="n">
        <v>0.00109850531244372</v>
      </c>
      <c r="F82" s="55" t="n">
        <v>0.00109689778766531</v>
      </c>
      <c r="G82" s="55" t="n">
        <v>0.00109395109395109</v>
      </c>
      <c r="H82" s="55" t="n">
        <v>0.00329755236071636</v>
      </c>
      <c r="I82" s="55" t="n">
        <v>0.00329709499198004</v>
      </c>
      <c r="J82" s="55" t="n">
        <v>0.00363256784968685</v>
      </c>
      <c r="K82" s="55" t="n">
        <v>0.00109899716508686</v>
      </c>
      <c r="L82" s="55" t="n">
        <v>0.00109916367980884</v>
      </c>
      <c r="M82" s="55" t="n">
        <v>0.00109486106789291</v>
      </c>
      <c r="N82" s="56" t="n">
        <v>0.00169165347991325</v>
      </c>
      <c r="O82" s="43"/>
      <c r="P82" s="43"/>
      <c r="Q82" s="43"/>
      <c r="R82" s="43"/>
      <c r="S82" s="36"/>
      <c r="T82" s="37"/>
      <c r="U82" s="37"/>
      <c r="V82" s="35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</row>
    <row r="83" customFormat="false" ht="12.75" hidden="true" customHeight="false" outlineLevel="0" collapsed="false">
      <c r="A83" s="54" t="s">
        <v>33</v>
      </c>
      <c r="B83" s="55" t="n">
        <v>0.0021505376344086</v>
      </c>
      <c r="C83" s="55" t="n">
        <v>0</v>
      </c>
      <c r="D83" s="55" t="n">
        <v>0</v>
      </c>
      <c r="E83" s="55" t="n">
        <v>0</v>
      </c>
      <c r="F83" s="55" t="n">
        <v>0</v>
      </c>
      <c r="G83" s="55" t="n">
        <v>0</v>
      </c>
      <c r="H83" s="55" t="n">
        <v>0</v>
      </c>
      <c r="I83" s="55" t="n">
        <v>0</v>
      </c>
      <c r="J83" s="55" t="n">
        <v>0</v>
      </c>
      <c r="K83" s="55" t="n">
        <v>0</v>
      </c>
      <c r="L83" s="55" t="n">
        <v>0.00111111111111111</v>
      </c>
      <c r="M83" s="55" t="n">
        <v>0.0010752688172043</v>
      </c>
      <c r="N83" s="56" t="n">
        <v>0.00110117605602784</v>
      </c>
      <c r="O83" s="43"/>
      <c r="P83" s="43"/>
      <c r="Q83" s="43"/>
      <c r="R83" s="43"/>
      <c r="S83" s="36"/>
      <c r="T83" s="37"/>
      <c r="U83" s="37"/>
      <c r="V83" s="35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</row>
    <row r="84" customFormat="false" ht="12.75" hidden="true" customHeight="false" outlineLevel="0" collapsed="false">
      <c r="A84" s="54" t="s">
        <v>34</v>
      </c>
      <c r="B84" s="55" t="n">
        <v>0.0311227900166578</v>
      </c>
      <c r="C84" s="55" t="n">
        <v>0.102546303600164</v>
      </c>
      <c r="D84" s="55" t="n">
        <v>0.0935483870967742</v>
      </c>
      <c r="E84" s="55" t="n">
        <v>0.101041666666667</v>
      </c>
      <c r="F84" s="55" t="n">
        <v>0.102822580645161</v>
      </c>
      <c r="G84" s="55" t="n">
        <v>0.102898550724638</v>
      </c>
      <c r="H84" s="55" t="n">
        <v>0.042680746913071</v>
      </c>
      <c r="I84" s="55" t="n">
        <v>0.0309815421769881</v>
      </c>
      <c r="J84" s="55" t="n">
        <v>0.345833333333333</v>
      </c>
      <c r="K84" s="55" t="n">
        <v>0.0967741935483871</v>
      </c>
      <c r="L84" s="55" t="n">
        <v>0</v>
      </c>
      <c r="M84" s="55" t="n">
        <v>0.103565365025467</v>
      </c>
      <c r="N84" s="56" t="n">
        <v>0.0475816453927756</v>
      </c>
      <c r="O84" s="43"/>
      <c r="P84" s="43"/>
      <c r="Q84" s="43"/>
      <c r="R84" s="43"/>
      <c r="S84" s="36"/>
      <c r="T84" s="37"/>
      <c r="U84" s="37"/>
      <c r="V84" s="35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</row>
    <row r="85" customFormat="false" ht="12.75" hidden="true" customHeight="false" outlineLevel="0" collapsed="false">
      <c r="A85" s="54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43"/>
      <c r="P85" s="43"/>
      <c r="Q85" s="43"/>
      <c r="R85" s="43"/>
      <c r="S85" s="36"/>
      <c r="T85" s="37"/>
      <c r="U85" s="37"/>
      <c r="V85" s="35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</row>
    <row r="86" customFormat="false" ht="12.75" hidden="true" customHeight="false" outlineLevel="0" collapsed="false">
      <c r="A86" s="34" t="s">
        <v>46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43"/>
      <c r="P86" s="43"/>
      <c r="Q86" s="43"/>
      <c r="R86" s="43"/>
      <c r="S86" s="36"/>
      <c r="T86" s="37"/>
      <c r="U86" s="37"/>
      <c r="V86" s="35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customFormat="false" ht="12.75" hidden="true" customHeight="false" outlineLevel="0" collapsed="false">
      <c r="A87" s="54" t="s">
        <v>31</v>
      </c>
      <c r="B87" s="55" t="n">
        <v>0.0386809084936627</v>
      </c>
      <c r="C87" s="55" t="n">
        <v>0.0418405086157975</v>
      </c>
      <c r="D87" s="55" t="n">
        <v>0.0418901434306125</v>
      </c>
      <c r="E87" s="55" t="n">
        <v>0.0501155662747463</v>
      </c>
      <c r="F87" s="55" t="n">
        <v>0.0538234328848047</v>
      </c>
      <c r="G87" s="55" t="n">
        <v>0.0491569833675097</v>
      </c>
      <c r="H87" s="55" t="n">
        <v>0.0439844488809499</v>
      </c>
      <c r="I87" s="55" t="n">
        <v>0.0515498581485762</v>
      </c>
      <c r="J87" s="55" t="n">
        <v>0.049893270419054</v>
      </c>
      <c r="K87" s="55" t="n">
        <v>0.0317978611500701</v>
      </c>
      <c r="L87" s="55" t="n">
        <v>0.043013844515442</v>
      </c>
      <c r="M87" s="55" t="n">
        <v>0.0345328741587943</v>
      </c>
      <c r="N87" s="56" t="n">
        <v>0.0443106373645348</v>
      </c>
      <c r="O87" s="43"/>
      <c r="P87" s="43"/>
      <c r="Q87" s="43"/>
      <c r="R87" s="43"/>
      <c r="S87" s="36"/>
      <c r="T87" s="37"/>
      <c r="U87" s="37"/>
      <c r="V87" s="35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</row>
    <row r="88" customFormat="false" ht="12.75" hidden="true" customHeight="false" outlineLevel="0" collapsed="false">
      <c r="A88" s="54" t="s">
        <v>32</v>
      </c>
      <c r="B88" s="55" t="n">
        <v>0.00329089766501212</v>
      </c>
      <c r="C88" s="55" t="n">
        <v>0.00331977456919889</v>
      </c>
      <c r="D88" s="55" t="n">
        <v>0.00330426385829385</v>
      </c>
      <c r="E88" s="55" t="n">
        <v>0.0033027034225596</v>
      </c>
      <c r="F88" s="55" t="n">
        <v>0.00330554548749547</v>
      </c>
      <c r="G88" s="55" t="n">
        <v>0.00328812166050144</v>
      </c>
      <c r="H88" s="55" t="n">
        <v>0.00109659142831034</v>
      </c>
      <c r="I88" s="55" t="n">
        <v>0.00109679856684987</v>
      </c>
      <c r="J88" s="55" t="n">
        <v>0.00330438977327545</v>
      </c>
      <c r="K88" s="55" t="n">
        <v>0.00319821401695681</v>
      </c>
      <c r="L88" s="55" t="n">
        <v>0.0031980319803198</v>
      </c>
      <c r="M88" s="55" t="n">
        <v>0.00320191158900836</v>
      </c>
      <c r="N88" s="56" t="n">
        <v>0.00287532025857811</v>
      </c>
      <c r="O88" s="43"/>
      <c r="P88" s="43"/>
      <c r="Q88" s="43"/>
      <c r="R88" s="43"/>
      <c r="S88" s="36"/>
      <c r="T88" s="37"/>
      <c r="U88" s="37"/>
      <c r="V88" s="35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</row>
    <row r="89" customFormat="false" ht="12.75" hidden="true" customHeight="false" outlineLevel="0" collapsed="false">
      <c r="A89" s="54" t="s">
        <v>33</v>
      </c>
      <c r="B89" s="55" t="n">
        <v>0</v>
      </c>
      <c r="C89" s="55" t="n">
        <v>0</v>
      </c>
      <c r="D89" s="55" t="n">
        <v>0</v>
      </c>
      <c r="E89" s="55" t="n">
        <v>0</v>
      </c>
      <c r="F89" s="55" t="n">
        <v>0</v>
      </c>
      <c r="G89" s="55" t="n">
        <v>0</v>
      </c>
      <c r="H89" s="55" t="n">
        <v>0</v>
      </c>
      <c r="I89" s="55" t="n">
        <v>0</v>
      </c>
      <c r="J89" s="55" t="n">
        <v>0</v>
      </c>
      <c r="K89" s="55" t="n">
        <v>0</v>
      </c>
      <c r="L89" s="55" t="n">
        <v>0</v>
      </c>
      <c r="M89" s="55" t="n">
        <v>0</v>
      </c>
      <c r="N89" s="56" t="n">
        <v>0</v>
      </c>
      <c r="O89" s="43"/>
      <c r="P89" s="43"/>
      <c r="Q89" s="43"/>
      <c r="R89" s="43"/>
      <c r="S89" s="36"/>
      <c r="T89" s="37"/>
      <c r="U89" s="37"/>
      <c r="V89" s="35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</row>
    <row r="90" customFormat="false" ht="12.75" hidden="true" customHeight="false" outlineLevel="0" collapsed="false">
      <c r="A90" s="54" t="s">
        <v>34</v>
      </c>
      <c r="B90" s="55" t="n">
        <v>0.0368583524377383</v>
      </c>
      <c r="C90" s="55" t="n">
        <v>0.0479983372319139</v>
      </c>
      <c r="D90" s="55" t="n">
        <v>0.0519078341013825</v>
      </c>
      <c r="E90" s="55" t="n">
        <v>0.047275641025641</v>
      </c>
      <c r="F90" s="55" t="n">
        <v>0.057099856751709</v>
      </c>
      <c r="G90" s="55" t="n">
        <v>0.0481054787506401</v>
      </c>
      <c r="H90" s="55" t="n">
        <v>0.120967741935484</v>
      </c>
      <c r="I90" s="55" t="n">
        <v>0.10319289005925</v>
      </c>
      <c r="J90" s="55" t="n">
        <v>0.0162642947903431</v>
      </c>
      <c r="K90" s="55" t="n">
        <v>0.0218148062195405</v>
      </c>
      <c r="L90" s="55" t="n">
        <v>0.0429020664869721</v>
      </c>
      <c r="M90" s="55" t="n">
        <v>0.029529285644674</v>
      </c>
      <c r="N90" s="56" t="n">
        <v>0.0429846073475603</v>
      </c>
      <c r="O90" s="43"/>
      <c r="P90" s="43"/>
      <c r="Q90" s="43"/>
      <c r="R90" s="43"/>
      <c r="S90" s="36"/>
      <c r="T90" s="37"/>
      <c r="U90" s="37"/>
      <c r="V90" s="35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customFormat="false" ht="12.75" hidden="true" customHeight="false" outlineLevel="0" collapsed="false">
      <c r="A91" s="54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43"/>
      <c r="P91" s="43"/>
      <c r="Q91" s="43"/>
      <c r="R91" s="43"/>
      <c r="S91" s="36"/>
      <c r="T91" s="37"/>
      <c r="U91" s="37"/>
      <c r="V91" s="35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customFormat="false" ht="12.75" hidden="true" customHeight="false" outlineLevel="0" collapsed="false">
      <c r="A92" s="34" t="s">
        <v>47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43"/>
      <c r="P92" s="43"/>
      <c r="Q92" s="43"/>
      <c r="R92" s="43"/>
      <c r="S92" s="36"/>
      <c r="T92" s="37"/>
      <c r="U92" s="37"/>
      <c r="V92" s="35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customFormat="false" ht="12.75" hidden="true" customHeight="false" outlineLevel="0" collapsed="false">
      <c r="A93" s="54" t="s">
        <v>31</v>
      </c>
      <c r="B93" s="55" t="n">
        <v>0.0426638917793965</v>
      </c>
      <c r="C93" s="55" t="n">
        <v>0.0321812596006144</v>
      </c>
      <c r="D93" s="55" t="n">
        <v>0.0265071106486299</v>
      </c>
      <c r="E93" s="55" t="n">
        <v>0.0307956989247312</v>
      </c>
      <c r="F93" s="55" t="n">
        <v>0.0320499479708637</v>
      </c>
      <c r="G93" s="55" t="n">
        <v>0.0256774193548387</v>
      </c>
      <c r="H93" s="55" t="n">
        <v>0.0335043988269795</v>
      </c>
      <c r="I93" s="55" t="n">
        <v>0.0322093993325918</v>
      </c>
      <c r="J93" s="55" t="n">
        <v>0.0320309145556033</v>
      </c>
      <c r="K93" s="55" t="n">
        <v>0.0309270765752811</v>
      </c>
      <c r="L93" s="55" t="n">
        <v>0.0324731182795699</v>
      </c>
      <c r="M93" s="55" t="n">
        <v>0.0232258064516129</v>
      </c>
      <c r="N93" s="56" t="n">
        <v>0.0311768539590469</v>
      </c>
      <c r="O93" s="43"/>
      <c r="P93" s="43"/>
      <c r="Q93" s="43"/>
      <c r="R93" s="43"/>
      <c r="S93" s="36"/>
      <c r="T93" s="37"/>
      <c r="U93" s="37"/>
      <c r="V93" s="35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</row>
    <row r="94" customFormat="false" ht="12.75" hidden="true" customHeight="false" outlineLevel="0" collapsed="false">
      <c r="A94" s="54" t="s">
        <v>40</v>
      </c>
      <c r="B94" s="55" t="n">
        <v>0.00219489898160345</v>
      </c>
      <c r="C94" s="55" t="n">
        <v>0.00177234916180774</v>
      </c>
      <c r="D94" s="55" t="n">
        <v>0.00155672881343486</v>
      </c>
      <c r="E94" s="55" t="n">
        <v>0.00377419095800209</v>
      </c>
      <c r="F94" s="55" t="n">
        <v>0.00386476952665688</v>
      </c>
      <c r="G94" s="55" t="n">
        <v>0.00351411178749308</v>
      </c>
      <c r="H94" s="55" t="n">
        <v>0.00369132333941718</v>
      </c>
      <c r="I94" s="55" t="n">
        <v>0.00408029477586636</v>
      </c>
      <c r="J94" s="55" t="n">
        <v>0.00418866596268919</v>
      </c>
      <c r="K94" s="55" t="n">
        <v>0.0040957364597823</v>
      </c>
      <c r="L94" s="55" t="n">
        <v>0.00301866907557964</v>
      </c>
      <c r="M94" s="55" t="n">
        <v>0.00177030164011214</v>
      </c>
      <c r="N94" s="56" t="n">
        <v>0.00297831258689479</v>
      </c>
      <c r="O94" s="43"/>
      <c r="P94" s="43"/>
      <c r="Q94" s="43"/>
      <c r="R94" s="43"/>
      <c r="S94" s="36"/>
      <c r="T94" s="37"/>
      <c r="U94" s="37"/>
      <c r="V94" s="35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customFormat="false" ht="12.75" hidden="true" customHeight="false" outlineLevel="0" collapsed="false">
      <c r="A95" s="54" t="s">
        <v>41</v>
      </c>
      <c r="B95" s="55" t="n">
        <v>0</v>
      </c>
      <c r="C95" s="55" t="n">
        <v>0</v>
      </c>
      <c r="D95" s="55" t="n">
        <v>0</v>
      </c>
      <c r="E95" s="55" t="n">
        <v>0</v>
      </c>
      <c r="F95" s="55" t="n">
        <v>0</v>
      </c>
      <c r="G95" s="55" t="n">
        <v>0</v>
      </c>
      <c r="H95" s="55" t="n">
        <v>0</v>
      </c>
      <c r="I95" s="55" t="n">
        <v>0</v>
      </c>
      <c r="J95" s="55" t="n">
        <v>0</v>
      </c>
      <c r="K95" s="55" t="n">
        <v>0</v>
      </c>
      <c r="L95" s="55" t="n">
        <v>0</v>
      </c>
      <c r="M95" s="55" t="n">
        <v>0</v>
      </c>
      <c r="N95" s="56" t="n">
        <v>0</v>
      </c>
      <c r="O95" s="43"/>
      <c r="P95" s="43"/>
      <c r="Q95" s="43"/>
      <c r="R95" s="43"/>
      <c r="S95" s="36"/>
      <c r="T95" s="37"/>
      <c r="U95" s="37"/>
      <c r="V95" s="35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customFormat="false" ht="12.75" hidden="true" customHeight="false" outlineLevel="0" collapsed="false">
      <c r="A96" s="54" t="s">
        <v>42</v>
      </c>
      <c r="B96" s="55" t="n">
        <v>0</v>
      </c>
      <c r="C96" s="55" t="n">
        <v>0.0492178830941046</v>
      </c>
      <c r="D96" s="55" t="n">
        <v>1.99193548387097</v>
      </c>
      <c r="E96" s="55" t="n">
        <v>0.321904761904762</v>
      </c>
      <c r="F96" s="55" t="n">
        <v>0.261088709677419</v>
      </c>
      <c r="G96" s="55" t="n">
        <v>-0.089922480620155</v>
      </c>
      <c r="H96" s="55" t="n">
        <v>0</v>
      </c>
      <c r="I96" s="55" t="n">
        <v>0</v>
      </c>
      <c r="J96" s="55" t="n">
        <v>0</v>
      </c>
      <c r="K96" s="55" t="n">
        <v>0</v>
      </c>
      <c r="L96" s="55" t="n">
        <v>0</v>
      </c>
      <c r="M96" s="55" t="n">
        <v>0</v>
      </c>
      <c r="N96" s="56" t="n">
        <v>0.199871136792699</v>
      </c>
      <c r="O96" s="43"/>
      <c r="P96" s="43"/>
      <c r="Q96" s="43"/>
      <c r="R96" s="43"/>
      <c r="S96" s="36"/>
      <c r="T96" s="37"/>
      <c r="U96" s="37"/>
      <c r="V96" s="35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customFormat="false" ht="12.75" hidden="false" customHeight="false" outlineLevel="0" collapsed="false">
      <c r="A97" s="34" t="s">
        <v>48</v>
      </c>
      <c r="B97" s="49" t="n">
        <v>1516</v>
      </c>
      <c r="C97" s="49" t="n">
        <v>1370</v>
      </c>
      <c r="D97" s="49" t="n">
        <v>1516.458</v>
      </c>
      <c r="E97" s="49" t="n">
        <v>1467.7</v>
      </c>
      <c r="F97" s="49" t="n">
        <v>1516.458</v>
      </c>
      <c r="G97" s="49" t="n">
        <v>1467.54</v>
      </c>
      <c r="H97" s="49" t="n">
        <v>1514</v>
      </c>
      <c r="I97" s="49" t="n">
        <v>1486.7</v>
      </c>
      <c r="J97" s="49" t="n">
        <v>1483.3</v>
      </c>
      <c r="K97" s="49" t="n">
        <v>1500.7</v>
      </c>
      <c r="L97" s="49" t="n">
        <v>1498.2</v>
      </c>
      <c r="M97" s="49" t="n">
        <v>1548.3</v>
      </c>
      <c r="N97" s="35" t="n">
        <v>17885.356</v>
      </c>
      <c r="O97" s="43"/>
      <c r="P97" s="43"/>
      <c r="Q97" s="43"/>
      <c r="R97" s="43"/>
      <c r="S97" s="36"/>
      <c r="T97" s="37"/>
      <c r="U97" s="37"/>
      <c r="V97" s="35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customFormat="false" ht="12.75" hidden="false" customHeight="false" outlineLevel="0" collapsed="false">
      <c r="A98" s="57"/>
      <c r="B98" s="58" t="n">
        <f aca="false">B97/B28</f>
        <v>0.105168227540756</v>
      </c>
      <c r="C98" s="58" t="n">
        <f aca="false">C97/C28</f>
        <v>0.105222734254992</v>
      </c>
      <c r="D98" s="58" t="n">
        <f aca="false">D97/D28</f>
        <v>0.1052</v>
      </c>
      <c r="E98" s="58" t="n">
        <f aca="false">E97/E28</f>
        <v>0.10521146953405</v>
      </c>
      <c r="F98" s="58" t="n">
        <f aca="false">F97/F28</f>
        <v>0.1052</v>
      </c>
      <c r="G98" s="58" t="n">
        <f aca="false">G97/G28</f>
        <v>0.1052</v>
      </c>
      <c r="H98" s="58" t="n">
        <f aca="false">H97/H28</f>
        <v>0.11099706744868</v>
      </c>
      <c r="I98" s="58" t="n">
        <f aca="false">I97/I28</f>
        <v>0.103357897664071</v>
      </c>
      <c r="J98" s="58" t="n">
        <f aca="false">J97/J28</f>
        <v>0.106147130385001</v>
      </c>
      <c r="K98" s="58" t="n">
        <f aca="false">K97/K28</f>
        <v>0.100372542855805</v>
      </c>
      <c r="L98" s="58" t="n">
        <f aca="false">L97/L28</f>
        <v>0.107397849462366</v>
      </c>
      <c r="M98" s="58" t="n">
        <f aca="false">M97/M28</f>
        <v>0.107408949011446</v>
      </c>
      <c r="N98" s="58" t="n">
        <f aca="false">N97/N28</f>
        <v>0.105531212366348</v>
      </c>
      <c r="O98" s="43"/>
      <c r="P98" s="43"/>
      <c r="Q98" s="43"/>
      <c r="R98" s="43"/>
      <c r="S98" s="36"/>
      <c r="T98" s="37"/>
      <c r="U98" s="37"/>
      <c r="V98" s="35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</row>
    <row r="99" customFormat="false" ht="12.75" hidden="false" customHeight="false" outlineLevel="0" collapsed="false">
      <c r="A99" s="57"/>
      <c r="B99" s="59" t="n">
        <f aca="false">B98*B1</f>
        <v>3.26021505376344</v>
      </c>
      <c r="C99" s="59" t="n">
        <f aca="false">C98*C1</f>
        <v>2.94623655913979</v>
      </c>
      <c r="D99" s="59" t="n">
        <f aca="false">D98*D1</f>
        <v>3.2612</v>
      </c>
      <c r="E99" s="59" t="n">
        <f aca="false">E98*E1</f>
        <v>3.15634408602151</v>
      </c>
      <c r="F99" s="59" t="n">
        <f aca="false">F98*F1</f>
        <v>3.2612</v>
      </c>
      <c r="G99" s="59" t="n">
        <f aca="false">G98*G1</f>
        <v>3.156</v>
      </c>
      <c r="H99" s="59" t="n">
        <f aca="false">H98*H1</f>
        <v>3.44090909090909</v>
      </c>
      <c r="I99" s="59" t="n">
        <f aca="false">I98*I1</f>
        <v>3.20409482758621</v>
      </c>
      <c r="J99" s="59" t="n">
        <f aca="false">J98*J1</f>
        <v>3.18441391155002</v>
      </c>
      <c r="K99" s="59" t="n">
        <f aca="false">K98*K1</f>
        <v>3.11154882852996</v>
      </c>
      <c r="L99" s="59" t="n">
        <f aca="false">L98*L1</f>
        <v>3.22193548387097</v>
      </c>
      <c r="M99" s="59" t="n">
        <f aca="false">M98*M1</f>
        <v>3.32967741935484</v>
      </c>
      <c r="N99" s="60"/>
      <c r="O99" s="42" t="n">
        <f aca="false">(B99+C99+D99)/90</f>
        <v>0.105196129032258</v>
      </c>
      <c r="P99" s="42" t="n">
        <f aca="false">(E99+F99+G99)/91</f>
        <v>0.105203781165072</v>
      </c>
      <c r="Q99" s="42" t="n">
        <f aca="false">(H99+I99+J99)/92</f>
        <v>0.106841498152667</v>
      </c>
      <c r="R99" s="42" t="n">
        <f aca="false">(K99+L99+M99)/92</f>
        <v>0.105034366649519</v>
      </c>
      <c r="S99" s="36"/>
      <c r="T99" s="37"/>
      <c r="U99" s="37"/>
      <c r="V99" s="35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</row>
    <row r="100" customFormat="false" ht="12.75" hidden="false" customHeight="false" outlineLevel="0" collapsed="false">
      <c r="O100" s="27"/>
      <c r="P100" s="27"/>
      <c r="Q100" s="27"/>
      <c r="R100" s="27"/>
      <c r="S100" s="23"/>
      <c r="T100" s="0"/>
      <c r="U100" s="0"/>
    </row>
    <row r="101" customFormat="false" ht="12.75" hidden="false" customHeight="false" outlineLevel="0" collapsed="false">
      <c r="O101" s="23"/>
      <c r="P101" s="23"/>
      <c r="Q101" s="23"/>
      <c r="R101" s="23"/>
      <c r="S101" s="23"/>
      <c r="T101" s="0"/>
      <c r="U101" s="0"/>
    </row>
    <row r="102" customFormat="false" ht="12.75" hidden="false" customHeight="false" outlineLevel="0" collapsed="false">
      <c r="O102" s="23"/>
      <c r="P102" s="23"/>
      <c r="Q102" s="23"/>
      <c r="R102" s="23"/>
      <c r="S102" s="23"/>
      <c r="T102" s="0"/>
      <c r="U102" s="0"/>
    </row>
    <row r="103" customFormat="false" ht="12.75" hidden="false" customHeight="false" outlineLevel="0" collapsed="false">
      <c r="O103" s="23"/>
      <c r="P103" s="23"/>
      <c r="Q103" s="23"/>
      <c r="R103" s="23"/>
      <c r="S103" s="23"/>
      <c r="T103" s="0"/>
      <c r="U103" s="0"/>
    </row>
    <row r="104" customFormat="false" ht="12.75" hidden="false" customHeight="false" outlineLevel="0" collapsed="false">
      <c r="O104" s="23"/>
      <c r="P104" s="23"/>
      <c r="Q104" s="23"/>
      <c r="R104" s="23"/>
      <c r="S104" s="23"/>
      <c r="T104" s="0"/>
      <c r="U104" s="0"/>
    </row>
    <row r="105" customFormat="false" ht="12.75" hidden="false" customHeight="false" outlineLevel="0" collapsed="false">
      <c r="O105" s="23"/>
      <c r="P105" s="23"/>
      <c r="Q105" s="23"/>
      <c r="R105" s="23"/>
      <c r="S105" s="23"/>
      <c r="T105" s="0"/>
      <c r="U105" s="0"/>
    </row>
    <row r="106" customFormat="false" ht="12.75" hidden="false" customHeight="false" outlineLevel="0" collapsed="false">
      <c r="O106" s="23"/>
      <c r="P106" s="23"/>
      <c r="Q106" s="23"/>
      <c r="R106" s="23"/>
      <c r="S106" s="23"/>
      <c r="T106" s="0"/>
      <c r="U106" s="0"/>
    </row>
    <row r="107" customFormat="false" ht="12.75" hidden="false" customHeight="false" outlineLevel="0" collapsed="false">
      <c r="O107" s="23"/>
      <c r="P107" s="23"/>
      <c r="Q107" s="23"/>
      <c r="R107" s="23"/>
      <c r="S107" s="23"/>
      <c r="T107" s="0"/>
      <c r="U107" s="0"/>
    </row>
    <row r="108" customFormat="false" ht="12.75" hidden="false" customHeight="false" outlineLevel="0" collapsed="false">
      <c r="O108" s="23"/>
      <c r="P108" s="23"/>
      <c r="Q108" s="23"/>
      <c r="R108" s="23"/>
      <c r="S108" s="23"/>
      <c r="T108" s="0"/>
      <c r="U108" s="0"/>
    </row>
    <row r="109" customFormat="false" ht="12.75" hidden="false" customHeight="false" outlineLevel="0" collapsed="false">
      <c r="O109" s="23"/>
      <c r="P109" s="23"/>
      <c r="Q109" s="23"/>
      <c r="R109" s="23"/>
      <c r="S109" s="23"/>
      <c r="T109" s="0"/>
      <c r="U109" s="0"/>
    </row>
    <row r="110" customFormat="false" ht="12.75" hidden="false" customHeight="false" outlineLevel="0" collapsed="false">
      <c r="O110" s="23"/>
      <c r="P110" s="23"/>
      <c r="Q110" s="23"/>
      <c r="R110" s="23"/>
      <c r="S110" s="23"/>
      <c r="T110" s="0"/>
      <c r="U110" s="0"/>
    </row>
    <row r="111" customFormat="false" ht="12.75" hidden="false" customHeight="false" outlineLevel="0" collapsed="false">
      <c r="O111" s="23"/>
      <c r="P111" s="23"/>
      <c r="Q111" s="23"/>
      <c r="R111" s="23"/>
      <c r="S111" s="23"/>
      <c r="T111" s="0"/>
      <c r="U111" s="0"/>
    </row>
    <row r="112" customFormat="false" ht="12.75" hidden="false" customHeight="false" outlineLevel="0" collapsed="false">
      <c r="O112" s="23"/>
      <c r="P112" s="23"/>
      <c r="Q112" s="23"/>
      <c r="R112" s="23"/>
      <c r="S112" s="23"/>
      <c r="T112" s="0"/>
      <c r="U112" s="0"/>
    </row>
    <row r="113" customFormat="false" ht="12.75" hidden="false" customHeight="false" outlineLevel="0" collapsed="false">
      <c r="O113" s="23"/>
      <c r="P113" s="23"/>
      <c r="Q113" s="23"/>
      <c r="R113" s="23"/>
      <c r="S113" s="23"/>
      <c r="T113" s="0"/>
      <c r="U113" s="0"/>
    </row>
    <row r="114" customFormat="false" ht="12.75" hidden="false" customHeight="false" outlineLevel="0" collapsed="false">
      <c r="O114" s="23"/>
      <c r="P114" s="23"/>
      <c r="Q114" s="23"/>
      <c r="R114" s="23"/>
      <c r="S114" s="23"/>
      <c r="T114" s="0"/>
      <c r="U114" s="0"/>
    </row>
    <row r="115" customFormat="false" ht="12.75" hidden="false" customHeight="false" outlineLevel="0" collapsed="false">
      <c r="O115" s="23"/>
      <c r="P115" s="23"/>
      <c r="Q115" s="23"/>
      <c r="R115" s="23"/>
      <c r="S115" s="23"/>
      <c r="T115" s="0"/>
      <c r="U115" s="0"/>
    </row>
    <row r="116" customFormat="false" ht="12.75" hidden="false" customHeight="false" outlineLevel="0" collapsed="false">
      <c r="O116" s="23"/>
      <c r="P116" s="23"/>
      <c r="Q116" s="23"/>
      <c r="R116" s="23"/>
      <c r="S116" s="23"/>
      <c r="T116" s="0"/>
      <c r="U116" s="0"/>
    </row>
    <row r="117" customFormat="false" ht="12.75" hidden="false" customHeight="false" outlineLevel="0" collapsed="false">
      <c r="O117" s="23"/>
      <c r="P117" s="23"/>
      <c r="Q117" s="23"/>
      <c r="R117" s="23"/>
      <c r="S117" s="23"/>
      <c r="T117" s="0"/>
      <c r="U117" s="0"/>
    </row>
    <row r="118" customFormat="false" ht="12.75" hidden="false" customHeight="false" outlineLevel="0" collapsed="false">
      <c r="O118" s="23"/>
      <c r="P118" s="23"/>
      <c r="Q118" s="23"/>
      <c r="R118" s="23"/>
      <c r="S118" s="23"/>
      <c r="T118" s="0"/>
      <c r="U118" s="0"/>
    </row>
    <row r="119" customFormat="false" ht="12.75" hidden="false" customHeight="false" outlineLevel="0" collapsed="false">
      <c r="O119" s="23"/>
      <c r="P119" s="23"/>
      <c r="Q119" s="23"/>
      <c r="R119" s="23"/>
      <c r="S119" s="23"/>
      <c r="T119" s="0"/>
      <c r="U119" s="0"/>
    </row>
    <row r="120" customFormat="false" ht="12.75" hidden="false" customHeight="false" outlineLevel="0" collapsed="false">
      <c r="O120" s="23"/>
      <c r="P120" s="23"/>
      <c r="Q120" s="23"/>
      <c r="R120" s="23"/>
      <c r="S120" s="23"/>
      <c r="T120" s="0"/>
      <c r="U120" s="0"/>
    </row>
    <row r="121" customFormat="false" ht="12.75" hidden="false" customHeight="false" outlineLevel="0" collapsed="false">
      <c r="O121" s="23"/>
      <c r="P121" s="23"/>
      <c r="Q121" s="23"/>
      <c r="R121" s="23"/>
      <c r="S121" s="23"/>
      <c r="T121" s="0"/>
      <c r="U121" s="0"/>
    </row>
    <row r="122" customFormat="false" ht="12.75" hidden="false" customHeight="false" outlineLevel="0" collapsed="false">
      <c r="O122" s="23"/>
      <c r="P122" s="23"/>
      <c r="Q122" s="23"/>
      <c r="R122" s="23"/>
      <c r="S122" s="23"/>
      <c r="T122" s="0"/>
      <c r="U122" s="0"/>
    </row>
    <row r="123" customFormat="false" ht="12.75" hidden="false" customHeight="false" outlineLevel="0" collapsed="false">
      <c r="O123" s="23"/>
      <c r="P123" s="23"/>
      <c r="Q123" s="23"/>
      <c r="R123" s="23"/>
      <c r="S123" s="23"/>
      <c r="T123" s="0"/>
      <c r="U123" s="0"/>
    </row>
    <row r="124" customFormat="false" ht="12.75" hidden="false" customHeight="false" outlineLevel="0" collapsed="false">
      <c r="O124" s="23"/>
      <c r="P124" s="23"/>
      <c r="Q124" s="23"/>
      <c r="R124" s="23"/>
      <c r="S124" s="23"/>
      <c r="T124" s="0"/>
      <c r="U124" s="0"/>
    </row>
    <row r="125" customFormat="false" ht="12.75" hidden="false" customHeight="false" outlineLevel="0" collapsed="false">
      <c r="O125" s="23"/>
      <c r="P125" s="23"/>
      <c r="Q125" s="23"/>
      <c r="R125" s="23"/>
      <c r="S125" s="23"/>
      <c r="T125" s="0"/>
      <c r="U125" s="0"/>
    </row>
    <row r="126" customFormat="false" ht="12.75" hidden="false" customHeight="false" outlineLevel="0" collapsed="false">
      <c r="O126" s="23"/>
      <c r="P126" s="23"/>
      <c r="Q126" s="23"/>
      <c r="R126" s="23"/>
      <c r="S126" s="23"/>
      <c r="T126" s="0"/>
      <c r="U126" s="0"/>
    </row>
    <row r="127" customFormat="false" ht="12.75" hidden="false" customHeight="false" outlineLevel="0" collapsed="false">
      <c r="O127" s="23"/>
      <c r="P127" s="23"/>
      <c r="Q127" s="23"/>
      <c r="R127" s="23"/>
      <c r="S127" s="23"/>
      <c r="T127" s="0"/>
      <c r="U127" s="0"/>
    </row>
    <row r="128" customFormat="false" ht="12.75" hidden="false" customHeight="false" outlineLevel="0" collapsed="false">
      <c r="O128" s="23"/>
      <c r="P128" s="23"/>
      <c r="Q128" s="23"/>
      <c r="R128" s="23"/>
      <c r="S128" s="23"/>
      <c r="T128" s="0"/>
      <c r="U128" s="0"/>
    </row>
    <row r="129" customFormat="false" ht="12.75" hidden="false" customHeight="false" outlineLevel="0" collapsed="false">
      <c r="O129" s="23"/>
      <c r="P129" s="23"/>
      <c r="Q129" s="23"/>
      <c r="R129" s="23"/>
      <c r="S129" s="23"/>
      <c r="T129" s="0"/>
      <c r="U129" s="0"/>
    </row>
    <row r="130" customFormat="false" ht="12.75" hidden="false" customHeight="false" outlineLevel="0" collapsed="false">
      <c r="O130" s="23"/>
      <c r="P130" s="23"/>
      <c r="Q130" s="23"/>
      <c r="R130" s="23"/>
      <c r="S130" s="23"/>
      <c r="T130" s="0"/>
      <c r="U130" s="0"/>
    </row>
    <row r="131" customFormat="false" ht="12.75" hidden="false" customHeight="false" outlineLevel="0" collapsed="false">
      <c r="O131" s="23"/>
      <c r="P131" s="23"/>
      <c r="Q131" s="23"/>
      <c r="R131" s="23"/>
      <c r="S131" s="23"/>
      <c r="T131" s="0"/>
      <c r="U131" s="0"/>
    </row>
    <row r="132" customFormat="false" ht="12.75" hidden="false" customHeight="false" outlineLevel="0" collapsed="false">
      <c r="O132" s="23"/>
      <c r="P132" s="23"/>
      <c r="Q132" s="23"/>
      <c r="R132" s="23"/>
      <c r="S132" s="23"/>
      <c r="T132" s="0"/>
      <c r="U132" s="0"/>
    </row>
    <row r="133" customFormat="false" ht="12.75" hidden="false" customHeight="false" outlineLevel="0" collapsed="false">
      <c r="O133" s="23"/>
      <c r="P133" s="23"/>
      <c r="Q133" s="23"/>
      <c r="R133" s="23"/>
      <c r="S133" s="23"/>
      <c r="T133" s="0"/>
      <c r="U133" s="0"/>
    </row>
    <row r="134" customFormat="false" ht="12.75" hidden="false" customHeight="false" outlineLevel="0" collapsed="false">
      <c r="O134" s="23"/>
      <c r="P134" s="23"/>
      <c r="Q134" s="23"/>
      <c r="R134" s="23"/>
      <c r="S134" s="23"/>
      <c r="T134" s="0"/>
      <c r="U134" s="0"/>
    </row>
    <row r="135" customFormat="false" ht="12.75" hidden="false" customHeight="false" outlineLevel="0" collapsed="false">
      <c r="O135" s="23"/>
      <c r="P135" s="23"/>
      <c r="Q135" s="23"/>
      <c r="R135" s="23"/>
      <c r="S135" s="23"/>
      <c r="T135" s="0"/>
      <c r="U135" s="0"/>
    </row>
    <row r="136" customFormat="false" ht="12.75" hidden="false" customHeight="false" outlineLevel="0" collapsed="false">
      <c r="O136" s="23"/>
      <c r="P136" s="23"/>
      <c r="Q136" s="23"/>
      <c r="R136" s="23"/>
      <c r="S136" s="23"/>
      <c r="T136" s="0"/>
      <c r="U136" s="0"/>
    </row>
    <row r="137" customFormat="false" ht="12.75" hidden="false" customHeight="false" outlineLevel="0" collapsed="false">
      <c r="O137" s="23"/>
      <c r="P137" s="23"/>
      <c r="Q137" s="23"/>
      <c r="R137" s="23"/>
      <c r="S137" s="23"/>
      <c r="T137" s="0"/>
      <c r="U137" s="0"/>
    </row>
    <row r="138" customFormat="false" ht="12.75" hidden="false" customHeight="false" outlineLevel="0" collapsed="false">
      <c r="O138" s="23"/>
      <c r="P138" s="23"/>
      <c r="Q138" s="23"/>
      <c r="R138" s="23"/>
      <c r="S138" s="23"/>
      <c r="T138" s="0"/>
      <c r="U138" s="0"/>
    </row>
    <row r="139" customFormat="false" ht="12.75" hidden="false" customHeight="false" outlineLevel="0" collapsed="false">
      <c r="O139" s="23"/>
      <c r="P139" s="23"/>
      <c r="Q139" s="23"/>
      <c r="R139" s="23"/>
      <c r="S139" s="23"/>
      <c r="T139" s="0"/>
      <c r="U139" s="0"/>
    </row>
    <row r="140" customFormat="false" ht="12.75" hidden="false" customHeight="false" outlineLevel="0" collapsed="false">
      <c r="O140" s="23"/>
      <c r="P140" s="23"/>
      <c r="Q140" s="23"/>
      <c r="R140" s="23"/>
      <c r="S140" s="23"/>
      <c r="T140" s="0"/>
      <c r="U140" s="0"/>
    </row>
    <row r="141" customFormat="false" ht="12.75" hidden="false" customHeight="false" outlineLevel="0" collapsed="false">
      <c r="O141" s="23"/>
      <c r="P141" s="23"/>
      <c r="Q141" s="23"/>
      <c r="R141" s="23"/>
      <c r="S141" s="23"/>
      <c r="T141" s="0"/>
      <c r="U141" s="0"/>
    </row>
    <row r="142" customFormat="false" ht="12.75" hidden="false" customHeight="false" outlineLevel="0" collapsed="false">
      <c r="O142" s="23"/>
      <c r="P142" s="23"/>
      <c r="Q142" s="23"/>
      <c r="R142" s="23"/>
      <c r="S142" s="23"/>
      <c r="T142" s="0"/>
      <c r="U142" s="0"/>
    </row>
    <row r="143" customFormat="false" ht="12.75" hidden="false" customHeight="false" outlineLevel="0" collapsed="false">
      <c r="O143" s="23"/>
      <c r="P143" s="23"/>
      <c r="Q143" s="23"/>
      <c r="R143" s="23"/>
      <c r="S143" s="23"/>
      <c r="T143" s="0"/>
      <c r="U143" s="0"/>
    </row>
    <row r="144" customFormat="false" ht="12.75" hidden="false" customHeight="false" outlineLevel="0" collapsed="false">
      <c r="O144" s="23"/>
      <c r="P144" s="23"/>
      <c r="Q144" s="23"/>
      <c r="R144" s="23"/>
      <c r="S144" s="23"/>
      <c r="T144" s="0"/>
      <c r="U144" s="0"/>
    </row>
    <row r="145" customFormat="false" ht="12.75" hidden="false" customHeight="false" outlineLevel="0" collapsed="false">
      <c r="O145" s="23"/>
      <c r="P145" s="23"/>
      <c r="Q145" s="23"/>
      <c r="R145" s="23"/>
      <c r="S145" s="23"/>
      <c r="T145" s="0"/>
      <c r="U145" s="0"/>
    </row>
    <row r="146" customFormat="false" ht="12.75" hidden="false" customHeight="false" outlineLevel="0" collapsed="false">
      <c r="O146" s="23"/>
      <c r="P146" s="23"/>
      <c r="Q146" s="23"/>
      <c r="R146" s="23"/>
      <c r="S146" s="23"/>
      <c r="T146" s="0"/>
      <c r="U146" s="0"/>
    </row>
    <row r="147" customFormat="false" ht="12.75" hidden="false" customHeight="false" outlineLevel="0" collapsed="false">
      <c r="O147" s="23"/>
      <c r="P147" s="23"/>
      <c r="Q147" s="23"/>
      <c r="R147" s="23"/>
      <c r="S147" s="23"/>
      <c r="T147" s="0"/>
      <c r="U147" s="0"/>
    </row>
    <row r="148" customFormat="false" ht="12.75" hidden="false" customHeight="false" outlineLevel="0" collapsed="false">
      <c r="O148" s="23"/>
      <c r="P148" s="23"/>
      <c r="Q148" s="23"/>
      <c r="R148" s="23"/>
      <c r="S148" s="23"/>
      <c r="T148" s="0"/>
      <c r="U148" s="0"/>
    </row>
    <row r="149" customFormat="false" ht="12.75" hidden="false" customHeight="false" outlineLevel="0" collapsed="false">
      <c r="O149" s="23"/>
      <c r="P149" s="23"/>
      <c r="Q149" s="23"/>
      <c r="R149" s="23"/>
      <c r="S149" s="23"/>
      <c r="T149" s="0"/>
      <c r="U149" s="0"/>
    </row>
    <row r="150" customFormat="false" ht="12.75" hidden="false" customHeight="false" outlineLevel="0" collapsed="false">
      <c r="O150" s="23"/>
      <c r="P150" s="23"/>
      <c r="Q150" s="23"/>
      <c r="R150" s="23"/>
      <c r="S150" s="23"/>
      <c r="T150" s="0"/>
      <c r="U150" s="0"/>
    </row>
    <row r="151" customFormat="false" ht="12.75" hidden="false" customHeight="false" outlineLevel="0" collapsed="false">
      <c r="O151" s="23"/>
      <c r="P151" s="23"/>
      <c r="Q151" s="23"/>
      <c r="R151" s="23"/>
      <c r="S151" s="23"/>
      <c r="T151" s="0"/>
      <c r="U151" s="0"/>
    </row>
    <row r="152" customFormat="false" ht="12.75" hidden="false" customHeight="false" outlineLevel="0" collapsed="false">
      <c r="O152" s="23"/>
      <c r="P152" s="23"/>
      <c r="Q152" s="23"/>
      <c r="R152" s="23"/>
      <c r="S152" s="23"/>
      <c r="T152" s="0"/>
      <c r="U152" s="0"/>
    </row>
    <row r="153" customFormat="false" ht="12.75" hidden="false" customHeight="false" outlineLevel="0" collapsed="false">
      <c r="O153" s="23"/>
      <c r="P153" s="23"/>
      <c r="Q153" s="23"/>
      <c r="R153" s="23"/>
      <c r="S153" s="23"/>
      <c r="T153" s="0"/>
      <c r="U153" s="0"/>
    </row>
    <row r="154" customFormat="false" ht="12.75" hidden="false" customHeight="false" outlineLevel="0" collapsed="false">
      <c r="O154" s="23"/>
      <c r="P154" s="23"/>
      <c r="Q154" s="23"/>
      <c r="R154" s="23"/>
      <c r="S154" s="23"/>
      <c r="T154" s="0"/>
      <c r="U154" s="0"/>
    </row>
    <row r="155" customFormat="false" ht="12.75" hidden="false" customHeight="false" outlineLevel="0" collapsed="false">
      <c r="O155" s="23"/>
      <c r="P155" s="23"/>
      <c r="Q155" s="23"/>
      <c r="R155" s="23"/>
      <c r="S155" s="23"/>
      <c r="T155" s="0"/>
      <c r="U155" s="0"/>
    </row>
    <row r="156" customFormat="false" ht="12.75" hidden="false" customHeight="false" outlineLevel="0" collapsed="false">
      <c r="O156" s="23"/>
      <c r="P156" s="23"/>
      <c r="Q156" s="23"/>
      <c r="R156" s="23"/>
      <c r="S156" s="23"/>
      <c r="T156" s="0"/>
      <c r="U156" s="0"/>
    </row>
    <row r="157" customFormat="false" ht="12.75" hidden="false" customHeight="false" outlineLevel="0" collapsed="false">
      <c r="O157" s="23"/>
      <c r="P157" s="23"/>
      <c r="Q157" s="23"/>
      <c r="R157" s="23"/>
      <c r="S157" s="23"/>
      <c r="T157" s="0"/>
      <c r="U157" s="0"/>
    </row>
    <row r="158" customFormat="false" ht="12.75" hidden="false" customHeight="false" outlineLevel="0" collapsed="false">
      <c r="O158" s="23"/>
      <c r="P158" s="23"/>
      <c r="Q158" s="23"/>
      <c r="R158" s="23"/>
      <c r="S158" s="23"/>
      <c r="T158" s="0"/>
      <c r="U158" s="0"/>
    </row>
    <row r="159" customFormat="false" ht="12.75" hidden="false" customHeight="false" outlineLevel="0" collapsed="false">
      <c r="O159" s="23"/>
      <c r="P159" s="23"/>
      <c r="Q159" s="23"/>
      <c r="R159" s="23"/>
      <c r="S159" s="23"/>
      <c r="T159" s="0"/>
      <c r="U159" s="0"/>
    </row>
    <row r="160" customFormat="false" ht="12.75" hidden="false" customHeight="false" outlineLevel="0" collapsed="false">
      <c r="O160" s="23"/>
      <c r="P160" s="23"/>
      <c r="Q160" s="23"/>
      <c r="R160" s="23"/>
      <c r="S160" s="23"/>
      <c r="T160" s="0"/>
      <c r="U160" s="0"/>
    </row>
    <row r="161" customFormat="false" ht="12.75" hidden="false" customHeight="false" outlineLevel="0" collapsed="false">
      <c r="O161" s="23"/>
      <c r="P161" s="23"/>
      <c r="Q161" s="23"/>
      <c r="R161" s="23"/>
      <c r="S161" s="23"/>
      <c r="T161" s="0"/>
      <c r="U161" s="0"/>
    </row>
    <row r="162" customFormat="false" ht="12.75" hidden="false" customHeight="false" outlineLevel="0" collapsed="false">
      <c r="O162" s="23"/>
      <c r="P162" s="23"/>
      <c r="Q162" s="23"/>
      <c r="R162" s="23"/>
      <c r="S162" s="23"/>
      <c r="T162" s="0"/>
      <c r="U162" s="0"/>
    </row>
    <row r="163" customFormat="false" ht="12.75" hidden="false" customHeight="false" outlineLevel="0" collapsed="false">
      <c r="O163" s="23"/>
      <c r="P163" s="23"/>
      <c r="Q163" s="23"/>
      <c r="R163" s="23"/>
      <c r="S163" s="23"/>
      <c r="T163" s="0"/>
      <c r="U163" s="0"/>
    </row>
    <row r="164" customFormat="false" ht="12.75" hidden="false" customHeight="false" outlineLevel="0" collapsed="false">
      <c r="O164" s="23"/>
      <c r="P164" s="23"/>
      <c r="Q164" s="23"/>
      <c r="R164" s="23"/>
      <c r="S164" s="23"/>
      <c r="T164" s="0"/>
      <c r="U164" s="0"/>
    </row>
    <row r="165" customFormat="false" ht="12.75" hidden="false" customHeight="false" outlineLevel="0" collapsed="false">
      <c r="O165" s="23"/>
      <c r="P165" s="23"/>
      <c r="Q165" s="23"/>
      <c r="R165" s="23"/>
      <c r="S165" s="23"/>
      <c r="T165" s="0"/>
      <c r="U165" s="0"/>
    </row>
    <row r="166" customFormat="false" ht="12.75" hidden="false" customHeight="false" outlineLevel="0" collapsed="false">
      <c r="O166" s="23"/>
      <c r="P166" s="23"/>
      <c r="Q166" s="23"/>
      <c r="R166" s="23"/>
      <c r="S166" s="23"/>
      <c r="T166" s="0"/>
      <c r="U166" s="0"/>
    </row>
    <row r="167" customFormat="false" ht="12.75" hidden="false" customHeight="false" outlineLevel="0" collapsed="false">
      <c r="O167" s="23"/>
      <c r="P167" s="23"/>
      <c r="Q167" s="23"/>
      <c r="R167" s="23"/>
      <c r="S167" s="23"/>
      <c r="T167" s="0"/>
      <c r="U167" s="0"/>
    </row>
    <row r="168" customFormat="false" ht="12.75" hidden="false" customHeight="false" outlineLevel="0" collapsed="false">
      <c r="O168" s="23"/>
      <c r="P168" s="23"/>
      <c r="Q168" s="23"/>
      <c r="R168" s="23"/>
      <c r="S168" s="23"/>
      <c r="T168" s="0"/>
      <c r="U168" s="0"/>
    </row>
    <row r="169" customFormat="false" ht="12.75" hidden="false" customHeight="false" outlineLevel="0" collapsed="false">
      <c r="O169" s="23"/>
      <c r="P169" s="23"/>
      <c r="Q169" s="23"/>
      <c r="R169" s="23"/>
      <c r="S169" s="23"/>
      <c r="T169" s="0"/>
      <c r="U169" s="0"/>
    </row>
    <row r="170" customFormat="false" ht="12.75" hidden="false" customHeight="false" outlineLevel="0" collapsed="false">
      <c r="O170" s="23"/>
      <c r="P170" s="23"/>
      <c r="Q170" s="23"/>
      <c r="R170" s="23"/>
      <c r="S170" s="23"/>
      <c r="T170" s="0"/>
      <c r="U170" s="0"/>
    </row>
    <row r="171" customFormat="false" ht="12.75" hidden="false" customHeight="false" outlineLevel="0" collapsed="false">
      <c r="O171" s="23"/>
      <c r="P171" s="23"/>
      <c r="Q171" s="23"/>
      <c r="R171" s="23"/>
      <c r="S171" s="23"/>
      <c r="T171" s="0"/>
      <c r="U171" s="0"/>
    </row>
    <row r="172" customFormat="false" ht="12.75" hidden="false" customHeight="false" outlineLevel="0" collapsed="false">
      <c r="O172" s="23"/>
      <c r="P172" s="23"/>
      <c r="Q172" s="23"/>
      <c r="R172" s="23"/>
      <c r="S172" s="23"/>
      <c r="T172" s="0"/>
      <c r="U172" s="0"/>
    </row>
    <row r="173" customFormat="false" ht="12.75" hidden="false" customHeight="false" outlineLevel="0" collapsed="false">
      <c r="O173" s="23"/>
      <c r="P173" s="23"/>
      <c r="Q173" s="23"/>
      <c r="R173" s="23"/>
      <c r="S173" s="23"/>
      <c r="T173" s="0"/>
      <c r="U173" s="0"/>
    </row>
    <row r="174" customFormat="false" ht="12.75" hidden="false" customHeight="false" outlineLevel="0" collapsed="false">
      <c r="O174" s="23"/>
      <c r="P174" s="23"/>
      <c r="Q174" s="23"/>
      <c r="R174" s="23"/>
      <c r="S174" s="23"/>
      <c r="T174" s="0"/>
      <c r="U174" s="0"/>
    </row>
    <row r="175" customFormat="false" ht="12.75" hidden="false" customHeight="false" outlineLevel="0" collapsed="false">
      <c r="O175" s="23"/>
      <c r="P175" s="23"/>
      <c r="Q175" s="23"/>
      <c r="R175" s="23"/>
      <c r="S175" s="23"/>
      <c r="T175" s="0"/>
      <c r="U175" s="0"/>
    </row>
    <row r="176" customFormat="false" ht="12.75" hidden="false" customHeight="false" outlineLevel="0" collapsed="false">
      <c r="O176" s="23"/>
      <c r="P176" s="23"/>
      <c r="Q176" s="23"/>
      <c r="R176" s="23"/>
      <c r="S176" s="23"/>
      <c r="T176" s="0"/>
      <c r="U176" s="0"/>
    </row>
    <row r="177" customFormat="false" ht="12.75" hidden="false" customHeight="false" outlineLevel="0" collapsed="false">
      <c r="O177" s="23"/>
      <c r="P177" s="23"/>
      <c r="Q177" s="23"/>
      <c r="R177" s="23"/>
      <c r="S177" s="23"/>
      <c r="T177" s="0"/>
      <c r="U177" s="0"/>
    </row>
    <row r="178" customFormat="false" ht="12.75" hidden="false" customHeight="false" outlineLevel="0" collapsed="false">
      <c r="O178" s="23"/>
      <c r="P178" s="23"/>
      <c r="Q178" s="23"/>
      <c r="R178" s="23"/>
      <c r="S178" s="23"/>
      <c r="T178" s="0"/>
      <c r="U178" s="0"/>
    </row>
    <row r="179" customFormat="false" ht="12.75" hidden="false" customHeight="false" outlineLevel="0" collapsed="false">
      <c r="O179" s="23"/>
      <c r="P179" s="23"/>
      <c r="Q179" s="23"/>
      <c r="R179" s="23"/>
      <c r="S179" s="23"/>
      <c r="T179" s="0"/>
      <c r="U179" s="0"/>
    </row>
    <row r="180" customFormat="false" ht="12.75" hidden="false" customHeight="false" outlineLevel="0" collapsed="false">
      <c r="O180" s="23"/>
      <c r="P180" s="23"/>
      <c r="Q180" s="23"/>
      <c r="R180" s="23"/>
      <c r="S180" s="23"/>
      <c r="T180" s="0"/>
      <c r="U180" s="0"/>
    </row>
    <row r="181" customFormat="false" ht="12.75" hidden="false" customHeight="false" outlineLevel="0" collapsed="false">
      <c r="O181" s="23"/>
      <c r="P181" s="23"/>
      <c r="Q181" s="23"/>
      <c r="R181" s="23"/>
      <c r="S181" s="23"/>
      <c r="T181" s="0"/>
      <c r="U181" s="0"/>
    </row>
    <row r="182" customFormat="false" ht="12.75" hidden="false" customHeight="false" outlineLevel="0" collapsed="false">
      <c r="O182" s="23"/>
      <c r="P182" s="23"/>
      <c r="Q182" s="23"/>
      <c r="R182" s="23"/>
      <c r="S182" s="23"/>
      <c r="T182" s="0"/>
      <c r="U182" s="0"/>
    </row>
    <row r="183" customFormat="false" ht="12.75" hidden="false" customHeight="false" outlineLevel="0" collapsed="false">
      <c r="O183" s="23"/>
      <c r="P183" s="23"/>
      <c r="Q183" s="23"/>
      <c r="R183" s="23"/>
      <c r="S183" s="23"/>
      <c r="T183" s="0"/>
      <c r="U183" s="0"/>
    </row>
    <row r="184" customFormat="false" ht="12.75" hidden="false" customHeight="false" outlineLevel="0" collapsed="false">
      <c r="O184" s="23"/>
      <c r="P184" s="23"/>
      <c r="Q184" s="23"/>
      <c r="R184" s="23"/>
      <c r="S184" s="23"/>
      <c r="T184" s="0"/>
      <c r="U184" s="0"/>
    </row>
    <row r="185" customFormat="false" ht="12.75" hidden="false" customHeight="false" outlineLevel="0" collapsed="false">
      <c r="O185" s="23"/>
      <c r="P185" s="23"/>
      <c r="Q185" s="23"/>
      <c r="R185" s="23"/>
      <c r="S185" s="23"/>
      <c r="T185" s="0"/>
      <c r="U185" s="0"/>
    </row>
    <row r="186" customFormat="false" ht="12.75" hidden="false" customHeight="false" outlineLevel="0" collapsed="false">
      <c r="O186" s="23"/>
      <c r="P186" s="23"/>
      <c r="Q186" s="23"/>
      <c r="R186" s="23"/>
      <c r="S186" s="23"/>
      <c r="T186" s="0"/>
      <c r="U186" s="0"/>
    </row>
    <row r="187" customFormat="false" ht="12.75" hidden="false" customHeight="false" outlineLevel="0" collapsed="false">
      <c r="O187" s="23"/>
      <c r="P187" s="23"/>
      <c r="Q187" s="23"/>
      <c r="R187" s="23"/>
      <c r="S187" s="23"/>
      <c r="T187" s="0"/>
      <c r="U187" s="0"/>
    </row>
    <row r="188" customFormat="false" ht="12.75" hidden="false" customHeight="false" outlineLevel="0" collapsed="false">
      <c r="O188" s="23"/>
      <c r="P188" s="23"/>
      <c r="Q188" s="23"/>
      <c r="R188" s="23"/>
      <c r="S188" s="23"/>
      <c r="T188" s="0"/>
      <c r="U188" s="0"/>
    </row>
    <row r="189" customFormat="false" ht="12.75" hidden="false" customHeight="false" outlineLevel="0" collapsed="false">
      <c r="O189" s="23"/>
      <c r="P189" s="23"/>
      <c r="Q189" s="23"/>
      <c r="R189" s="23"/>
      <c r="S189" s="23"/>
      <c r="T189" s="0"/>
      <c r="U189" s="0"/>
    </row>
    <row r="190" customFormat="false" ht="12.75" hidden="false" customHeight="false" outlineLevel="0" collapsed="false">
      <c r="O190" s="23"/>
      <c r="P190" s="23"/>
      <c r="Q190" s="23"/>
      <c r="R190" s="23"/>
      <c r="S190" s="23"/>
      <c r="T190" s="0"/>
      <c r="U190" s="0"/>
    </row>
    <row r="191" customFormat="false" ht="12.75" hidden="false" customHeight="false" outlineLevel="0" collapsed="false">
      <c r="O191" s="23"/>
      <c r="P191" s="23"/>
      <c r="Q191" s="23"/>
      <c r="R191" s="23"/>
      <c r="S191" s="23"/>
      <c r="T191" s="0"/>
      <c r="U191" s="0"/>
    </row>
    <row r="192" customFormat="false" ht="12.75" hidden="false" customHeight="false" outlineLevel="0" collapsed="false">
      <c r="O192" s="23"/>
      <c r="P192" s="23"/>
      <c r="Q192" s="23"/>
      <c r="R192" s="23"/>
      <c r="S192" s="23"/>
      <c r="T192" s="0"/>
      <c r="U192" s="0"/>
    </row>
    <row r="193" customFormat="false" ht="12.75" hidden="false" customHeight="false" outlineLevel="0" collapsed="false">
      <c r="O193" s="23"/>
      <c r="P193" s="23"/>
      <c r="Q193" s="23"/>
      <c r="R193" s="23"/>
      <c r="S193" s="23"/>
      <c r="T193" s="0"/>
      <c r="U193" s="0"/>
    </row>
    <row r="194" customFormat="false" ht="12.75" hidden="false" customHeight="false" outlineLevel="0" collapsed="false">
      <c r="O194" s="23"/>
      <c r="P194" s="23"/>
      <c r="Q194" s="23"/>
      <c r="R194" s="23"/>
      <c r="S194" s="23"/>
      <c r="T194" s="0"/>
      <c r="U194" s="0"/>
    </row>
    <row r="195" customFormat="false" ht="12.75" hidden="false" customHeight="false" outlineLevel="0" collapsed="false">
      <c r="O195" s="23"/>
      <c r="P195" s="23"/>
      <c r="Q195" s="23"/>
      <c r="R195" s="23"/>
      <c r="S195" s="23"/>
      <c r="T195" s="0"/>
      <c r="U195" s="0"/>
    </row>
    <row r="196" customFormat="false" ht="12.75" hidden="false" customHeight="false" outlineLevel="0" collapsed="false">
      <c r="O196" s="23"/>
      <c r="P196" s="23"/>
      <c r="Q196" s="23"/>
      <c r="R196" s="23"/>
      <c r="S196" s="23"/>
      <c r="T196" s="0"/>
      <c r="U196" s="0"/>
    </row>
    <row r="197" customFormat="false" ht="12.75" hidden="false" customHeight="false" outlineLevel="0" collapsed="false">
      <c r="O197" s="23"/>
      <c r="P197" s="23"/>
      <c r="Q197" s="23"/>
      <c r="R197" s="23"/>
      <c r="S197" s="23"/>
      <c r="T197" s="0"/>
      <c r="U197" s="0"/>
    </row>
    <row r="198" customFormat="false" ht="12.75" hidden="false" customHeight="false" outlineLevel="0" collapsed="false">
      <c r="O198" s="23"/>
      <c r="P198" s="23"/>
      <c r="Q198" s="23"/>
      <c r="R198" s="23"/>
      <c r="S198" s="23"/>
      <c r="T198" s="0"/>
      <c r="U198" s="0"/>
    </row>
    <row r="199" customFormat="false" ht="12.75" hidden="false" customHeight="false" outlineLevel="0" collapsed="false">
      <c r="O199" s="23"/>
      <c r="P199" s="23"/>
      <c r="Q199" s="23"/>
      <c r="R199" s="23"/>
      <c r="S199" s="23"/>
      <c r="T199" s="0"/>
      <c r="U199" s="0"/>
    </row>
    <row r="200" customFormat="false" ht="12.75" hidden="false" customHeight="false" outlineLevel="0" collapsed="false">
      <c r="O200" s="23"/>
      <c r="P200" s="23"/>
      <c r="Q200" s="23"/>
      <c r="R200" s="23"/>
      <c r="S200" s="23"/>
      <c r="T200" s="0"/>
      <c r="U200" s="0"/>
    </row>
    <row r="201" customFormat="false" ht="12.75" hidden="false" customHeight="false" outlineLevel="0" collapsed="false">
      <c r="O201" s="23"/>
      <c r="P201" s="23"/>
      <c r="Q201" s="23"/>
      <c r="R201" s="23"/>
      <c r="S201" s="23"/>
      <c r="T201" s="0"/>
      <c r="U201" s="0"/>
    </row>
    <row r="202" customFormat="false" ht="12.75" hidden="false" customHeight="false" outlineLevel="0" collapsed="false">
      <c r="O202" s="23"/>
      <c r="P202" s="23"/>
      <c r="Q202" s="23"/>
      <c r="R202" s="23"/>
      <c r="S202" s="23"/>
      <c r="T202" s="0"/>
      <c r="U202" s="0"/>
    </row>
    <row r="203" customFormat="false" ht="12.75" hidden="false" customHeight="false" outlineLevel="0" collapsed="false">
      <c r="O203" s="23"/>
      <c r="P203" s="23"/>
      <c r="Q203" s="23"/>
      <c r="R203" s="23"/>
      <c r="S203" s="23"/>
      <c r="T203" s="0"/>
      <c r="U203" s="0"/>
    </row>
    <row r="204" customFormat="false" ht="12.75" hidden="false" customHeight="false" outlineLevel="0" collapsed="false">
      <c r="O204" s="23"/>
      <c r="P204" s="23"/>
      <c r="Q204" s="23"/>
      <c r="R204" s="23"/>
      <c r="S204" s="23"/>
      <c r="T204" s="0"/>
      <c r="U204" s="0"/>
    </row>
    <row r="205" customFormat="false" ht="12.75" hidden="false" customHeight="false" outlineLevel="0" collapsed="false">
      <c r="O205" s="23"/>
      <c r="P205" s="23"/>
      <c r="Q205" s="23"/>
      <c r="R205" s="23"/>
      <c r="S205" s="23"/>
      <c r="T205" s="0"/>
      <c r="U205" s="0"/>
    </row>
    <row r="206" customFormat="false" ht="12.75" hidden="false" customHeight="false" outlineLevel="0" collapsed="false">
      <c r="O206" s="23"/>
      <c r="P206" s="23"/>
      <c r="Q206" s="23"/>
      <c r="R206" s="23"/>
      <c r="S206" s="23"/>
      <c r="T206" s="0"/>
      <c r="U206" s="0"/>
    </row>
    <row r="207" customFormat="false" ht="12.75" hidden="false" customHeight="false" outlineLevel="0" collapsed="false">
      <c r="O207" s="23"/>
      <c r="P207" s="23"/>
      <c r="Q207" s="23"/>
      <c r="R207" s="23"/>
      <c r="S207" s="23"/>
      <c r="T207" s="0"/>
      <c r="U207" s="0"/>
    </row>
    <row r="208" customFormat="false" ht="12.75" hidden="false" customHeight="false" outlineLevel="0" collapsed="false">
      <c r="O208" s="23"/>
      <c r="P208" s="23"/>
      <c r="Q208" s="23"/>
      <c r="R208" s="23"/>
      <c r="S208" s="23"/>
      <c r="T208" s="0"/>
      <c r="U208" s="0"/>
    </row>
    <row r="209" customFormat="false" ht="12.75" hidden="false" customHeight="false" outlineLevel="0" collapsed="false">
      <c r="O209" s="23"/>
      <c r="P209" s="23"/>
      <c r="Q209" s="23"/>
      <c r="R209" s="23"/>
      <c r="S209" s="23"/>
      <c r="T209" s="0"/>
      <c r="U209" s="0"/>
    </row>
    <row r="210" customFormat="false" ht="12.75" hidden="false" customHeight="false" outlineLevel="0" collapsed="false">
      <c r="O210" s="23"/>
      <c r="P210" s="23"/>
      <c r="Q210" s="23"/>
      <c r="R210" s="23"/>
      <c r="S210" s="23"/>
      <c r="T210" s="0"/>
      <c r="U210" s="0"/>
    </row>
    <row r="211" customFormat="false" ht="12.75" hidden="false" customHeight="false" outlineLevel="0" collapsed="false">
      <c r="O211" s="23"/>
      <c r="P211" s="23"/>
      <c r="Q211" s="23"/>
      <c r="R211" s="23"/>
      <c r="S211" s="23"/>
      <c r="T211" s="0"/>
      <c r="U211" s="0"/>
    </row>
    <row r="212" customFormat="false" ht="12.75" hidden="false" customHeight="false" outlineLevel="0" collapsed="false">
      <c r="O212" s="23"/>
      <c r="P212" s="23"/>
      <c r="Q212" s="23"/>
      <c r="R212" s="23"/>
      <c r="S212" s="23"/>
      <c r="T212" s="0"/>
      <c r="U212" s="0"/>
    </row>
    <row r="213" customFormat="false" ht="12.75" hidden="false" customHeight="false" outlineLevel="0" collapsed="false">
      <c r="O213" s="23"/>
      <c r="P213" s="23"/>
      <c r="Q213" s="23"/>
      <c r="R213" s="23"/>
      <c r="S213" s="23"/>
      <c r="T213" s="0"/>
      <c r="U213" s="0"/>
    </row>
    <row r="214" customFormat="false" ht="12.75" hidden="false" customHeight="false" outlineLevel="0" collapsed="false">
      <c r="O214" s="23"/>
      <c r="P214" s="23"/>
      <c r="Q214" s="23"/>
      <c r="R214" s="23"/>
      <c r="S214" s="23"/>
      <c r="T214" s="0"/>
      <c r="U214" s="0"/>
    </row>
    <row r="215" customFormat="false" ht="12.75" hidden="false" customHeight="false" outlineLevel="0" collapsed="false">
      <c r="O215" s="23"/>
      <c r="P215" s="23"/>
      <c r="Q215" s="23"/>
      <c r="R215" s="23"/>
      <c r="S215" s="23"/>
      <c r="T215" s="0"/>
      <c r="U215" s="0"/>
    </row>
    <row r="216" customFormat="false" ht="12.75" hidden="false" customHeight="false" outlineLevel="0" collapsed="false">
      <c r="O216" s="23"/>
      <c r="P216" s="23"/>
      <c r="Q216" s="23"/>
      <c r="R216" s="23"/>
      <c r="S216" s="23"/>
      <c r="T216" s="0"/>
      <c r="U216" s="0"/>
    </row>
    <row r="217" customFormat="false" ht="12.75" hidden="false" customHeight="false" outlineLevel="0" collapsed="false">
      <c r="O217" s="23"/>
      <c r="P217" s="23"/>
      <c r="Q217" s="23"/>
      <c r="R217" s="23"/>
      <c r="S217" s="23"/>
      <c r="T217" s="0"/>
      <c r="U217" s="0"/>
    </row>
    <row r="218" customFormat="false" ht="12.75" hidden="false" customHeight="false" outlineLevel="0" collapsed="false">
      <c r="O218" s="23"/>
      <c r="P218" s="23"/>
      <c r="Q218" s="23"/>
      <c r="R218" s="23"/>
      <c r="S218" s="23"/>
      <c r="T218" s="0"/>
      <c r="U218" s="0"/>
    </row>
    <row r="219" customFormat="false" ht="12.75" hidden="false" customHeight="false" outlineLevel="0" collapsed="false">
      <c r="O219" s="23"/>
      <c r="P219" s="23"/>
      <c r="Q219" s="23"/>
      <c r="R219" s="23"/>
      <c r="S219" s="23"/>
      <c r="T219" s="0"/>
      <c r="U219" s="0"/>
    </row>
    <row r="220" customFormat="false" ht="12.75" hidden="false" customHeight="false" outlineLevel="0" collapsed="false">
      <c r="O220" s="23"/>
      <c r="P220" s="23"/>
      <c r="Q220" s="23"/>
      <c r="R220" s="23"/>
      <c r="S220" s="23"/>
      <c r="T220" s="0"/>
      <c r="U220" s="0"/>
    </row>
    <row r="221" customFormat="false" ht="12.75" hidden="false" customHeight="false" outlineLevel="0" collapsed="false">
      <c r="O221" s="23"/>
      <c r="P221" s="23"/>
      <c r="Q221" s="23"/>
      <c r="R221" s="23"/>
      <c r="S221" s="23"/>
      <c r="T221" s="0"/>
      <c r="U221" s="0"/>
    </row>
    <row r="222" customFormat="false" ht="12.75" hidden="false" customHeight="false" outlineLevel="0" collapsed="false">
      <c r="O222" s="23"/>
      <c r="P222" s="23"/>
      <c r="Q222" s="23"/>
      <c r="R222" s="23"/>
      <c r="S222" s="23"/>
      <c r="T222" s="0"/>
      <c r="U222" s="0"/>
    </row>
    <row r="223" customFormat="false" ht="12.75" hidden="false" customHeight="false" outlineLevel="0" collapsed="false">
      <c r="O223" s="23"/>
      <c r="P223" s="23"/>
      <c r="Q223" s="23"/>
      <c r="R223" s="23"/>
      <c r="S223" s="23"/>
      <c r="T223" s="0"/>
      <c r="U223" s="0"/>
    </row>
    <row r="224" customFormat="false" ht="12.75" hidden="false" customHeight="false" outlineLevel="0" collapsed="false">
      <c r="O224" s="23"/>
      <c r="P224" s="23"/>
      <c r="Q224" s="23"/>
      <c r="R224" s="23"/>
      <c r="S224" s="23"/>
      <c r="T224" s="0"/>
      <c r="U224" s="0"/>
    </row>
    <row r="225" customFormat="false" ht="12.75" hidden="false" customHeight="false" outlineLevel="0" collapsed="false">
      <c r="O225" s="23"/>
      <c r="P225" s="23"/>
      <c r="Q225" s="23"/>
      <c r="R225" s="23"/>
      <c r="S225" s="23"/>
      <c r="T225" s="0"/>
      <c r="U225" s="0"/>
    </row>
    <row r="226" customFormat="false" ht="12.75" hidden="false" customHeight="false" outlineLevel="0" collapsed="false">
      <c r="O226" s="23"/>
      <c r="P226" s="23"/>
      <c r="Q226" s="23"/>
      <c r="R226" s="23"/>
      <c r="S226" s="23"/>
      <c r="T226" s="0"/>
      <c r="U226" s="0"/>
    </row>
    <row r="227" customFormat="false" ht="12.75" hidden="false" customHeight="false" outlineLevel="0" collapsed="false">
      <c r="O227" s="23"/>
      <c r="P227" s="23"/>
      <c r="Q227" s="23"/>
      <c r="R227" s="23"/>
      <c r="S227" s="23"/>
      <c r="T227" s="0"/>
      <c r="U227" s="0"/>
    </row>
    <row r="228" customFormat="false" ht="12.75" hidden="false" customHeight="false" outlineLevel="0" collapsed="false">
      <c r="O228" s="23"/>
      <c r="P228" s="23"/>
      <c r="Q228" s="23"/>
      <c r="R228" s="23"/>
      <c r="S228" s="23"/>
      <c r="T228" s="0"/>
      <c r="U228" s="0"/>
    </row>
    <row r="229" customFormat="false" ht="12.75" hidden="false" customHeight="false" outlineLevel="0" collapsed="false">
      <c r="O229" s="23"/>
      <c r="P229" s="23"/>
      <c r="Q229" s="23"/>
      <c r="R229" s="23"/>
      <c r="S229" s="23"/>
      <c r="T229" s="0"/>
      <c r="U229" s="0"/>
    </row>
    <row r="230" customFormat="false" ht="12.75" hidden="false" customHeight="false" outlineLevel="0" collapsed="false">
      <c r="O230" s="23"/>
      <c r="P230" s="23"/>
      <c r="Q230" s="23"/>
      <c r="R230" s="23"/>
      <c r="S230" s="23"/>
      <c r="T230" s="0"/>
      <c r="U230" s="0"/>
    </row>
    <row r="231" customFormat="false" ht="12.75" hidden="false" customHeight="false" outlineLevel="0" collapsed="false">
      <c r="O231" s="23"/>
      <c r="P231" s="23"/>
      <c r="Q231" s="23"/>
      <c r="R231" s="23"/>
      <c r="S231" s="23"/>
      <c r="T231" s="0"/>
      <c r="U231" s="0"/>
    </row>
    <row r="232" customFormat="false" ht="12.75" hidden="false" customHeight="false" outlineLevel="0" collapsed="false">
      <c r="O232" s="23"/>
      <c r="P232" s="23"/>
      <c r="Q232" s="23"/>
      <c r="R232" s="23"/>
      <c r="S232" s="23"/>
      <c r="T232" s="0"/>
      <c r="U232" s="0"/>
    </row>
    <row r="233" customFormat="false" ht="12.75" hidden="false" customHeight="false" outlineLevel="0" collapsed="false">
      <c r="O233" s="23"/>
      <c r="P233" s="23"/>
      <c r="Q233" s="23"/>
      <c r="R233" s="23"/>
      <c r="S233" s="23"/>
      <c r="T233" s="0"/>
      <c r="U233" s="0"/>
    </row>
    <row r="234" customFormat="false" ht="12.75" hidden="false" customHeight="false" outlineLevel="0" collapsed="false">
      <c r="O234" s="23"/>
      <c r="P234" s="23"/>
      <c r="Q234" s="23"/>
      <c r="R234" s="23"/>
      <c r="S234" s="23"/>
      <c r="T234" s="0"/>
      <c r="U234" s="0"/>
    </row>
    <row r="235" customFormat="false" ht="12.75" hidden="false" customHeight="false" outlineLevel="0" collapsed="false">
      <c r="O235" s="23"/>
      <c r="P235" s="23"/>
      <c r="Q235" s="23"/>
      <c r="R235" s="23"/>
      <c r="S235" s="23"/>
      <c r="T235" s="0"/>
      <c r="U235" s="0"/>
    </row>
    <row r="236" customFormat="false" ht="12.75" hidden="false" customHeight="false" outlineLevel="0" collapsed="false">
      <c r="O236" s="23"/>
      <c r="P236" s="23"/>
      <c r="Q236" s="23"/>
      <c r="R236" s="23"/>
      <c r="S236" s="23"/>
      <c r="T236" s="0"/>
      <c r="U236" s="0"/>
    </row>
    <row r="237" customFormat="false" ht="12.75" hidden="false" customHeight="false" outlineLevel="0" collapsed="false">
      <c r="O237" s="23"/>
      <c r="P237" s="23"/>
      <c r="Q237" s="23"/>
      <c r="R237" s="23"/>
      <c r="S237" s="23"/>
      <c r="T237" s="0"/>
      <c r="U237" s="0"/>
    </row>
    <row r="238" customFormat="false" ht="12.75" hidden="false" customHeight="false" outlineLevel="0" collapsed="false">
      <c r="O238" s="23"/>
      <c r="P238" s="23"/>
      <c r="Q238" s="23"/>
      <c r="R238" s="23"/>
      <c r="S238" s="23"/>
      <c r="T238" s="0"/>
      <c r="U238" s="0"/>
    </row>
    <row r="239" customFormat="false" ht="12.75" hidden="false" customHeight="false" outlineLevel="0" collapsed="false">
      <c r="O239" s="23"/>
      <c r="P239" s="23"/>
      <c r="Q239" s="23"/>
      <c r="R239" s="23"/>
      <c r="S239" s="23"/>
      <c r="T239" s="0"/>
      <c r="U239" s="0"/>
    </row>
    <row r="240" customFormat="false" ht="12.75" hidden="false" customHeight="false" outlineLevel="0" collapsed="false">
      <c r="O240" s="23"/>
      <c r="P240" s="23"/>
      <c r="Q240" s="23"/>
      <c r="R240" s="23"/>
      <c r="S240" s="23"/>
      <c r="T240" s="0"/>
      <c r="U240" s="0"/>
    </row>
    <row r="241" customFormat="false" ht="12.75" hidden="false" customHeight="false" outlineLevel="0" collapsed="false">
      <c r="O241" s="23"/>
      <c r="P241" s="23"/>
      <c r="Q241" s="23"/>
      <c r="R241" s="23"/>
      <c r="S241" s="23"/>
      <c r="T241" s="0"/>
      <c r="U241" s="0"/>
    </row>
    <row r="242" customFormat="false" ht="12.75" hidden="false" customHeight="false" outlineLevel="0" collapsed="false">
      <c r="O242" s="23"/>
      <c r="P242" s="23"/>
      <c r="Q242" s="23"/>
      <c r="R242" s="23"/>
      <c r="S242" s="23"/>
      <c r="T242" s="0"/>
      <c r="U242" s="0"/>
    </row>
    <row r="243" customFormat="false" ht="12.75" hidden="false" customHeight="false" outlineLevel="0" collapsed="false">
      <c r="O243" s="23"/>
      <c r="P243" s="23"/>
      <c r="Q243" s="23"/>
      <c r="R243" s="23"/>
      <c r="S243" s="23"/>
      <c r="T243" s="0"/>
      <c r="U243" s="0"/>
    </row>
    <row r="244" customFormat="false" ht="12.75" hidden="false" customHeight="false" outlineLevel="0" collapsed="false">
      <c r="O244" s="23"/>
      <c r="P244" s="23"/>
      <c r="Q244" s="23"/>
      <c r="R244" s="23"/>
      <c r="S244" s="23"/>
      <c r="T244" s="0"/>
      <c r="U244" s="0"/>
    </row>
    <row r="245" customFormat="false" ht="12.75" hidden="false" customHeight="false" outlineLevel="0" collapsed="false">
      <c r="O245" s="23"/>
      <c r="P245" s="23"/>
      <c r="Q245" s="23"/>
      <c r="R245" s="23"/>
      <c r="S245" s="23"/>
      <c r="T245" s="0"/>
      <c r="U245" s="0"/>
    </row>
    <row r="246" customFormat="false" ht="12.75" hidden="false" customHeight="false" outlineLevel="0" collapsed="false">
      <c r="O246" s="23"/>
      <c r="P246" s="23"/>
      <c r="Q246" s="23"/>
      <c r="R246" s="23"/>
      <c r="S246" s="23"/>
      <c r="T246" s="0"/>
      <c r="U246" s="0"/>
    </row>
    <row r="247" customFormat="false" ht="12.75" hidden="false" customHeight="false" outlineLevel="0" collapsed="false">
      <c r="O247" s="23"/>
      <c r="P247" s="23"/>
      <c r="Q247" s="23"/>
      <c r="R247" s="23"/>
      <c r="S247" s="23"/>
      <c r="T247" s="0"/>
      <c r="U247" s="0"/>
    </row>
    <row r="248" customFormat="false" ht="12.75" hidden="false" customHeight="false" outlineLevel="0" collapsed="false">
      <c r="O248" s="23"/>
      <c r="P248" s="23"/>
      <c r="Q248" s="23"/>
      <c r="R248" s="23"/>
      <c r="S248" s="23"/>
      <c r="T248" s="0"/>
      <c r="U248" s="0"/>
    </row>
    <row r="249" customFormat="false" ht="12.75" hidden="false" customHeight="false" outlineLevel="0" collapsed="false">
      <c r="O249" s="23"/>
      <c r="P249" s="23"/>
      <c r="Q249" s="23"/>
      <c r="R249" s="23"/>
      <c r="S249" s="23"/>
      <c r="T249" s="0"/>
      <c r="U249" s="0"/>
    </row>
    <row r="250" customFormat="false" ht="12.75" hidden="false" customHeight="false" outlineLevel="0" collapsed="false">
      <c r="O250" s="23"/>
      <c r="P250" s="23"/>
      <c r="Q250" s="23"/>
      <c r="R250" s="23"/>
      <c r="S250" s="23"/>
      <c r="T250" s="0"/>
      <c r="U250" s="0"/>
    </row>
    <row r="251" customFormat="false" ht="12.75" hidden="false" customHeight="false" outlineLevel="0" collapsed="false">
      <c r="O251" s="23"/>
      <c r="P251" s="23"/>
      <c r="Q251" s="23"/>
      <c r="R251" s="23"/>
      <c r="S251" s="23"/>
      <c r="T251" s="0"/>
      <c r="U251" s="0"/>
    </row>
    <row r="252" customFormat="false" ht="12.75" hidden="false" customHeight="false" outlineLevel="0" collapsed="false">
      <c r="O252" s="23"/>
      <c r="P252" s="23"/>
      <c r="Q252" s="23"/>
      <c r="R252" s="23"/>
      <c r="S252" s="23"/>
      <c r="T252" s="0"/>
      <c r="U252" s="0"/>
    </row>
    <row r="253" customFormat="false" ht="12.75" hidden="false" customHeight="false" outlineLevel="0" collapsed="false">
      <c r="O253" s="23"/>
      <c r="P253" s="23"/>
      <c r="Q253" s="23"/>
      <c r="R253" s="23"/>
      <c r="S253" s="23"/>
      <c r="T253" s="0"/>
      <c r="U253" s="0"/>
    </row>
    <row r="254" customFormat="false" ht="12.75" hidden="false" customHeight="false" outlineLevel="0" collapsed="false">
      <c r="O254" s="23"/>
      <c r="P254" s="23"/>
      <c r="Q254" s="23"/>
      <c r="R254" s="23"/>
      <c r="S254" s="23"/>
      <c r="T254" s="0"/>
      <c r="U254" s="0"/>
    </row>
    <row r="255" customFormat="false" ht="12.75" hidden="false" customHeight="false" outlineLevel="0" collapsed="false">
      <c r="O255" s="23"/>
      <c r="P255" s="23"/>
      <c r="Q255" s="23"/>
      <c r="R255" s="23"/>
      <c r="S255" s="23"/>
      <c r="T255" s="0"/>
      <c r="U255" s="0"/>
    </row>
    <row r="256" customFormat="false" ht="12.75" hidden="false" customHeight="false" outlineLevel="0" collapsed="false">
      <c r="O256" s="23"/>
      <c r="P256" s="23"/>
      <c r="Q256" s="23"/>
      <c r="R256" s="23"/>
      <c r="S256" s="23"/>
      <c r="T256" s="0"/>
      <c r="U256" s="0"/>
    </row>
    <row r="257" customFormat="false" ht="12.75" hidden="false" customHeight="false" outlineLevel="0" collapsed="false">
      <c r="O257" s="23"/>
      <c r="P257" s="23"/>
      <c r="Q257" s="23"/>
      <c r="R257" s="23"/>
      <c r="S257" s="23"/>
      <c r="T257" s="0"/>
      <c r="U257" s="0"/>
    </row>
    <row r="258" customFormat="false" ht="12.75" hidden="false" customHeight="false" outlineLevel="0" collapsed="false">
      <c r="O258" s="23"/>
      <c r="P258" s="23"/>
      <c r="Q258" s="23"/>
      <c r="R258" s="23"/>
      <c r="S258" s="23"/>
      <c r="T258" s="0"/>
      <c r="U258" s="0"/>
    </row>
    <row r="259" customFormat="false" ht="12.75" hidden="false" customHeight="false" outlineLevel="0" collapsed="false">
      <c r="O259" s="23"/>
      <c r="P259" s="23"/>
      <c r="Q259" s="23"/>
      <c r="R259" s="23"/>
      <c r="S259" s="23"/>
      <c r="T259" s="0"/>
      <c r="U259" s="0"/>
    </row>
    <row r="260" customFormat="false" ht="12.75" hidden="false" customHeight="false" outlineLevel="0" collapsed="false">
      <c r="O260" s="23"/>
      <c r="P260" s="23"/>
      <c r="Q260" s="23"/>
      <c r="R260" s="23"/>
      <c r="S260" s="23"/>
      <c r="T260" s="0"/>
      <c r="U260" s="0"/>
    </row>
    <row r="261" customFormat="false" ht="12.75" hidden="false" customHeight="false" outlineLevel="0" collapsed="false">
      <c r="O261" s="23"/>
      <c r="P261" s="23"/>
      <c r="Q261" s="23"/>
      <c r="R261" s="23"/>
      <c r="S261" s="23"/>
      <c r="T261" s="0"/>
      <c r="U261" s="0"/>
    </row>
    <row r="262" customFormat="false" ht="12.75" hidden="false" customHeight="false" outlineLevel="0" collapsed="false">
      <c r="O262" s="23"/>
      <c r="P262" s="23"/>
      <c r="Q262" s="23"/>
      <c r="R262" s="23"/>
      <c r="S262" s="23"/>
      <c r="T262" s="0"/>
      <c r="U262" s="0"/>
    </row>
    <row r="263" customFormat="false" ht="12.75" hidden="false" customHeight="false" outlineLevel="0" collapsed="false">
      <c r="O263" s="23"/>
      <c r="P263" s="23"/>
      <c r="Q263" s="23"/>
      <c r="R263" s="23"/>
      <c r="S263" s="23"/>
      <c r="T263" s="0"/>
      <c r="U263" s="0"/>
    </row>
    <row r="264" customFormat="false" ht="12.75" hidden="false" customHeight="false" outlineLevel="0" collapsed="false">
      <c r="O264" s="23"/>
      <c r="P264" s="23"/>
      <c r="Q264" s="23"/>
      <c r="R264" s="23"/>
      <c r="S264" s="23"/>
      <c r="T264" s="0"/>
      <c r="U264" s="0"/>
    </row>
    <row r="265" customFormat="false" ht="12.75" hidden="false" customHeight="false" outlineLevel="0" collapsed="false">
      <c r="O265" s="23"/>
      <c r="P265" s="23"/>
      <c r="Q265" s="23"/>
      <c r="R265" s="23"/>
      <c r="S265" s="23"/>
      <c r="T265" s="0"/>
      <c r="U265" s="0"/>
    </row>
    <row r="266" customFormat="false" ht="12.75" hidden="false" customHeight="false" outlineLevel="0" collapsed="false">
      <c r="O266" s="23"/>
      <c r="P266" s="23"/>
      <c r="Q266" s="23"/>
      <c r="R266" s="23"/>
      <c r="S266" s="23"/>
      <c r="T266" s="0"/>
      <c r="U266" s="0"/>
    </row>
    <row r="267" customFormat="false" ht="12.75" hidden="false" customHeight="false" outlineLevel="0" collapsed="false">
      <c r="O267" s="23"/>
      <c r="P267" s="23"/>
      <c r="Q267" s="23"/>
      <c r="R267" s="23"/>
      <c r="S267" s="23"/>
      <c r="T267" s="0"/>
      <c r="U267" s="0"/>
    </row>
    <row r="268" customFormat="false" ht="12.75" hidden="false" customHeight="false" outlineLevel="0" collapsed="false">
      <c r="O268" s="23"/>
      <c r="P268" s="23"/>
      <c r="Q268" s="23"/>
      <c r="R268" s="23"/>
      <c r="S268" s="23"/>
      <c r="T268" s="0"/>
      <c r="U268" s="0"/>
    </row>
    <row r="269" customFormat="false" ht="12.75" hidden="false" customHeight="false" outlineLevel="0" collapsed="false">
      <c r="O269" s="23"/>
      <c r="P269" s="23"/>
      <c r="Q269" s="23"/>
      <c r="R269" s="23"/>
      <c r="S269" s="23"/>
      <c r="T269" s="0"/>
      <c r="U269" s="0"/>
    </row>
    <row r="270" customFormat="false" ht="12.75" hidden="false" customHeight="false" outlineLevel="0" collapsed="false">
      <c r="O270" s="23"/>
      <c r="P270" s="23"/>
      <c r="Q270" s="23"/>
      <c r="R270" s="23"/>
      <c r="S270" s="23"/>
      <c r="T270" s="0"/>
      <c r="U270" s="0"/>
    </row>
    <row r="271" customFormat="false" ht="12.75" hidden="false" customHeight="false" outlineLevel="0" collapsed="false">
      <c r="O271" s="23"/>
      <c r="P271" s="23"/>
      <c r="Q271" s="23"/>
      <c r="R271" s="23"/>
      <c r="S271" s="23"/>
      <c r="T271" s="0"/>
      <c r="U271" s="0"/>
    </row>
    <row r="272" customFormat="false" ht="12.75" hidden="false" customHeight="false" outlineLevel="0" collapsed="false">
      <c r="O272" s="23"/>
      <c r="P272" s="23"/>
      <c r="Q272" s="23"/>
      <c r="R272" s="23"/>
      <c r="S272" s="23"/>
      <c r="T272" s="0"/>
      <c r="U272" s="0"/>
    </row>
    <row r="273" customFormat="false" ht="12.75" hidden="false" customHeight="false" outlineLevel="0" collapsed="false">
      <c r="O273" s="23"/>
      <c r="P273" s="23"/>
      <c r="Q273" s="23"/>
      <c r="R273" s="23"/>
      <c r="S273" s="23"/>
      <c r="T273" s="0"/>
      <c r="U273" s="0"/>
    </row>
    <row r="274" customFormat="false" ht="12.75" hidden="false" customHeight="false" outlineLevel="0" collapsed="false">
      <c r="O274" s="23"/>
      <c r="P274" s="23"/>
      <c r="Q274" s="23"/>
      <c r="R274" s="23"/>
      <c r="S274" s="23"/>
      <c r="T274" s="0"/>
      <c r="U274" s="0"/>
    </row>
    <row r="275" customFormat="false" ht="12.75" hidden="false" customHeight="false" outlineLevel="0" collapsed="false">
      <c r="O275" s="23"/>
      <c r="P275" s="23"/>
      <c r="Q275" s="23"/>
      <c r="R275" s="23"/>
      <c r="S275" s="23"/>
      <c r="T275" s="0"/>
      <c r="U275" s="0"/>
    </row>
    <row r="276" customFormat="false" ht="12.75" hidden="false" customHeight="false" outlineLevel="0" collapsed="false">
      <c r="O276" s="23"/>
      <c r="P276" s="23"/>
      <c r="Q276" s="23"/>
      <c r="R276" s="23"/>
      <c r="S276" s="23"/>
      <c r="T276" s="0"/>
      <c r="U276" s="0"/>
    </row>
    <row r="277" customFormat="false" ht="12.75" hidden="false" customHeight="false" outlineLevel="0" collapsed="false">
      <c r="O277" s="23"/>
      <c r="P277" s="23"/>
      <c r="Q277" s="23"/>
      <c r="R277" s="23"/>
      <c r="S277" s="23"/>
      <c r="T277" s="0"/>
      <c r="U277" s="0"/>
    </row>
    <row r="278" customFormat="false" ht="12.75" hidden="false" customHeight="false" outlineLevel="0" collapsed="false">
      <c r="O278" s="23"/>
      <c r="P278" s="23"/>
      <c r="Q278" s="23"/>
      <c r="R278" s="23"/>
      <c r="S278" s="23"/>
      <c r="T278" s="0"/>
      <c r="U278" s="0"/>
    </row>
    <row r="279" customFormat="false" ht="12.75" hidden="false" customHeight="false" outlineLevel="0" collapsed="false">
      <c r="O279" s="23"/>
      <c r="P279" s="23"/>
      <c r="Q279" s="23"/>
      <c r="R279" s="23"/>
      <c r="S279" s="23"/>
      <c r="T279" s="0"/>
      <c r="U279" s="0"/>
    </row>
    <row r="280" customFormat="false" ht="12.75" hidden="false" customHeight="false" outlineLevel="0" collapsed="false">
      <c r="O280" s="23"/>
      <c r="P280" s="23"/>
      <c r="Q280" s="23"/>
      <c r="R280" s="23"/>
      <c r="S280" s="23"/>
      <c r="T280" s="0"/>
      <c r="U280" s="0"/>
    </row>
    <row r="281" customFormat="false" ht="12.75" hidden="false" customHeight="false" outlineLevel="0" collapsed="false">
      <c r="O281" s="23"/>
      <c r="P281" s="23"/>
      <c r="Q281" s="23"/>
      <c r="R281" s="23"/>
      <c r="S281" s="23"/>
      <c r="T281" s="0"/>
      <c r="U281" s="0"/>
    </row>
    <row r="282" customFormat="false" ht="12.75" hidden="false" customHeight="false" outlineLevel="0" collapsed="false">
      <c r="O282" s="23"/>
      <c r="P282" s="23"/>
      <c r="Q282" s="23"/>
      <c r="R282" s="23"/>
      <c r="S282" s="23"/>
      <c r="T282" s="0"/>
      <c r="U282" s="0"/>
    </row>
    <row r="283" customFormat="false" ht="12.75" hidden="false" customHeight="false" outlineLevel="0" collapsed="false">
      <c r="O283" s="23"/>
      <c r="P283" s="23"/>
      <c r="Q283" s="23"/>
      <c r="R283" s="23"/>
      <c r="S283" s="23"/>
      <c r="T283" s="0"/>
      <c r="U283" s="0"/>
    </row>
    <row r="284" customFormat="false" ht="12.75" hidden="false" customHeight="false" outlineLevel="0" collapsed="false">
      <c r="O284" s="23"/>
      <c r="P284" s="23"/>
      <c r="Q284" s="23"/>
      <c r="R284" s="23"/>
      <c r="S284" s="23"/>
      <c r="T284" s="0"/>
      <c r="U284" s="0"/>
    </row>
    <row r="285" customFormat="false" ht="12.75" hidden="false" customHeight="false" outlineLevel="0" collapsed="false">
      <c r="O285" s="23"/>
      <c r="P285" s="23"/>
      <c r="Q285" s="23"/>
      <c r="R285" s="23"/>
      <c r="S285" s="23"/>
      <c r="T285" s="0"/>
      <c r="U285" s="0"/>
    </row>
    <row r="286" customFormat="false" ht="12.75" hidden="false" customHeight="false" outlineLevel="0" collapsed="false">
      <c r="O286" s="23"/>
      <c r="P286" s="23"/>
      <c r="Q286" s="23"/>
      <c r="R286" s="23"/>
      <c r="S286" s="23"/>
      <c r="T286" s="0"/>
      <c r="U286" s="0"/>
    </row>
    <row r="287" customFormat="false" ht="12.75" hidden="false" customHeight="false" outlineLevel="0" collapsed="false">
      <c r="O287" s="23"/>
      <c r="P287" s="23"/>
      <c r="Q287" s="23"/>
      <c r="R287" s="23"/>
      <c r="S287" s="23"/>
      <c r="T287" s="0"/>
      <c r="U287" s="0"/>
    </row>
    <row r="288" customFormat="false" ht="12.75" hidden="false" customHeight="false" outlineLevel="0" collapsed="false">
      <c r="O288" s="23"/>
      <c r="P288" s="23"/>
      <c r="Q288" s="23"/>
      <c r="R288" s="23"/>
      <c r="S288" s="23"/>
      <c r="T288" s="0"/>
      <c r="U288" s="0"/>
    </row>
    <row r="289" customFormat="false" ht="12.75" hidden="false" customHeight="false" outlineLevel="0" collapsed="false">
      <c r="O289" s="23"/>
      <c r="P289" s="23"/>
      <c r="Q289" s="23"/>
      <c r="R289" s="23"/>
      <c r="S289" s="23"/>
      <c r="T289" s="0"/>
      <c r="U289" s="0"/>
    </row>
    <row r="290" customFormat="false" ht="12.75" hidden="false" customHeight="false" outlineLevel="0" collapsed="false">
      <c r="O290" s="23"/>
      <c r="P290" s="23"/>
      <c r="Q290" s="23"/>
      <c r="R290" s="23"/>
      <c r="S290" s="23"/>
      <c r="T290" s="0"/>
      <c r="U290" s="0"/>
    </row>
    <row r="291" customFormat="false" ht="12.75" hidden="false" customHeight="false" outlineLevel="0" collapsed="false">
      <c r="O291" s="23"/>
      <c r="P291" s="23"/>
      <c r="Q291" s="23"/>
      <c r="R291" s="23"/>
      <c r="S291" s="23"/>
      <c r="T291" s="0"/>
      <c r="U291" s="0"/>
    </row>
    <row r="292" customFormat="false" ht="12.75" hidden="false" customHeight="false" outlineLevel="0" collapsed="false">
      <c r="O292" s="23"/>
      <c r="P292" s="23"/>
      <c r="Q292" s="23"/>
      <c r="R292" s="23"/>
      <c r="S292" s="23"/>
      <c r="T292" s="0"/>
      <c r="U292" s="0"/>
    </row>
    <row r="293" customFormat="false" ht="12.75" hidden="false" customHeight="false" outlineLevel="0" collapsed="false">
      <c r="O293" s="23"/>
      <c r="P293" s="23"/>
      <c r="Q293" s="23"/>
      <c r="R293" s="23"/>
      <c r="S293" s="23"/>
      <c r="T293" s="0"/>
      <c r="U293" s="0"/>
    </row>
    <row r="294" customFormat="false" ht="12.75" hidden="false" customHeight="false" outlineLevel="0" collapsed="false">
      <c r="O294" s="23"/>
      <c r="P294" s="23"/>
      <c r="Q294" s="23"/>
      <c r="R294" s="23"/>
      <c r="S294" s="23"/>
      <c r="T294" s="0"/>
      <c r="U294" s="0"/>
    </row>
    <row r="295" customFormat="false" ht="12.75" hidden="false" customHeight="false" outlineLevel="0" collapsed="false">
      <c r="O295" s="23"/>
      <c r="P295" s="23"/>
      <c r="Q295" s="23"/>
      <c r="R295" s="23"/>
      <c r="S295" s="23"/>
      <c r="T295" s="0"/>
      <c r="U295" s="0"/>
    </row>
    <row r="296" customFormat="false" ht="12.75" hidden="false" customHeight="false" outlineLevel="0" collapsed="false">
      <c r="O296" s="23"/>
      <c r="P296" s="23"/>
      <c r="Q296" s="23"/>
      <c r="R296" s="23"/>
      <c r="S296" s="23"/>
      <c r="T296" s="0"/>
      <c r="U296" s="0"/>
    </row>
    <row r="297" customFormat="false" ht="12.75" hidden="false" customHeight="false" outlineLevel="0" collapsed="false">
      <c r="O297" s="23"/>
      <c r="P297" s="23"/>
      <c r="Q297" s="23"/>
      <c r="R297" s="23"/>
      <c r="S297" s="23"/>
      <c r="T297" s="0"/>
      <c r="U297" s="0"/>
    </row>
    <row r="298" customFormat="false" ht="12.75" hidden="false" customHeight="false" outlineLevel="0" collapsed="false">
      <c r="O298" s="23"/>
      <c r="P298" s="23"/>
      <c r="Q298" s="23"/>
      <c r="R298" s="23"/>
      <c r="S298" s="23"/>
      <c r="T298" s="0"/>
      <c r="U298" s="0"/>
    </row>
    <row r="299" customFormat="false" ht="12.75" hidden="false" customHeight="false" outlineLevel="0" collapsed="false">
      <c r="O299" s="23"/>
      <c r="P299" s="23"/>
      <c r="Q299" s="23"/>
      <c r="R299" s="23"/>
      <c r="S299" s="23"/>
      <c r="T299" s="0"/>
      <c r="U299" s="0"/>
    </row>
    <row r="300" customFormat="false" ht="12.75" hidden="false" customHeight="false" outlineLevel="0" collapsed="false">
      <c r="O300" s="23"/>
      <c r="P300" s="23"/>
      <c r="Q300" s="23"/>
      <c r="R300" s="23"/>
      <c r="S300" s="23"/>
      <c r="T300" s="0"/>
      <c r="U300" s="0"/>
    </row>
    <row r="301" customFormat="false" ht="12.75" hidden="false" customHeight="false" outlineLevel="0" collapsed="false">
      <c r="O301" s="23"/>
      <c r="P301" s="23"/>
      <c r="Q301" s="23"/>
      <c r="R301" s="23"/>
      <c r="S301" s="23"/>
      <c r="T301" s="0"/>
      <c r="U301" s="0"/>
    </row>
    <row r="302" customFormat="false" ht="12.75" hidden="false" customHeight="false" outlineLevel="0" collapsed="false">
      <c r="O302" s="23"/>
      <c r="P302" s="23"/>
      <c r="Q302" s="23"/>
      <c r="R302" s="23"/>
      <c r="S302" s="23"/>
      <c r="T302" s="0"/>
      <c r="U302" s="0"/>
    </row>
    <row r="303" customFormat="false" ht="12.75" hidden="false" customHeight="false" outlineLevel="0" collapsed="false">
      <c r="O303" s="23"/>
      <c r="P303" s="23"/>
      <c r="Q303" s="23"/>
      <c r="R303" s="23"/>
      <c r="S303" s="23"/>
      <c r="T303" s="0"/>
      <c r="U303" s="0"/>
    </row>
    <row r="304" customFormat="false" ht="12.75" hidden="false" customHeight="false" outlineLevel="0" collapsed="false">
      <c r="O304" s="23"/>
      <c r="P304" s="23"/>
      <c r="Q304" s="23"/>
      <c r="R304" s="23"/>
      <c r="S304" s="23"/>
      <c r="T304" s="0"/>
      <c r="U304" s="0"/>
    </row>
    <row r="305" customFormat="false" ht="12.75" hidden="false" customHeight="false" outlineLevel="0" collapsed="false">
      <c r="O305" s="23"/>
      <c r="P305" s="23"/>
      <c r="Q305" s="23"/>
      <c r="R305" s="23"/>
      <c r="S305" s="23"/>
      <c r="T305" s="0"/>
      <c r="U305" s="0"/>
    </row>
    <row r="306" customFormat="false" ht="12.75" hidden="false" customHeight="false" outlineLevel="0" collapsed="false">
      <c r="O306" s="23"/>
      <c r="P306" s="23"/>
      <c r="Q306" s="23"/>
      <c r="R306" s="23"/>
      <c r="S306" s="23"/>
      <c r="T306" s="0"/>
      <c r="U306" s="0"/>
    </row>
    <row r="307" customFormat="false" ht="12.75" hidden="false" customHeight="false" outlineLevel="0" collapsed="false">
      <c r="O307" s="23"/>
      <c r="P307" s="23"/>
      <c r="Q307" s="23"/>
      <c r="R307" s="23"/>
      <c r="S307" s="23"/>
      <c r="T307" s="0"/>
      <c r="U307" s="0"/>
    </row>
    <row r="308" customFormat="false" ht="12.75" hidden="false" customHeight="false" outlineLevel="0" collapsed="false">
      <c r="O308" s="23"/>
      <c r="P308" s="23"/>
      <c r="Q308" s="23"/>
      <c r="R308" s="23"/>
      <c r="S308" s="23"/>
      <c r="T308" s="0"/>
      <c r="U308" s="0"/>
    </row>
    <row r="309" customFormat="false" ht="12.75" hidden="false" customHeight="false" outlineLevel="0" collapsed="false">
      <c r="O309" s="23"/>
      <c r="P309" s="23"/>
      <c r="Q309" s="23"/>
      <c r="R309" s="23"/>
      <c r="S309" s="23"/>
      <c r="T309" s="0"/>
      <c r="U309" s="0"/>
    </row>
    <row r="310" customFormat="false" ht="12.75" hidden="false" customHeight="false" outlineLevel="0" collapsed="false">
      <c r="O310" s="23"/>
      <c r="P310" s="23"/>
      <c r="Q310" s="23"/>
      <c r="R310" s="23"/>
      <c r="S310" s="23"/>
      <c r="T310" s="0"/>
      <c r="U310" s="0"/>
    </row>
    <row r="311" customFormat="false" ht="12.75" hidden="false" customHeight="false" outlineLevel="0" collapsed="false">
      <c r="O311" s="23"/>
      <c r="P311" s="23"/>
      <c r="Q311" s="23"/>
      <c r="R311" s="23"/>
      <c r="S311" s="23"/>
      <c r="T311" s="0"/>
      <c r="U311" s="0"/>
    </row>
    <row r="312" customFormat="false" ht="12.75" hidden="false" customHeight="false" outlineLevel="0" collapsed="false">
      <c r="O312" s="23"/>
      <c r="P312" s="23"/>
      <c r="Q312" s="23"/>
      <c r="R312" s="23"/>
      <c r="S312" s="23"/>
      <c r="T312" s="0"/>
      <c r="U312" s="0"/>
    </row>
    <row r="313" customFormat="false" ht="12.75" hidden="false" customHeight="false" outlineLevel="0" collapsed="false">
      <c r="O313" s="23"/>
      <c r="P313" s="23"/>
      <c r="Q313" s="23"/>
      <c r="R313" s="23"/>
      <c r="S313" s="23"/>
      <c r="T313" s="0"/>
      <c r="U313" s="0"/>
    </row>
    <row r="314" customFormat="false" ht="12.75" hidden="false" customHeight="false" outlineLevel="0" collapsed="false">
      <c r="O314" s="23"/>
      <c r="P314" s="23"/>
      <c r="Q314" s="23"/>
      <c r="R314" s="23"/>
      <c r="S314" s="23"/>
      <c r="T314" s="0"/>
      <c r="U314" s="0"/>
    </row>
    <row r="315" customFormat="false" ht="12.75" hidden="false" customHeight="false" outlineLevel="0" collapsed="false">
      <c r="O315" s="23"/>
      <c r="P315" s="23"/>
      <c r="Q315" s="23"/>
      <c r="R315" s="23"/>
      <c r="S315" s="23"/>
      <c r="T315" s="0"/>
      <c r="U315" s="0"/>
    </row>
    <row r="316" customFormat="false" ht="12.75" hidden="false" customHeight="false" outlineLevel="0" collapsed="false">
      <c r="O316" s="23"/>
      <c r="P316" s="23"/>
      <c r="Q316" s="23"/>
      <c r="R316" s="23"/>
      <c r="S316" s="23"/>
      <c r="T316" s="0"/>
      <c r="U316" s="0"/>
    </row>
    <row r="317" customFormat="false" ht="12.75" hidden="false" customHeight="false" outlineLevel="0" collapsed="false">
      <c r="O317" s="23"/>
      <c r="P317" s="23"/>
      <c r="Q317" s="23"/>
      <c r="R317" s="23"/>
      <c r="S317" s="23"/>
      <c r="T317" s="0"/>
      <c r="U317" s="0"/>
    </row>
    <row r="318" customFormat="false" ht="12.75" hidden="false" customHeight="false" outlineLevel="0" collapsed="false">
      <c r="O318" s="23"/>
      <c r="P318" s="23"/>
      <c r="Q318" s="23"/>
      <c r="R318" s="23"/>
      <c r="S318" s="23"/>
      <c r="T318" s="0"/>
      <c r="U318" s="0"/>
    </row>
    <row r="319" customFormat="false" ht="12.75" hidden="false" customHeight="false" outlineLevel="0" collapsed="false">
      <c r="O319" s="23"/>
      <c r="P319" s="23"/>
      <c r="Q319" s="23"/>
      <c r="R319" s="23"/>
      <c r="S319" s="23"/>
      <c r="T319" s="0"/>
      <c r="U319" s="0"/>
    </row>
    <row r="320" customFormat="false" ht="12.75" hidden="false" customHeight="false" outlineLevel="0" collapsed="false">
      <c r="O320" s="23"/>
      <c r="P320" s="23"/>
      <c r="Q320" s="23"/>
      <c r="R320" s="23"/>
      <c r="S320" s="23"/>
      <c r="T320" s="0"/>
      <c r="U320" s="0"/>
    </row>
    <row r="321" customFormat="false" ht="12.75" hidden="false" customHeight="false" outlineLevel="0" collapsed="false">
      <c r="O321" s="23"/>
      <c r="P321" s="23"/>
      <c r="Q321" s="23"/>
      <c r="R321" s="23"/>
      <c r="S321" s="23"/>
      <c r="T321" s="0"/>
      <c r="U321" s="0"/>
    </row>
    <row r="322" customFormat="false" ht="12.75" hidden="false" customHeight="false" outlineLevel="0" collapsed="false">
      <c r="O322" s="23"/>
      <c r="P322" s="23"/>
      <c r="Q322" s="23"/>
      <c r="R322" s="23"/>
      <c r="S322" s="23"/>
      <c r="T322" s="0"/>
      <c r="U322" s="0"/>
    </row>
    <row r="323" customFormat="false" ht="12.75" hidden="false" customHeight="false" outlineLevel="0" collapsed="false">
      <c r="O323" s="23"/>
      <c r="P323" s="23"/>
      <c r="Q323" s="23"/>
      <c r="R323" s="23"/>
      <c r="S323" s="23"/>
      <c r="T323" s="0"/>
      <c r="U323" s="0"/>
    </row>
    <row r="324" customFormat="false" ht="12.75" hidden="false" customHeight="false" outlineLevel="0" collapsed="false">
      <c r="O324" s="23"/>
      <c r="P324" s="23"/>
      <c r="Q324" s="23"/>
      <c r="R324" s="23"/>
      <c r="S324" s="23"/>
      <c r="T324" s="0"/>
      <c r="U324" s="0"/>
    </row>
    <row r="325" customFormat="false" ht="12.75" hidden="false" customHeight="false" outlineLevel="0" collapsed="false">
      <c r="O325" s="23"/>
      <c r="P325" s="23"/>
      <c r="Q325" s="23"/>
      <c r="R325" s="23"/>
      <c r="S325" s="23"/>
      <c r="T325" s="0"/>
      <c r="U325" s="0"/>
    </row>
    <row r="326" customFormat="false" ht="12.75" hidden="false" customHeight="false" outlineLevel="0" collapsed="false">
      <c r="O326" s="23"/>
      <c r="P326" s="23"/>
      <c r="Q326" s="23"/>
      <c r="R326" s="23"/>
      <c r="S326" s="23"/>
      <c r="T326" s="0"/>
      <c r="U326" s="0"/>
    </row>
    <row r="327" customFormat="false" ht="12.75" hidden="false" customHeight="false" outlineLevel="0" collapsed="false">
      <c r="O327" s="23"/>
      <c r="P327" s="23"/>
      <c r="Q327" s="23"/>
      <c r="R327" s="23"/>
      <c r="S327" s="23"/>
      <c r="T327" s="0"/>
      <c r="U327" s="0"/>
    </row>
    <row r="328" customFormat="false" ht="12.75" hidden="false" customHeight="false" outlineLevel="0" collapsed="false">
      <c r="O328" s="23"/>
      <c r="P328" s="23"/>
      <c r="Q328" s="23"/>
      <c r="R328" s="23"/>
      <c r="S328" s="23"/>
      <c r="T328" s="0"/>
      <c r="U328" s="0"/>
    </row>
    <row r="329" customFormat="false" ht="12.75" hidden="false" customHeight="false" outlineLevel="0" collapsed="false">
      <c r="O329" s="23"/>
      <c r="P329" s="23"/>
      <c r="Q329" s="23"/>
      <c r="R329" s="23"/>
      <c r="S329" s="23"/>
      <c r="T329" s="0"/>
      <c r="U329" s="0"/>
    </row>
    <row r="330" customFormat="false" ht="12.75" hidden="false" customHeight="false" outlineLevel="0" collapsed="false">
      <c r="O330" s="23"/>
      <c r="P330" s="23"/>
      <c r="Q330" s="23"/>
      <c r="R330" s="23"/>
      <c r="S330" s="23"/>
      <c r="T330" s="0"/>
      <c r="U330" s="0"/>
    </row>
    <row r="331" customFormat="false" ht="12.75" hidden="false" customHeight="false" outlineLevel="0" collapsed="false">
      <c r="O331" s="23"/>
      <c r="P331" s="23"/>
      <c r="Q331" s="23"/>
      <c r="R331" s="23"/>
      <c r="S331" s="23"/>
      <c r="T331" s="0"/>
      <c r="U331" s="0"/>
    </row>
    <row r="332" customFormat="false" ht="12.75" hidden="false" customHeight="false" outlineLevel="0" collapsed="false">
      <c r="O332" s="23"/>
      <c r="P332" s="23"/>
      <c r="Q332" s="23"/>
      <c r="R332" s="23"/>
      <c r="S332" s="23"/>
      <c r="T332" s="0"/>
      <c r="U332" s="0"/>
    </row>
    <row r="333" customFormat="false" ht="12.75" hidden="false" customHeight="false" outlineLevel="0" collapsed="false">
      <c r="O333" s="23"/>
      <c r="P333" s="23"/>
      <c r="Q333" s="23"/>
      <c r="R333" s="23"/>
      <c r="S333" s="23"/>
      <c r="T333" s="0"/>
      <c r="U333" s="0"/>
    </row>
    <row r="334" customFormat="false" ht="12.75" hidden="false" customHeight="false" outlineLevel="0" collapsed="false">
      <c r="O334" s="23"/>
      <c r="P334" s="23"/>
      <c r="Q334" s="23"/>
      <c r="R334" s="23"/>
      <c r="S334" s="23"/>
      <c r="T334" s="0"/>
      <c r="U334" s="0"/>
    </row>
    <row r="335" customFormat="false" ht="12.75" hidden="false" customHeight="false" outlineLevel="0" collapsed="false">
      <c r="O335" s="23"/>
      <c r="P335" s="23"/>
      <c r="Q335" s="23"/>
      <c r="R335" s="23"/>
      <c r="S335" s="23"/>
      <c r="T335" s="0"/>
      <c r="U335" s="0"/>
    </row>
    <row r="336" customFormat="false" ht="12.75" hidden="false" customHeight="false" outlineLevel="0" collapsed="false">
      <c r="O336" s="23"/>
      <c r="P336" s="23"/>
      <c r="Q336" s="23"/>
      <c r="R336" s="23"/>
      <c r="S336" s="23"/>
      <c r="T336" s="0"/>
      <c r="U336" s="0"/>
    </row>
    <row r="337" customFormat="false" ht="12.75" hidden="false" customHeight="false" outlineLevel="0" collapsed="false">
      <c r="O337" s="23"/>
      <c r="P337" s="23"/>
      <c r="Q337" s="23"/>
      <c r="R337" s="23"/>
      <c r="S337" s="23"/>
      <c r="T337" s="0"/>
      <c r="U337" s="0"/>
    </row>
    <row r="338" customFormat="false" ht="12.75" hidden="false" customHeight="false" outlineLevel="0" collapsed="false">
      <c r="O338" s="23"/>
      <c r="P338" s="23"/>
      <c r="Q338" s="23"/>
      <c r="R338" s="23"/>
      <c r="S338" s="23"/>
      <c r="T338" s="0"/>
      <c r="U338" s="0"/>
    </row>
    <row r="339" customFormat="false" ht="12.75" hidden="false" customHeight="false" outlineLevel="0" collapsed="false">
      <c r="O339" s="23"/>
      <c r="P339" s="23"/>
      <c r="Q339" s="23"/>
      <c r="R339" s="23"/>
      <c r="S339" s="23"/>
      <c r="T339" s="0"/>
      <c r="U339" s="0"/>
    </row>
    <row r="340" customFormat="false" ht="12.75" hidden="false" customHeight="false" outlineLevel="0" collapsed="false">
      <c r="O340" s="23"/>
      <c r="P340" s="23"/>
      <c r="Q340" s="23"/>
      <c r="R340" s="23"/>
      <c r="S340" s="23"/>
      <c r="T340" s="0"/>
      <c r="U340" s="0"/>
    </row>
    <row r="341" customFormat="false" ht="12.75" hidden="false" customHeight="false" outlineLevel="0" collapsed="false">
      <c r="O341" s="23"/>
      <c r="P341" s="23"/>
      <c r="Q341" s="23"/>
      <c r="R341" s="23"/>
      <c r="S341" s="23"/>
      <c r="T341" s="0"/>
      <c r="U341" s="0"/>
    </row>
    <row r="342" customFormat="false" ht="12.75" hidden="false" customHeight="false" outlineLevel="0" collapsed="false">
      <c r="O342" s="23"/>
      <c r="P342" s="23"/>
      <c r="Q342" s="23"/>
      <c r="R342" s="23"/>
      <c r="S342" s="23"/>
      <c r="T342" s="0"/>
      <c r="U342" s="0"/>
    </row>
    <row r="343" customFormat="false" ht="12.75" hidden="false" customHeight="false" outlineLevel="0" collapsed="false">
      <c r="O343" s="23"/>
      <c r="P343" s="23"/>
      <c r="Q343" s="23"/>
      <c r="R343" s="23"/>
      <c r="S343" s="23"/>
      <c r="T343" s="0"/>
      <c r="U343" s="0"/>
    </row>
    <row r="344" customFormat="false" ht="12.75" hidden="false" customHeight="false" outlineLevel="0" collapsed="false">
      <c r="O344" s="23"/>
      <c r="P344" s="23"/>
      <c r="Q344" s="23"/>
      <c r="R344" s="23"/>
      <c r="S344" s="23"/>
      <c r="T344" s="0"/>
      <c r="U344" s="0"/>
    </row>
    <row r="345" customFormat="false" ht="12.75" hidden="false" customHeight="false" outlineLevel="0" collapsed="false">
      <c r="O345" s="23"/>
      <c r="P345" s="23"/>
      <c r="Q345" s="23"/>
      <c r="R345" s="23"/>
      <c r="S345" s="23"/>
      <c r="T345" s="0"/>
      <c r="U345" s="0"/>
    </row>
    <row r="346" customFormat="false" ht="12.75" hidden="false" customHeight="false" outlineLevel="0" collapsed="false">
      <c r="O346" s="23"/>
      <c r="P346" s="23"/>
      <c r="Q346" s="23"/>
      <c r="R346" s="23"/>
      <c r="S346" s="23"/>
      <c r="T346" s="0"/>
      <c r="U346" s="0"/>
    </row>
    <row r="347" customFormat="false" ht="12.75" hidden="false" customHeight="false" outlineLevel="0" collapsed="false">
      <c r="O347" s="23"/>
      <c r="P347" s="23"/>
      <c r="Q347" s="23"/>
      <c r="R347" s="23"/>
      <c r="S347" s="23"/>
      <c r="T347" s="0"/>
      <c r="U347" s="0"/>
    </row>
    <row r="348" customFormat="false" ht="12.75" hidden="false" customHeight="false" outlineLevel="0" collapsed="false">
      <c r="O348" s="23"/>
      <c r="P348" s="23"/>
      <c r="Q348" s="23"/>
      <c r="R348" s="23"/>
      <c r="S348" s="23"/>
      <c r="T348" s="0"/>
      <c r="U348" s="0"/>
    </row>
    <row r="349" customFormat="false" ht="12.75" hidden="false" customHeight="false" outlineLevel="0" collapsed="false">
      <c r="O349" s="23"/>
      <c r="P349" s="23"/>
      <c r="Q349" s="23"/>
      <c r="R349" s="23"/>
      <c r="S349" s="23"/>
      <c r="T349" s="0"/>
      <c r="U349" s="0"/>
    </row>
    <row r="350" customFormat="false" ht="12.75" hidden="false" customHeight="false" outlineLevel="0" collapsed="false">
      <c r="O350" s="23"/>
      <c r="P350" s="23"/>
      <c r="Q350" s="23"/>
      <c r="R350" s="23"/>
      <c r="S350" s="23"/>
      <c r="T350" s="0"/>
      <c r="U350" s="0"/>
    </row>
    <row r="351" customFormat="false" ht="12.75" hidden="false" customHeight="false" outlineLevel="0" collapsed="false">
      <c r="O351" s="23"/>
      <c r="P351" s="23"/>
      <c r="Q351" s="23"/>
      <c r="R351" s="23"/>
      <c r="S351" s="23"/>
      <c r="T351" s="0"/>
      <c r="U351" s="0"/>
    </row>
    <row r="352" customFormat="false" ht="12.75" hidden="false" customHeight="false" outlineLevel="0" collapsed="false">
      <c r="O352" s="23"/>
      <c r="P352" s="23"/>
      <c r="Q352" s="23"/>
      <c r="R352" s="23"/>
      <c r="S352" s="23"/>
      <c r="T352" s="0"/>
      <c r="U352" s="0"/>
    </row>
    <row r="353" customFormat="false" ht="12.75" hidden="false" customHeight="false" outlineLevel="0" collapsed="false">
      <c r="O353" s="23"/>
      <c r="P353" s="23"/>
      <c r="Q353" s="23"/>
      <c r="R353" s="23"/>
      <c r="S353" s="23"/>
      <c r="T353" s="0"/>
      <c r="U353" s="0"/>
    </row>
    <row r="354" customFormat="false" ht="12.75" hidden="false" customHeight="false" outlineLevel="0" collapsed="false">
      <c r="O354" s="23"/>
      <c r="P354" s="23"/>
      <c r="Q354" s="23"/>
      <c r="R354" s="23"/>
      <c r="S354" s="23"/>
      <c r="T354" s="0"/>
      <c r="U354" s="0"/>
    </row>
    <row r="355" customFormat="false" ht="12.75" hidden="false" customHeight="false" outlineLevel="0" collapsed="false">
      <c r="O355" s="23"/>
      <c r="P355" s="23"/>
      <c r="Q355" s="23"/>
      <c r="R355" s="23"/>
      <c r="S355" s="23"/>
      <c r="T355" s="0"/>
      <c r="U355" s="0"/>
    </row>
    <row r="356" customFormat="false" ht="12.75" hidden="false" customHeight="false" outlineLevel="0" collapsed="false">
      <c r="O356" s="23"/>
      <c r="P356" s="23"/>
      <c r="Q356" s="23"/>
      <c r="R356" s="23"/>
      <c r="S356" s="23"/>
      <c r="T356" s="0"/>
      <c r="U356" s="0"/>
    </row>
    <row r="357" customFormat="false" ht="12.75" hidden="false" customHeight="false" outlineLevel="0" collapsed="false">
      <c r="O357" s="23"/>
      <c r="P357" s="23"/>
      <c r="Q357" s="23"/>
      <c r="R357" s="23"/>
      <c r="S357" s="23"/>
      <c r="T357" s="0"/>
      <c r="U357" s="0"/>
    </row>
    <row r="358" customFormat="false" ht="12.75" hidden="false" customHeight="false" outlineLevel="0" collapsed="false">
      <c r="O358" s="23"/>
      <c r="P358" s="23"/>
      <c r="Q358" s="23"/>
      <c r="R358" s="23"/>
      <c r="S358" s="23"/>
      <c r="T358" s="0"/>
      <c r="U358" s="0"/>
    </row>
    <row r="359" customFormat="false" ht="12.75" hidden="false" customHeight="false" outlineLevel="0" collapsed="false">
      <c r="O359" s="23"/>
      <c r="P359" s="23"/>
      <c r="Q359" s="23"/>
      <c r="R359" s="23"/>
      <c r="S359" s="23"/>
      <c r="T359" s="0"/>
      <c r="U359" s="0"/>
    </row>
    <row r="360" customFormat="false" ht="12.75" hidden="false" customHeight="false" outlineLevel="0" collapsed="false">
      <c r="O360" s="23"/>
      <c r="P360" s="23"/>
      <c r="Q360" s="23"/>
      <c r="R360" s="23"/>
      <c r="S360" s="23"/>
      <c r="T360" s="0"/>
      <c r="U360" s="0"/>
    </row>
    <row r="361" customFormat="false" ht="12.75" hidden="false" customHeight="false" outlineLevel="0" collapsed="false">
      <c r="O361" s="23"/>
      <c r="P361" s="23"/>
      <c r="Q361" s="23"/>
      <c r="R361" s="23"/>
      <c r="S361" s="23"/>
      <c r="T361" s="0"/>
      <c r="U361" s="0"/>
    </row>
    <row r="362" customFormat="false" ht="12.75" hidden="false" customHeight="false" outlineLevel="0" collapsed="false">
      <c r="O362" s="23"/>
      <c r="P362" s="23"/>
      <c r="Q362" s="23"/>
      <c r="R362" s="23"/>
      <c r="S362" s="23"/>
      <c r="T362" s="0"/>
      <c r="U362" s="0"/>
    </row>
    <row r="363" customFormat="false" ht="12.75" hidden="false" customHeight="false" outlineLevel="0" collapsed="false">
      <c r="O363" s="23"/>
      <c r="P363" s="23"/>
      <c r="Q363" s="23"/>
      <c r="R363" s="23"/>
      <c r="S363" s="23"/>
      <c r="T363" s="0"/>
      <c r="U363" s="0"/>
    </row>
    <row r="364" customFormat="false" ht="12.75" hidden="false" customHeight="false" outlineLevel="0" collapsed="false">
      <c r="O364" s="23"/>
      <c r="P364" s="23"/>
      <c r="Q364" s="23"/>
      <c r="R364" s="23"/>
      <c r="S364" s="23"/>
      <c r="T364" s="0"/>
      <c r="U364" s="0"/>
    </row>
    <row r="365" customFormat="false" ht="12.75" hidden="false" customHeight="false" outlineLevel="0" collapsed="false">
      <c r="O365" s="23"/>
      <c r="P365" s="23"/>
      <c r="Q365" s="23"/>
      <c r="R365" s="23"/>
      <c r="S365" s="23"/>
      <c r="T365" s="0"/>
      <c r="U365" s="0"/>
    </row>
    <row r="366" customFormat="false" ht="12.75" hidden="false" customHeight="false" outlineLevel="0" collapsed="false">
      <c r="O366" s="23"/>
      <c r="P366" s="23"/>
      <c r="Q366" s="23"/>
      <c r="R366" s="23"/>
      <c r="S366" s="23"/>
      <c r="T366" s="0"/>
      <c r="U366" s="0"/>
    </row>
    <row r="367" customFormat="false" ht="12.75" hidden="false" customHeight="false" outlineLevel="0" collapsed="false">
      <c r="O367" s="23"/>
      <c r="P367" s="23"/>
      <c r="Q367" s="23"/>
      <c r="R367" s="23"/>
      <c r="S367" s="23"/>
      <c r="T367" s="0"/>
      <c r="U367" s="0"/>
    </row>
    <row r="368" customFormat="false" ht="12.75" hidden="false" customHeight="false" outlineLevel="0" collapsed="false">
      <c r="O368" s="23"/>
      <c r="P368" s="23"/>
      <c r="Q368" s="23"/>
      <c r="R368" s="23"/>
      <c r="S368" s="23"/>
      <c r="T368" s="0"/>
      <c r="U368" s="0"/>
    </row>
    <row r="369" customFormat="false" ht="12.75" hidden="false" customHeight="false" outlineLevel="0" collapsed="false">
      <c r="O369" s="23"/>
      <c r="P369" s="23"/>
      <c r="Q369" s="23"/>
      <c r="R369" s="23"/>
      <c r="S369" s="23"/>
      <c r="T369" s="0"/>
      <c r="U369" s="0"/>
    </row>
    <row r="370" customFormat="false" ht="12.75" hidden="false" customHeight="false" outlineLevel="0" collapsed="false">
      <c r="O370" s="23"/>
      <c r="P370" s="23"/>
      <c r="Q370" s="23"/>
      <c r="R370" s="23"/>
      <c r="S370" s="23"/>
      <c r="T370" s="0"/>
      <c r="U370" s="0"/>
    </row>
    <row r="371" customFormat="false" ht="12.75" hidden="false" customHeight="false" outlineLevel="0" collapsed="false">
      <c r="O371" s="23"/>
      <c r="P371" s="23"/>
      <c r="Q371" s="23"/>
      <c r="R371" s="23"/>
      <c r="S371" s="23"/>
      <c r="T371" s="0"/>
      <c r="U371" s="0"/>
    </row>
    <row r="372" customFormat="false" ht="12.75" hidden="false" customHeight="false" outlineLevel="0" collapsed="false">
      <c r="O372" s="23"/>
      <c r="P372" s="23"/>
      <c r="Q372" s="23"/>
      <c r="R372" s="23"/>
      <c r="S372" s="23"/>
      <c r="T372" s="0"/>
      <c r="U372" s="0"/>
    </row>
    <row r="373" customFormat="false" ht="12.75" hidden="false" customHeight="false" outlineLevel="0" collapsed="false">
      <c r="O373" s="23"/>
      <c r="P373" s="23"/>
      <c r="Q373" s="23"/>
      <c r="R373" s="23"/>
      <c r="S373" s="23"/>
      <c r="T373" s="0"/>
      <c r="U373" s="0"/>
    </row>
    <row r="374" customFormat="false" ht="12.75" hidden="false" customHeight="false" outlineLevel="0" collapsed="false">
      <c r="O374" s="23"/>
      <c r="P374" s="23"/>
      <c r="Q374" s="23"/>
      <c r="R374" s="23"/>
      <c r="S374" s="23"/>
      <c r="T374" s="0"/>
      <c r="U374" s="0"/>
    </row>
    <row r="375" customFormat="false" ht="12.75" hidden="false" customHeight="false" outlineLevel="0" collapsed="false">
      <c r="O375" s="23"/>
      <c r="P375" s="23"/>
      <c r="Q375" s="23"/>
      <c r="R375" s="23"/>
      <c r="S375" s="23"/>
      <c r="T375" s="0"/>
      <c r="U375" s="0"/>
    </row>
    <row r="376" customFormat="false" ht="12.75" hidden="false" customHeight="false" outlineLevel="0" collapsed="false">
      <c r="O376" s="23"/>
      <c r="P376" s="23"/>
      <c r="Q376" s="23"/>
      <c r="R376" s="23"/>
      <c r="S376" s="23"/>
      <c r="T376" s="0"/>
      <c r="U376" s="0"/>
    </row>
    <row r="377" customFormat="false" ht="12.75" hidden="false" customHeight="false" outlineLevel="0" collapsed="false">
      <c r="O377" s="23"/>
      <c r="P377" s="23"/>
      <c r="Q377" s="23"/>
      <c r="R377" s="23"/>
      <c r="S377" s="23"/>
      <c r="T377" s="0"/>
      <c r="U377" s="0"/>
    </row>
    <row r="378" customFormat="false" ht="12.75" hidden="false" customHeight="false" outlineLevel="0" collapsed="false">
      <c r="O378" s="23"/>
      <c r="P378" s="23"/>
      <c r="Q378" s="23"/>
      <c r="R378" s="23"/>
      <c r="S378" s="23"/>
      <c r="T378" s="0"/>
      <c r="U378" s="0"/>
    </row>
    <row r="379" customFormat="false" ht="12.75" hidden="false" customHeight="false" outlineLevel="0" collapsed="false">
      <c r="O379" s="23"/>
      <c r="P379" s="23"/>
      <c r="Q379" s="23"/>
      <c r="R379" s="23"/>
      <c r="S379" s="23"/>
      <c r="T379" s="0"/>
      <c r="U379" s="0"/>
    </row>
    <row r="380" customFormat="false" ht="12.75" hidden="false" customHeight="false" outlineLevel="0" collapsed="false">
      <c r="O380" s="23"/>
      <c r="P380" s="23"/>
      <c r="Q380" s="23"/>
      <c r="R380" s="23"/>
      <c r="S380" s="23"/>
      <c r="T380" s="0"/>
      <c r="U380" s="0"/>
    </row>
    <row r="381" customFormat="false" ht="12.75" hidden="false" customHeight="false" outlineLevel="0" collapsed="false">
      <c r="O381" s="23"/>
      <c r="P381" s="23"/>
      <c r="Q381" s="23"/>
      <c r="R381" s="23"/>
      <c r="S381" s="23"/>
      <c r="T381" s="0"/>
      <c r="U381" s="0"/>
    </row>
    <row r="382" customFormat="false" ht="12.75" hidden="false" customHeight="false" outlineLevel="0" collapsed="false">
      <c r="O382" s="23"/>
      <c r="P382" s="23"/>
      <c r="Q382" s="23"/>
      <c r="R382" s="23"/>
      <c r="S382" s="23"/>
      <c r="T382" s="0"/>
      <c r="U382" s="0"/>
    </row>
    <row r="383" customFormat="false" ht="12.75" hidden="false" customHeight="false" outlineLevel="0" collapsed="false">
      <c r="O383" s="23"/>
      <c r="P383" s="23"/>
      <c r="Q383" s="23"/>
      <c r="R383" s="23"/>
      <c r="S383" s="23"/>
      <c r="T383" s="0"/>
      <c r="U383" s="0"/>
    </row>
    <row r="384" customFormat="false" ht="12.75" hidden="false" customHeight="false" outlineLevel="0" collapsed="false">
      <c r="O384" s="23"/>
      <c r="P384" s="23"/>
      <c r="Q384" s="23"/>
      <c r="R384" s="23"/>
      <c r="S384" s="23"/>
      <c r="T384" s="0"/>
      <c r="U384" s="0"/>
    </row>
    <row r="385" customFormat="false" ht="12.75" hidden="false" customHeight="false" outlineLevel="0" collapsed="false">
      <c r="O385" s="23"/>
      <c r="P385" s="23"/>
      <c r="Q385" s="23"/>
      <c r="R385" s="23"/>
      <c r="S385" s="23"/>
      <c r="T385" s="0"/>
      <c r="U385" s="0"/>
    </row>
    <row r="386" customFormat="false" ht="12.75" hidden="false" customHeight="false" outlineLevel="0" collapsed="false">
      <c r="O386" s="23"/>
      <c r="P386" s="23"/>
      <c r="Q386" s="23"/>
      <c r="R386" s="23"/>
      <c r="S386" s="23"/>
      <c r="T386" s="0"/>
      <c r="U386" s="0"/>
    </row>
    <row r="387" customFormat="false" ht="12.75" hidden="false" customHeight="false" outlineLevel="0" collapsed="false">
      <c r="O387" s="23"/>
      <c r="P387" s="23"/>
      <c r="Q387" s="23"/>
      <c r="R387" s="23"/>
      <c r="S387" s="23"/>
      <c r="T387" s="0"/>
      <c r="U387" s="0"/>
    </row>
    <row r="388" customFormat="false" ht="12.75" hidden="false" customHeight="false" outlineLevel="0" collapsed="false">
      <c r="O388" s="23"/>
      <c r="P388" s="23"/>
      <c r="Q388" s="23"/>
      <c r="R388" s="23"/>
      <c r="S388" s="23"/>
      <c r="T388" s="0"/>
      <c r="U388" s="0"/>
    </row>
    <row r="389" customFormat="false" ht="12.75" hidden="false" customHeight="false" outlineLevel="0" collapsed="false">
      <c r="O389" s="23"/>
      <c r="P389" s="23"/>
      <c r="Q389" s="23"/>
      <c r="R389" s="23"/>
      <c r="S389" s="23"/>
      <c r="T389" s="0"/>
      <c r="U389" s="0"/>
    </row>
    <row r="390" customFormat="false" ht="12.75" hidden="false" customHeight="false" outlineLevel="0" collapsed="false">
      <c r="O390" s="23"/>
      <c r="P390" s="23"/>
      <c r="Q390" s="23"/>
      <c r="R390" s="23"/>
      <c r="S390" s="23"/>
      <c r="T390" s="0"/>
      <c r="U390" s="0"/>
    </row>
    <row r="391" customFormat="false" ht="12.75" hidden="false" customHeight="false" outlineLevel="0" collapsed="false">
      <c r="O391" s="23"/>
      <c r="P391" s="23"/>
      <c r="Q391" s="23"/>
      <c r="R391" s="23"/>
      <c r="S391" s="23"/>
      <c r="T391" s="0"/>
      <c r="U391" s="0"/>
    </row>
    <row r="392" customFormat="false" ht="12.75" hidden="false" customHeight="false" outlineLevel="0" collapsed="false">
      <c r="O392" s="23"/>
      <c r="P392" s="23"/>
      <c r="Q392" s="23"/>
      <c r="R392" s="23"/>
      <c r="S392" s="23"/>
      <c r="T392" s="0"/>
      <c r="U392" s="0"/>
    </row>
    <row r="393" customFormat="false" ht="12.75" hidden="false" customHeight="false" outlineLevel="0" collapsed="false">
      <c r="O393" s="23"/>
      <c r="P393" s="23"/>
      <c r="Q393" s="23"/>
      <c r="R393" s="23"/>
      <c r="S393" s="23"/>
      <c r="T393" s="0"/>
      <c r="U393" s="0"/>
    </row>
    <row r="394" customFormat="false" ht="12.75" hidden="false" customHeight="false" outlineLevel="0" collapsed="false">
      <c r="O394" s="23"/>
      <c r="P394" s="23"/>
      <c r="Q394" s="23"/>
      <c r="R394" s="23"/>
      <c r="S394" s="23"/>
      <c r="T394" s="0"/>
      <c r="U394" s="0"/>
    </row>
    <row r="395" customFormat="false" ht="12.75" hidden="false" customHeight="false" outlineLevel="0" collapsed="false">
      <c r="O395" s="23"/>
      <c r="P395" s="23"/>
      <c r="Q395" s="23"/>
      <c r="R395" s="23"/>
      <c r="S395" s="23"/>
      <c r="T395" s="0"/>
      <c r="U395" s="0"/>
    </row>
    <row r="396" customFormat="false" ht="12.75" hidden="false" customHeight="false" outlineLevel="0" collapsed="false">
      <c r="O396" s="23"/>
      <c r="P396" s="23"/>
      <c r="Q396" s="23"/>
      <c r="R396" s="23"/>
      <c r="S396" s="23"/>
      <c r="T396" s="0"/>
      <c r="U396" s="0"/>
    </row>
    <row r="397" customFormat="false" ht="12.75" hidden="false" customHeight="false" outlineLevel="0" collapsed="false">
      <c r="O397" s="23"/>
      <c r="P397" s="23"/>
      <c r="Q397" s="23"/>
      <c r="R397" s="23"/>
      <c r="S397" s="23"/>
      <c r="T397" s="0"/>
      <c r="U397" s="0"/>
    </row>
    <row r="398" customFormat="false" ht="12.75" hidden="false" customHeight="false" outlineLevel="0" collapsed="false">
      <c r="O398" s="23"/>
      <c r="P398" s="23"/>
      <c r="Q398" s="23"/>
      <c r="R398" s="23"/>
      <c r="S398" s="23"/>
      <c r="T398" s="0"/>
      <c r="U398" s="0"/>
    </row>
    <row r="399" customFormat="false" ht="12.75" hidden="false" customHeight="false" outlineLevel="0" collapsed="false">
      <c r="O399" s="23"/>
      <c r="P399" s="23"/>
      <c r="Q399" s="23"/>
      <c r="R399" s="23"/>
      <c r="S399" s="23"/>
      <c r="T399" s="0"/>
      <c r="U399" s="0"/>
    </row>
    <row r="400" customFormat="false" ht="12.75" hidden="false" customHeight="false" outlineLevel="0" collapsed="false">
      <c r="O400" s="23"/>
      <c r="P400" s="23"/>
      <c r="Q400" s="23"/>
      <c r="R400" s="23"/>
      <c r="S400" s="23"/>
      <c r="T400" s="0"/>
      <c r="U400" s="0"/>
    </row>
    <row r="401" customFormat="false" ht="12.75" hidden="false" customHeight="false" outlineLevel="0" collapsed="false">
      <c r="O401" s="23"/>
      <c r="P401" s="23"/>
      <c r="Q401" s="23"/>
      <c r="R401" s="23"/>
      <c r="S401" s="23"/>
      <c r="T401" s="0"/>
      <c r="U401" s="0"/>
    </row>
    <row r="402" customFormat="false" ht="12.75" hidden="false" customHeight="false" outlineLevel="0" collapsed="false">
      <c r="O402" s="23"/>
      <c r="P402" s="23"/>
      <c r="Q402" s="23"/>
      <c r="R402" s="23"/>
      <c r="S402" s="23"/>
      <c r="T402" s="0"/>
      <c r="U402" s="0"/>
    </row>
    <row r="403" customFormat="false" ht="12.75" hidden="false" customHeight="false" outlineLevel="0" collapsed="false">
      <c r="O403" s="23"/>
      <c r="P403" s="23"/>
      <c r="Q403" s="23"/>
      <c r="R403" s="23"/>
      <c r="S403" s="23"/>
      <c r="T403" s="0"/>
      <c r="U403" s="0"/>
    </row>
    <row r="404" customFormat="false" ht="12.75" hidden="false" customHeight="false" outlineLevel="0" collapsed="false">
      <c r="O404" s="23"/>
      <c r="P404" s="23"/>
      <c r="Q404" s="23"/>
      <c r="R404" s="23"/>
      <c r="S404" s="23"/>
      <c r="T404" s="0"/>
      <c r="U404" s="0"/>
    </row>
    <row r="405" customFormat="false" ht="12.75" hidden="false" customHeight="false" outlineLevel="0" collapsed="false">
      <c r="O405" s="23"/>
      <c r="P405" s="23"/>
      <c r="Q405" s="23"/>
      <c r="R405" s="23"/>
      <c r="S405" s="23"/>
      <c r="T405" s="0"/>
      <c r="U405" s="0"/>
    </row>
    <row r="406" customFormat="false" ht="12.75" hidden="false" customHeight="false" outlineLevel="0" collapsed="false">
      <c r="O406" s="23"/>
      <c r="P406" s="23"/>
      <c r="Q406" s="23"/>
      <c r="R406" s="23"/>
      <c r="S406" s="23"/>
      <c r="T406" s="0"/>
      <c r="U406" s="0"/>
    </row>
    <row r="407" customFormat="false" ht="12.75" hidden="false" customHeight="false" outlineLevel="0" collapsed="false">
      <c r="O407" s="23"/>
      <c r="P407" s="23"/>
      <c r="Q407" s="23"/>
      <c r="R407" s="23"/>
      <c r="S407" s="23"/>
      <c r="T407" s="0"/>
      <c r="U407" s="0"/>
    </row>
    <row r="408" customFormat="false" ht="12.75" hidden="false" customHeight="false" outlineLevel="0" collapsed="false">
      <c r="O408" s="23"/>
      <c r="P408" s="23"/>
      <c r="Q408" s="23"/>
      <c r="R408" s="23"/>
      <c r="S408" s="23"/>
      <c r="T408" s="0"/>
      <c r="U408" s="0"/>
    </row>
    <row r="409" customFormat="false" ht="12.75" hidden="false" customHeight="false" outlineLevel="0" collapsed="false">
      <c r="O409" s="23"/>
      <c r="P409" s="23"/>
      <c r="Q409" s="23"/>
      <c r="R409" s="23"/>
      <c r="S409" s="23"/>
      <c r="T409" s="0"/>
      <c r="U409" s="0"/>
    </row>
    <row r="410" customFormat="false" ht="12.75" hidden="false" customHeight="false" outlineLevel="0" collapsed="false">
      <c r="O410" s="23"/>
      <c r="P410" s="23"/>
      <c r="Q410" s="23"/>
      <c r="R410" s="23"/>
      <c r="S410" s="23"/>
      <c r="T410" s="0"/>
      <c r="U410" s="0"/>
    </row>
    <row r="411" customFormat="false" ht="12.75" hidden="false" customHeight="false" outlineLevel="0" collapsed="false">
      <c r="O411" s="23"/>
      <c r="P411" s="23"/>
      <c r="Q411" s="23"/>
      <c r="R411" s="23"/>
      <c r="S411" s="23"/>
      <c r="T411" s="0"/>
      <c r="U411" s="0"/>
    </row>
    <row r="412" customFormat="false" ht="12.75" hidden="false" customHeight="false" outlineLevel="0" collapsed="false">
      <c r="O412" s="23"/>
      <c r="P412" s="23"/>
      <c r="Q412" s="23"/>
      <c r="R412" s="23"/>
      <c r="S412" s="23"/>
      <c r="T412" s="0"/>
      <c r="U412" s="0"/>
    </row>
    <row r="413" customFormat="false" ht="12.75" hidden="false" customHeight="false" outlineLevel="0" collapsed="false">
      <c r="O413" s="23"/>
      <c r="P413" s="23"/>
      <c r="Q413" s="23"/>
      <c r="R413" s="23"/>
      <c r="S413" s="23"/>
      <c r="T413" s="0"/>
      <c r="U413" s="0"/>
    </row>
    <row r="414" customFormat="false" ht="12.75" hidden="false" customHeight="false" outlineLevel="0" collapsed="false">
      <c r="O414" s="23"/>
      <c r="P414" s="23"/>
      <c r="Q414" s="23"/>
      <c r="R414" s="23"/>
      <c r="S414" s="23"/>
      <c r="T414" s="0"/>
      <c r="U414" s="0"/>
    </row>
    <row r="415" customFormat="false" ht="12.75" hidden="false" customHeight="false" outlineLevel="0" collapsed="false">
      <c r="O415" s="23"/>
      <c r="P415" s="23"/>
      <c r="Q415" s="23"/>
      <c r="R415" s="23"/>
      <c r="S415" s="23"/>
      <c r="T415" s="0"/>
      <c r="U415" s="0"/>
    </row>
    <row r="416" customFormat="false" ht="12.75" hidden="false" customHeight="false" outlineLevel="0" collapsed="false">
      <c r="O416" s="23"/>
      <c r="P416" s="23"/>
      <c r="Q416" s="23"/>
      <c r="R416" s="23"/>
      <c r="S416" s="23"/>
      <c r="T416" s="0"/>
      <c r="U416" s="0"/>
    </row>
    <row r="417" customFormat="false" ht="12.75" hidden="false" customHeight="false" outlineLevel="0" collapsed="false">
      <c r="O417" s="23"/>
      <c r="P417" s="23"/>
      <c r="Q417" s="23"/>
      <c r="R417" s="23"/>
      <c r="S417" s="23"/>
      <c r="T417" s="0"/>
      <c r="U417" s="0"/>
    </row>
    <row r="418" customFormat="false" ht="12.75" hidden="false" customHeight="false" outlineLevel="0" collapsed="false">
      <c r="O418" s="23"/>
      <c r="P418" s="23"/>
      <c r="Q418" s="23"/>
      <c r="R418" s="23"/>
      <c r="S418" s="23"/>
      <c r="T418" s="0"/>
      <c r="U418" s="0"/>
    </row>
    <row r="419" customFormat="false" ht="12.75" hidden="false" customHeight="false" outlineLevel="0" collapsed="false">
      <c r="O419" s="23"/>
      <c r="P419" s="23"/>
      <c r="Q419" s="23"/>
      <c r="R419" s="23"/>
      <c r="S419" s="23"/>
      <c r="T419" s="0"/>
      <c r="U419" s="0"/>
    </row>
    <row r="420" customFormat="false" ht="12.75" hidden="false" customHeight="false" outlineLevel="0" collapsed="false">
      <c r="O420" s="23"/>
      <c r="P420" s="23"/>
      <c r="Q420" s="23"/>
      <c r="R420" s="23"/>
      <c r="S420" s="23"/>
      <c r="T420" s="0"/>
      <c r="U420" s="0"/>
    </row>
    <row r="421" customFormat="false" ht="12.75" hidden="false" customHeight="false" outlineLevel="0" collapsed="false">
      <c r="O421" s="23"/>
      <c r="P421" s="23"/>
      <c r="Q421" s="23"/>
      <c r="R421" s="23"/>
      <c r="S421" s="23"/>
      <c r="T421" s="0"/>
      <c r="U421" s="0"/>
    </row>
    <row r="422" customFormat="false" ht="12.75" hidden="false" customHeight="false" outlineLevel="0" collapsed="false">
      <c r="O422" s="23"/>
      <c r="P422" s="23"/>
      <c r="Q422" s="23"/>
      <c r="R422" s="23"/>
      <c r="S422" s="23"/>
      <c r="T422" s="0"/>
      <c r="U422" s="0"/>
    </row>
    <row r="423" customFormat="false" ht="12.75" hidden="false" customHeight="false" outlineLevel="0" collapsed="false">
      <c r="O423" s="23"/>
      <c r="P423" s="23"/>
      <c r="Q423" s="23"/>
      <c r="R423" s="23"/>
      <c r="S423" s="23"/>
      <c r="T423" s="0"/>
      <c r="U423" s="0"/>
    </row>
    <row r="424" customFormat="false" ht="12.75" hidden="false" customHeight="false" outlineLevel="0" collapsed="false">
      <c r="O424" s="23"/>
      <c r="P424" s="23"/>
      <c r="Q424" s="23"/>
      <c r="R424" s="23"/>
      <c r="S424" s="23"/>
      <c r="T424" s="0"/>
      <c r="U424" s="0"/>
    </row>
    <row r="425" customFormat="false" ht="12.75" hidden="false" customHeight="false" outlineLevel="0" collapsed="false">
      <c r="O425" s="23"/>
      <c r="P425" s="23"/>
      <c r="Q425" s="23"/>
      <c r="R425" s="23"/>
      <c r="S425" s="23"/>
      <c r="T425" s="0"/>
      <c r="U425" s="0"/>
    </row>
    <row r="426" customFormat="false" ht="12.75" hidden="false" customHeight="false" outlineLevel="0" collapsed="false">
      <c r="O426" s="23"/>
      <c r="P426" s="23"/>
      <c r="Q426" s="23"/>
      <c r="R426" s="23"/>
      <c r="S426" s="23"/>
      <c r="T426" s="0"/>
      <c r="U426" s="0"/>
    </row>
    <row r="427" customFormat="false" ht="12.75" hidden="false" customHeight="false" outlineLevel="0" collapsed="false">
      <c r="O427" s="23"/>
      <c r="P427" s="23"/>
      <c r="Q427" s="23"/>
      <c r="R427" s="23"/>
      <c r="S427" s="23"/>
      <c r="T427" s="0"/>
      <c r="U427" s="0"/>
    </row>
    <row r="428" customFormat="false" ht="12.75" hidden="false" customHeight="false" outlineLevel="0" collapsed="false">
      <c r="O428" s="23"/>
      <c r="P428" s="23"/>
      <c r="Q428" s="23"/>
      <c r="R428" s="23"/>
      <c r="S428" s="23"/>
      <c r="T428" s="0"/>
      <c r="U428" s="0"/>
    </row>
    <row r="429" customFormat="false" ht="12.75" hidden="false" customHeight="false" outlineLevel="0" collapsed="false">
      <c r="O429" s="23"/>
      <c r="P429" s="23"/>
      <c r="Q429" s="23"/>
      <c r="R429" s="23"/>
      <c r="S429" s="23"/>
      <c r="T429" s="0"/>
      <c r="U429" s="0"/>
    </row>
    <row r="430" customFormat="false" ht="12.75" hidden="false" customHeight="false" outlineLevel="0" collapsed="false">
      <c r="O430" s="23"/>
      <c r="P430" s="23"/>
      <c r="Q430" s="23"/>
      <c r="R430" s="23"/>
      <c r="S430" s="23"/>
      <c r="T430" s="0"/>
      <c r="U430" s="0"/>
    </row>
    <row r="431" customFormat="false" ht="12.75" hidden="false" customHeight="false" outlineLevel="0" collapsed="false">
      <c r="O431" s="23"/>
      <c r="P431" s="23"/>
      <c r="Q431" s="23"/>
      <c r="R431" s="23"/>
      <c r="S431" s="23"/>
      <c r="T431" s="0"/>
      <c r="U431" s="0"/>
    </row>
    <row r="432" customFormat="false" ht="12.75" hidden="false" customHeight="false" outlineLevel="0" collapsed="false">
      <c r="O432" s="23"/>
      <c r="P432" s="23"/>
      <c r="Q432" s="23"/>
      <c r="R432" s="23"/>
      <c r="S432" s="23"/>
      <c r="T432" s="0"/>
      <c r="U432" s="0"/>
    </row>
    <row r="433" customFormat="false" ht="12.75" hidden="false" customHeight="false" outlineLevel="0" collapsed="false">
      <c r="O433" s="23"/>
      <c r="P433" s="23"/>
      <c r="Q433" s="23"/>
      <c r="R433" s="23"/>
      <c r="S433" s="23"/>
      <c r="T433" s="0"/>
      <c r="U433" s="0"/>
    </row>
    <row r="434" customFormat="false" ht="12.75" hidden="false" customHeight="false" outlineLevel="0" collapsed="false">
      <c r="O434" s="23"/>
      <c r="P434" s="23"/>
      <c r="Q434" s="23"/>
      <c r="R434" s="23"/>
      <c r="S434" s="23"/>
      <c r="T434" s="0"/>
      <c r="U434" s="0"/>
    </row>
    <row r="435" customFormat="false" ht="12.75" hidden="false" customHeight="false" outlineLevel="0" collapsed="false">
      <c r="O435" s="23"/>
      <c r="P435" s="23"/>
      <c r="Q435" s="23"/>
      <c r="R435" s="23"/>
      <c r="S435" s="23"/>
      <c r="T435" s="0"/>
      <c r="U435" s="0"/>
    </row>
    <row r="436" customFormat="false" ht="12.75" hidden="false" customHeight="false" outlineLevel="0" collapsed="false">
      <c r="O436" s="23"/>
      <c r="P436" s="23"/>
      <c r="Q436" s="23"/>
      <c r="R436" s="23"/>
      <c r="S436" s="23"/>
      <c r="T436" s="0"/>
      <c r="U436" s="0"/>
    </row>
    <row r="437" customFormat="false" ht="12.75" hidden="false" customHeight="false" outlineLevel="0" collapsed="false">
      <c r="O437" s="23"/>
      <c r="P437" s="23"/>
      <c r="Q437" s="23"/>
      <c r="R437" s="23"/>
      <c r="S437" s="23"/>
      <c r="T437" s="0"/>
      <c r="U437" s="0"/>
    </row>
    <row r="438" customFormat="false" ht="12.75" hidden="false" customHeight="false" outlineLevel="0" collapsed="false">
      <c r="O438" s="23"/>
      <c r="P438" s="23"/>
      <c r="Q438" s="23"/>
      <c r="R438" s="23"/>
      <c r="S438" s="23"/>
      <c r="T438" s="0"/>
      <c r="U438" s="0"/>
    </row>
    <row r="439" customFormat="false" ht="12.75" hidden="false" customHeight="false" outlineLevel="0" collapsed="false">
      <c r="O439" s="23"/>
      <c r="P439" s="23"/>
      <c r="Q439" s="23"/>
      <c r="R439" s="23"/>
      <c r="S439" s="23"/>
      <c r="T439" s="0"/>
      <c r="U439" s="0"/>
    </row>
    <row r="440" customFormat="false" ht="12.75" hidden="false" customHeight="false" outlineLevel="0" collapsed="false">
      <c r="O440" s="23"/>
      <c r="P440" s="23"/>
      <c r="Q440" s="23"/>
      <c r="R440" s="23"/>
      <c r="S440" s="23"/>
      <c r="T440" s="0"/>
      <c r="U440" s="0"/>
    </row>
    <row r="441" customFormat="false" ht="12.75" hidden="false" customHeight="false" outlineLevel="0" collapsed="false">
      <c r="O441" s="23"/>
      <c r="P441" s="23"/>
      <c r="Q441" s="23"/>
      <c r="R441" s="23"/>
      <c r="S441" s="23"/>
      <c r="T441" s="0"/>
      <c r="U441" s="0"/>
    </row>
    <row r="442" customFormat="false" ht="12.75" hidden="false" customHeight="false" outlineLevel="0" collapsed="false">
      <c r="O442" s="23"/>
      <c r="P442" s="23"/>
      <c r="Q442" s="23"/>
      <c r="R442" s="23"/>
      <c r="S442" s="23"/>
      <c r="T442" s="0"/>
      <c r="U442" s="0"/>
    </row>
    <row r="443" customFormat="false" ht="12.75" hidden="false" customHeight="false" outlineLevel="0" collapsed="false">
      <c r="O443" s="23"/>
      <c r="P443" s="23"/>
      <c r="Q443" s="23"/>
      <c r="R443" s="23"/>
      <c r="S443" s="23"/>
      <c r="T443" s="0"/>
      <c r="U443" s="0"/>
    </row>
    <row r="444" customFormat="false" ht="12.75" hidden="false" customHeight="false" outlineLevel="0" collapsed="false">
      <c r="O444" s="23"/>
      <c r="P444" s="23"/>
      <c r="Q444" s="23"/>
      <c r="R444" s="23"/>
      <c r="S444" s="23"/>
      <c r="T444" s="0"/>
      <c r="U444" s="0"/>
    </row>
    <row r="445" customFormat="false" ht="12.75" hidden="false" customHeight="false" outlineLevel="0" collapsed="false">
      <c r="O445" s="23"/>
      <c r="P445" s="23"/>
      <c r="Q445" s="23"/>
      <c r="R445" s="23"/>
      <c r="S445" s="23"/>
      <c r="T445" s="0"/>
      <c r="U445" s="0"/>
    </row>
    <row r="446" customFormat="false" ht="12.75" hidden="false" customHeight="false" outlineLevel="0" collapsed="false">
      <c r="O446" s="23"/>
      <c r="P446" s="23"/>
      <c r="Q446" s="23"/>
      <c r="R446" s="23"/>
      <c r="S446" s="23"/>
      <c r="T446" s="0"/>
      <c r="U446" s="0"/>
    </row>
    <row r="447" customFormat="false" ht="12.75" hidden="false" customHeight="false" outlineLevel="0" collapsed="false">
      <c r="O447" s="23"/>
      <c r="P447" s="23"/>
      <c r="Q447" s="23"/>
      <c r="R447" s="23"/>
      <c r="S447" s="23"/>
      <c r="T447" s="0"/>
      <c r="U447" s="0"/>
    </row>
    <row r="448" customFormat="false" ht="12.75" hidden="false" customHeight="false" outlineLevel="0" collapsed="false">
      <c r="O448" s="23"/>
      <c r="P448" s="23"/>
      <c r="Q448" s="23"/>
      <c r="R448" s="23"/>
      <c r="S448" s="23"/>
      <c r="T448" s="0"/>
      <c r="U448" s="0"/>
    </row>
    <row r="449" customFormat="false" ht="12.75" hidden="false" customHeight="false" outlineLevel="0" collapsed="false">
      <c r="O449" s="23"/>
      <c r="P449" s="23"/>
      <c r="Q449" s="23"/>
      <c r="R449" s="23"/>
      <c r="S449" s="23"/>
      <c r="T449" s="0"/>
      <c r="U449" s="0"/>
    </row>
    <row r="450" customFormat="false" ht="12.75" hidden="false" customHeight="false" outlineLevel="0" collapsed="false">
      <c r="O450" s="23"/>
      <c r="P450" s="23"/>
      <c r="Q450" s="23"/>
      <c r="R450" s="23"/>
      <c r="S450" s="23"/>
      <c r="T450" s="0"/>
      <c r="U450" s="0"/>
    </row>
    <row r="451" customFormat="false" ht="12.75" hidden="false" customHeight="false" outlineLevel="0" collapsed="false">
      <c r="O451" s="23"/>
      <c r="P451" s="23"/>
      <c r="Q451" s="23"/>
      <c r="R451" s="23"/>
      <c r="S451" s="23"/>
      <c r="T451" s="0"/>
      <c r="U451" s="0"/>
    </row>
    <row r="452" customFormat="false" ht="12.75" hidden="false" customHeight="false" outlineLevel="0" collapsed="false">
      <c r="O452" s="23"/>
      <c r="P452" s="23"/>
      <c r="Q452" s="23"/>
      <c r="R452" s="23"/>
      <c r="S452" s="23"/>
      <c r="T452" s="0"/>
      <c r="U452" s="0"/>
    </row>
    <row r="453" customFormat="false" ht="12.75" hidden="false" customHeight="false" outlineLevel="0" collapsed="false">
      <c r="O453" s="23"/>
      <c r="P453" s="23"/>
      <c r="Q453" s="23"/>
      <c r="R453" s="23"/>
      <c r="S453" s="23"/>
      <c r="T453" s="0"/>
      <c r="U453" s="0"/>
    </row>
    <row r="454" customFormat="false" ht="12.75" hidden="false" customHeight="false" outlineLevel="0" collapsed="false">
      <c r="O454" s="23"/>
      <c r="P454" s="23"/>
      <c r="Q454" s="23"/>
      <c r="R454" s="23"/>
      <c r="S454" s="23"/>
      <c r="T454" s="0"/>
      <c r="U454" s="0"/>
    </row>
    <row r="455" customFormat="false" ht="12.75" hidden="false" customHeight="false" outlineLevel="0" collapsed="false">
      <c r="O455" s="23"/>
      <c r="P455" s="23"/>
      <c r="Q455" s="23"/>
      <c r="R455" s="23"/>
      <c r="S455" s="23"/>
      <c r="T455" s="0"/>
      <c r="U455" s="0"/>
    </row>
    <row r="456" customFormat="false" ht="12.75" hidden="false" customHeight="false" outlineLevel="0" collapsed="false">
      <c r="O456" s="23"/>
      <c r="P456" s="23"/>
      <c r="Q456" s="23"/>
      <c r="R456" s="23"/>
      <c r="S456" s="23"/>
      <c r="T456" s="0"/>
      <c r="U456" s="0"/>
    </row>
    <row r="457" customFormat="false" ht="12.75" hidden="false" customHeight="false" outlineLevel="0" collapsed="false">
      <c r="O457" s="23"/>
      <c r="P457" s="23"/>
      <c r="Q457" s="23"/>
      <c r="R457" s="23"/>
      <c r="S457" s="23"/>
      <c r="T457" s="0"/>
      <c r="U457" s="0"/>
    </row>
    <row r="458" customFormat="false" ht="12.75" hidden="false" customHeight="false" outlineLevel="0" collapsed="false">
      <c r="O458" s="23"/>
      <c r="P458" s="23"/>
      <c r="Q458" s="23"/>
      <c r="R458" s="23"/>
      <c r="S458" s="23"/>
      <c r="T458" s="0"/>
      <c r="U458" s="0"/>
    </row>
    <row r="459" customFormat="false" ht="12.75" hidden="false" customHeight="false" outlineLevel="0" collapsed="false">
      <c r="O459" s="23"/>
      <c r="P459" s="23"/>
      <c r="Q459" s="23"/>
      <c r="R459" s="23"/>
      <c r="S459" s="23"/>
      <c r="T459" s="0"/>
      <c r="U459" s="0"/>
    </row>
    <row r="460" customFormat="false" ht="12.75" hidden="false" customHeight="false" outlineLevel="0" collapsed="false">
      <c r="O460" s="23"/>
      <c r="P460" s="23"/>
      <c r="Q460" s="23"/>
      <c r="R460" s="23"/>
      <c r="S460" s="23"/>
      <c r="T460" s="0"/>
      <c r="U460" s="0"/>
    </row>
    <row r="461" customFormat="false" ht="12.75" hidden="false" customHeight="false" outlineLevel="0" collapsed="false">
      <c r="O461" s="23"/>
      <c r="P461" s="23"/>
      <c r="Q461" s="23"/>
      <c r="R461" s="23"/>
      <c r="S461" s="23"/>
      <c r="T461" s="0"/>
      <c r="U461" s="0"/>
    </row>
    <row r="462" customFormat="false" ht="12.75" hidden="false" customHeight="false" outlineLevel="0" collapsed="false">
      <c r="O462" s="23"/>
      <c r="P462" s="23"/>
      <c r="Q462" s="23"/>
      <c r="R462" s="23"/>
      <c r="S462" s="23"/>
      <c r="T462" s="0"/>
      <c r="U462" s="0"/>
    </row>
    <row r="463" customFormat="false" ht="12.75" hidden="false" customHeight="false" outlineLevel="0" collapsed="false">
      <c r="O463" s="23"/>
      <c r="P463" s="23"/>
      <c r="Q463" s="23"/>
      <c r="R463" s="23"/>
      <c r="S463" s="23"/>
      <c r="T463" s="0"/>
      <c r="U463" s="0"/>
    </row>
    <row r="464" customFormat="false" ht="12.75" hidden="false" customHeight="false" outlineLevel="0" collapsed="false">
      <c r="O464" s="23"/>
      <c r="P464" s="23"/>
      <c r="Q464" s="23"/>
      <c r="R464" s="23"/>
      <c r="S464" s="23"/>
      <c r="T464" s="0"/>
      <c r="U464" s="0"/>
    </row>
    <row r="465" customFormat="false" ht="12.75" hidden="false" customHeight="false" outlineLevel="0" collapsed="false">
      <c r="O465" s="23"/>
      <c r="P465" s="23"/>
      <c r="Q465" s="23"/>
      <c r="R465" s="23"/>
      <c r="S465" s="23"/>
      <c r="T465" s="0"/>
      <c r="U465" s="0"/>
    </row>
    <row r="466" customFormat="false" ht="12.75" hidden="false" customHeight="false" outlineLevel="0" collapsed="false">
      <c r="O466" s="23"/>
      <c r="P466" s="23"/>
      <c r="Q466" s="23"/>
      <c r="R466" s="23"/>
      <c r="S466" s="23"/>
      <c r="T466" s="0"/>
      <c r="U466" s="0"/>
    </row>
    <row r="467" customFormat="false" ht="12.75" hidden="false" customHeight="false" outlineLevel="0" collapsed="false">
      <c r="O467" s="23"/>
      <c r="P467" s="23"/>
      <c r="Q467" s="23"/>
      <c r="R467" s="23"/>
      <c r="S467" s="23"/>
      <c r="T467" s="0"/>
      <c r="U467" s="0"/>
    </row>
    <row r="468" customFormat="false" ht="12.75" hidden="false" customHeight="false" outlineLevel="0" collapsed="false">
      <c r="O468" s="23"/>
      <c r="P468" s="23"/>
      <c r="Q468" s="23"/>
      <c r="R468" s="23"/>
      <c r="S468" s="23"/>
      <c r="T468" s="0"/>
      <c r="U468" s="0"/>
    </row>
    <row r="469" customFormat="false" ht="12.75" hidden="false" customHeight="false" outlineLevel="0" collapsed="false">
      <c r="O469" s="23"/>
      <c r="P469" s="23"/>
      <c r="Q469" s="23"/>
      <c r="R469" s="23"/>
      <c r="S469" s="23"/>
      <c r="T469" s="0"/>
      <c r="U469" s="0"/>
    </row>
    <row r="470" customFormat="false" ht="12.75" hidden="false" customHeight="false" outlineLevel="0" collapsed="false">
      <c r="O470" s="23"/>
      <c r="P470" s="23"/>
      <c r="Q470" s="23"/>
      <c r="R470" s="23"/>
      <c r="S470" s="23"/>
      <c r="T470" s="0"/>
      <c r="U470" s="0"/>
    </row>
    <row r="471" customFormat="false" ht="12.75" hidden="false" customHeight="false" outlineLevel="0" collapsed="false">
      <c r="O471" s="23"/>
      <c r="P471" s="23"/>
      <c r="Q471" s="23"/>
      <c r="R471" s="23"/>
      <c r="S471" s="23"/>
      <c r="T471" s="0"/>
      <c r="U471" s="0"/>
    </row>
    <row r="472" customFormat="false" ht="12.75" hidden="false" customHeight="false" outlineLevel="0" collapsed="false">
      <c r="O472" s="23"/>
      <c r="P472" s="23"/>
      <c r="Q472" s="23"/>
      <c r="R472" s="23"/>
      <c r="S472" s="23"/>
      <c r="T472" s="0"/>
      <c r="U472" s="0"/>
    </row>
    <row r="473" customFormat="false" ht="12.75" hidden="false" customHeight="false" outlineLevel="0" collapsed="false">
      <c r="O473" s="23"/>
      <c r="P473" s="23"/>
      <c r="Q473" s="23"/>
      <c r="R473" s="23"/>
      <c r="S473" s="23"/>
      <c r="T473" s="0"/>
      <c r="U473" s="0"/>
    </row>
    <row r="474" customFormat="false" ht="12.75" hidden="false" customHeight="false" outlineLevel="0" collapsed="false">
      <c r="O474" s="23"/>
      <c r="P474" s="23"/>
      <c r="Q474" s="23"/>
      <c r="R474" s="23"/>
      <c r="S474" s="23"/>
      <c r="T474" s="0"/>
      <c r="U474" s="0"/>
    </row>
    <row r="475" customFormat="false" ht="12.75" hidden="false" customHeight="false" outlineLevel="0" collapsed="false">
      <c r="O475" s="23"/>
      <c r="P475" s="23"/>
      <c r="Q475" s="23"/>
      <c r="R475" s="23"/>
      <c r="S475" s="23"/>
      <c r="T475" s="0"/>
      <c r="U475" s="0"/>
    </row>
    <row r="476" customFormat="false" ht="12.75" hidden="false" customHeight="false" outlineLevel="0" collapsed="false">
      <c r="O476" s="23"/>
      <c r="P476" s="23"/>
      <c r="Q476" s="23"/>
      <c r="R476" s="23"/>
      <c r="S476" s="23"/>
      <c r="T476" s="0"/>
      <c r="U476" s="0"/>
    </row>
    <row r="477" customFormat="false" ht="12.75" hidden="false" customHeight="false" outlineLevel="0" collapsed="false">
      <c r="O477" s="23"/>
      <c r="P477" s="23"/>
      <c r="Q477" s="23"/>
      <c r="R477" s="23"/>
      <c r="S477" s="23"/>
      <c r="T477" s="0"/>
      <c r="U477" s="0"/>
    </row>
    <row r="478" customFormat="false" ht="12.75" hidden="false" customHeight="false" outlineLevel="0" collapsed="false">
      <c r="O478" s="23"/>
      <c r="P478" s="23"/>
      <c r="Q478" s="23"/>
      <c r="R478" s="23"/>
      <c r="S478" s="23"/>
      <c r="T478" s="0"/>
      <c r="U478" s="0"/>
    </row>
    <row r="479" customFormat="false" ht="12.75" hidden="false" customHeight="false" outlineLevel="0" collapsed="false">
      <c r="O479" s="23"/>
      <c r="P479" s="23"/>
      <c r="Q479" s="23"/>
      <c r="R479" s="23"/>
      <c r="S479" s="23"/>
      <c r="T479" s="0"/>
      <c r="U479" s="0"/>
    </row>
    <row r="480" customFormat="false" ht="12.75" hidden="false" customHeight="false" outlineLevel="0" collapsed="false">
      <c r="O480" s="23"/>
      <c r="P480" s="23"/>
      <c r="Q480" s="23"/>
      <c r="R480" s="23"/>
      <c r="S480" s="23"/>
      <c r="T480" s="0"/>
      <c r="U480" s="0"/>
    </row>
    <row r="481" customFormat="false" ht="12.75" hidden="false" customHeight="false" outlineLevel="0" collapsed="false">
      <c r="O481" s="23"/>
      <c r="P481" s="23"/>
      <c r="Q481" s="23"/>
      <c r="R481" s="23"/>
      <c r="S481" s="23"/>
      <c r="T481" s="0"/>
      <c r="U481" s="0"/>
    </row>
    <row r="482" customFormat="false" ht="12.75" hidden="false" customHeight="false" outlineLevel="0" collapsed="false">
      <c r="O482" s="23"/>
      <c r="P482" s="23"/>
      <c r="Q482" s="23"/>
      <c r="R482" s="23"/>
      <c r="S482" s="23"/>
      <c r="T482" s="0"/>
      <c r="U482" s="0"/>
    </row>
    <row r="483" customFormat="false" ht="12.75" hidden="false" customHeight="false" outlineLevel="0" collapsed="false">
      <c r="O483" s="23"/>
      <c r="P483" s="23"/>
      <c r="Q483" s="23"/>
      <c r="R483" s="23"/>
      <c r="S483" s="23"/>
      <c r="T483" s="0"/>
      <c r="U483" s="0"/>
    </row>
    <row r="484" customFormat="false" ht="12.75" hidden="false" customHeight="false" outlineLevel="0" collapsed="false">
      <c r="O484" s="23"/>
      <c r="P484" s="23"/>
      <c r="Q484" s="23"/>
      <c r="R484" s="23"/>
      <c r="S484" s="23"/>
      <c r="T484" s="0"/>
      <c r="U484" s="0"/>
    </row>
    <row r="485" customFormat="false" ht="12.75" hidden="false" customHeight="false" outlineLevel="0" collapsed="false">
      <c r="O485" s="23"/>
      <c r="P485" s="23"/>
      <c r="Q485" s="23"/>
      <c r="R485" s="23"/>
      <c r="S485" s="23"/>
      <c r="T485" s="0"/>
      <c r="U485" s="0"/>
    </row>
    <row r="486" customFormat="false" ht="12.75" hidden="false" customHeight="false" outlineLevel="0" collapsed="false">
      <c r="O486" s="23"/>
      <c r="P486" s="23"/>
      <c r="Q486" s="23"/>
      <c r="R486" s="23"/>
      <c r="S486" s="23"/>
      <c r="T486" s="0"/>
      <c r="U486" s="0"/>
    </row>
    <row r="487" customFormat="false" ht="12.75" hidden="false" customHeight="false" outlineLevel="0" collapsed="false">
      <c r="O487" s="23"/>
      <c r="P487" s="23"/>
      <c r="Q487" s="23"/>
      <c r="R487" s="23"/>
      <c r="S487" s="23"/>
      <c r="T487" s="0"/>
      <c r="U487" s="0"/>
    </row>
    <row r="488" customFormat="false" ht="12.75" hidden="false" customHeight="false" outlineLevel="0" collapsed="false">
      <c r="O488" s="23"/>
      <c r="P488" s="23"/>
      <c r="Q488" s="23"/>
      <c r="R488" s="23"/>
      <c r="S488" s="23"/>
      <c r="T488" s="0"/>
      <c r="U488" s="0"/>
    </row>
    <row r="489" customFormat="false" ht="12.75" hidden="false" customHeight="false" outlineLevel="0" collapsed="false">
      <c r="O489" s="23"/>
      <c r="P489" s="23"/>
      <c r="Q489" s="23"/>
      <c r="R489" s="23"/>
      <c r="S489" s="23"/>
      <c r="T489" s="0"/>
      <c r="U489" s="0"/>
    </row>
    <row r="490" customFormat="false" ht="12.75" hidden="false" customHeight="false" outlineLevel="0" collapsed="false">
      <c r="O490" s="23"/>
      <c r="P490" s="23"/>
      <c r="Q490" s="23"/>
      <c r="R490" s="23"/>
      <c r="S490" s="23"/>
      <c r="T490" s="0"/>
      <c r="U490" s="0"/>
    </row>
    <row r="491" customFormat="false" ht="12.75" hidden="false" customHeight="false" outlineLevel="0" collapsed="false">
      <c r="O491" s="23"/>
      <c r="P491" s="23"/>
      <c r="Q491" s="23"/>
      <c r="R491" s="23"/>
      <c r="S491" s="23"/>
      <c r="T491" s="0"/>
      <c r="U491" s="0"/>
    </row>
    <row r="492" customFormat="false" ht="12.75" hidden="false" customHeight="false" outlineLevel="0" collapsed="false">
      <c r="O492" s="23"/>
      <c r="P492" s="23"/>
      <c r="Q492" s="23"/>
      <c r="R492" s="23"/>
      <c r="S492" s="23"/>
      <c r="T492" s="0"/>
      <c r="U492" s="0"/>
    </row>
    <row r="493" customFormat="false" ht="12.75" hidden="false" customHeight="false" outlineLevel="0" collapsed="false">
      <c r="O493" s="23"/>
      <c r="P493" s="23"/>
      <c r="Q493" s="23"/>
      <c r="R493" s="23"/>
      <c r="S493" s="23"/>
      <c r="T493" s="0"/>
      <c r="U493" s="0"/>
    </row>
    <row r="494" customFormat="false" ht="12.75" hidden="false" customHeight="false" outlineLevel="0" collapsed="false">
      <c r="O494" s="23"/>
      <c r="P494" s="23"/>
      <c r="Q494" s="23"/>
      <c r="R494" s="23"/>
      <c r="S494" s="23"/>
      <c r="T494" s="0"/>
      <c r="U494" s="0"/>
    </row>
    <row r="495" customFormat="false" ht="12.75" hidden="false" customHeight="false" outlineLevel="0" collapsed="false">
      <c r="O495" s="23"/>
      <c r="P495" s="23"/>
      <c r="Q495" s="23"/>
      <c r="R495" s="23"/>
      <c r="S495" s="23"/>
      <c r="T495" s="0"/>
      <c r="U495" s="0"/>
    </row>
    <row r="496" customFormat="false" ht="12.75" hidden="false" customHeight="false" outlineLevel="0" collapsed="false">
      <c r="O496" s="23"/>
      <c r="P496" s="23"/>
      <c r="Q496" s="23"/>
      <c r="R496" s="23"/>
      <c r="S496" s="23"/>
      <c r="T496" s="0"/>
      <c r="U496" s="0"/>
    </row>
    <row r="497" customFormat="false" ht="12.75" hidden="false" customHeight="false" outlineLevel="0" collapsed="false">
      <c r="O497" s="23"/>
      <c r="P497" s="23"/>
      <c r="Q497" s="23"/>
      <c r="R497" s="23"/>
      <c r="S497" s="23"/>
      <c r="T497" s="0"/>
      <c r="U497" s="0"/>
    </row>
    <row r="498" customFormat="false" ht="12.75" hidden="false" customHeight="false" outlineLevel="0" collapsed="false">
      <c r="O498" s="23"/>
      <c r="P498" s="23"/>
      <c r="Q498" s="23"/>
      <c r="R498" s="23"/>
      <c r="S498" s="23"/>
      <c r="T498" s="0"/>
      <c r="U498" s="0"/>
    </row>
    <row r="499" customFormat="false" ht="12.75" hidden="false" customHeight="false" outlineLevel="0" collapsed="false">
      <c r="O499" s="23"/>
      <c r="P499" s="23"/>
      <c r="Q499" s="23"/>
      <c r="R499" s="23"/>
      <c r="S499" s="23"/>
      <c r="T499" s="0"/>
      <c r="U499" s="0"/>
    </row>
    <row r="500" customFormat="false" ht="12.75" hidden="false" customHeight="false" outlineLevel="0" collapsed="false">
      <c r="O500" s="23"/>
      <c r="P500" s="23"/>
      <c r="Q500" s="23"/>
      <c r="R500" s="23"/>
      <c r="S500" s="23"/>
      <c r="T500" s="0"/>
      <c r="U500" s="0"/>
    </row>
    <row r="501" customFormat="false" ht="12.75" hidden="false" customHeight="false" outlineLevel="0" collapsed="false">
      <c r="O501" s="23"/>
      <c r="P501" s="23"/>
      <c r="Q501" s="23"/>
      <c r="R501" s="23"/>
      <c r="S501" s="23"/>
      <c r="T501" s="0"/>
      <c r="U501" s="0"/>
    </row>
    <row r="502" customFormat="false" ht="12.75" hidden="false" customHeight="false" outlineLevel="0" collapsed="false">
      <c r="O502" s="23"/>
      <c r="P502" s="23"/>
      <c r="Q502" s="23"/>
      <c r="R502" s="23"/>
      <c r="S502" s="23"/>
      <c r="T502" s="0"/>
      <c r="U502" s="0"/>
    </row>
    <row r="503" customFormat="false" ht="12.75" hidden="false" customHeight="false" outlineLevel="0" collapsed="false">
      <c r="O503" s="23"/>
      <c r="P503" s="23"/>
      <c r="Q503" s="23"/>
      <c r="R503" s="23"/>
      <c r="S503" s="23"/>
      <c r="T503" s="0"/>
      <c r="U503" s="0"/>
    </row>
    <row r="504" customFormat="false" ht="12.75" hidden="false" customHeight="false" outlineLevel="0" collapsed="false">
      <c r="O504" s="23"/>
      <c r="P504" s="23"/>
      <c r="Q504" s="23"/>
      <c r="R504" s="23"/>
      <c r="S504" s="23"/>
      <c r="T504" s="0"/>
      <c r="U504" s="0"/>
    </row>
    <row r="505" customFormat="false" ht="12.75" hidden="false" customHeight="false" outlineLevel="0" collapsed="false">
      <c r="O505" s="23"/>
      <c r="P505" s="23"/>
      <c r="Q505" s="23"/>
      <c r="R505" s="23"/>
      <c r="S505" s="23"/>
      <c r="T505" s="0"/>
      <c r="U505" s="0"/>
    </row>
    <row r="506" customFormat="false" ht="12.75" hidden="false" customHeight="false" outlineLevel="0" collapsed="false">
      <c r="O506" s="23"/>
      <c r="P506" s="23"/>
      <c r="Q506" s="23"/>
      <c r="R506" s="23"/>
      <c r="S506" s="23"/>
      <c r="T506" s="0"/>
      <c r="U506" s="0"/>
    </row>
    <row r="507" customFormat="false" ht="12.75" hidden="false" customHeight="false" outlineLevel="0" collapsed="false">
      <c r="O507" s="23"/>
      <c r="P507" s="23"/>
      <c r="Q507" s="23"/>
      <c r="R507" s="23"/>
      <c r="S507" s="23"/>
      <c r="T507" s="0"/>
      <c r="U507" s="0"/>
    </row>
    <row r="508" customFormat="false" ht="12.75" hidden="false" customHeight="false" outlineLevel="0" collapsed="false">
      <c r="O508" s="23"/>
      <c r="P508" s="23"/>
      <c r="Q508" s="23"/>
      <c r="R508" s="23"/>
      <c r="S508" s="23"/>
      <c r="T508" s="0"/>
      <c r="U508" s="0"/>
    </row>
    <row r="509" customFormat="false" ht="12.75" hidden="false" customHeight="false" outlineLevel="0" collapsed="false">
      <c r="O509" s="23"/>
      <c r="P509" s="23"/>
      <c r="Q509" s="23"/>
      <c r="R509" s="23"/>
      <c r="S509" s="23"/>
      <c r="T509" s="0"/>
      <c r="U509" s="0"/>
    </row>
    <row r="510" customFormat="false" ht="12.75" hidden="false" customHeight="false" outlineLevel="0" collapsed="false">
      <c r="O510" s="23"/>
      <c r="P510" s="23"/>
      <c r="Q510" s="23"/>
      <c r="R510" s="23"/>
      <c r="S510" s="23"/>
      <c r="T510" s="0"/>
      <c r="U510" s="0"/>
    </row>
    <row r="511" customFormat="false" ht="12.75" hidden="false" customHeight="false" outlineLevel="0" collapsed="false">
      <c r="O511" s="23"/>
      <c r="P511" s="23"/>
      <c r="Q511" s="23"/>
      <c r="R511" s="23"/>
      <c r="S511" s="23"/>
      <c r="T511" s="0"/>
      <c r="U511" s="0"/>
    </row>
    <row r="512" customFormat="false" ht="12.75" hidden="false" customHeight="false" outlineLevel="0" collapsed="false">
      <c r="O512" s="23"/>
      <c r="P512" s="23"/>
      <c r="Q512" s="23"/>
      <c r="R512" s="23"/>
      <c r="S512" s="23"/>
      <c r="T512" s="0"/>
      <c r="U512" s="0"/>
    </row>
    <row r="513" customFormat="false" ht="12.75" hidden="false" customHeight="false" outlineLevel="0" collapsed="false">
      <c r="O513" s="23"/>
      <c r="P513" s="23"/>
      <c r="Q513" s="23"/>
      <c r="R513" s="23"/>
      <c r="S513" s="23"/>
      <c r="T513" s="0"/>
      <c r="U513" s="0"/>
    </row>
    <row r="514" customFormat="false" ht="12.75" hidden="false" customHeight="false" outlineLevel="0" collapsed="false">
      <c r="O514" s="23"/>
      <c r="P514" s="23"/>
      <c r="Q514" s="23"/>
      <c r="R514" s="23"/>
      <c r="S514" s="23"/>
      <c r="T514" s="0"/>
      <c r="U514" s="0"/>
    </row>
    <row r="515" customFormat="false" ht="12.75" hidden="false" customHeight="false" outlineLevel="0" collapsed="false">
      <c r="O515" s="23"/>
      <c r="P515" s="23"/>
      <c r="Q515" s="23"/>
      <c r="R515" s="23"/>
      <c r="S515" s="23"/>
      <c r="T515" s="0"/>
      <c r="U515" s="0"/>
    </row>
    <row r="516" customFormat="false" ht="12.75" hidden="false" customHeight="false" outlineLevel="0" collapsed="false">
      <c r="O516" s="23"/>
      <c r="P516" s="23"/>
      <c r="Q516" s="23"/>
      <c r="R516" s="23"/>
      <c r="S516" s="23"/>
      <c r="T516" s="0"/>
      <c r="U516" s="0"/>
    </row>
    <row r="517" customFormat="false" ht="12.75" hidden="false" customHeight="false" outlineLevel="0" collapsed="false">
      <c r="O517" s="23"/>
      <c r="P517" s="23"/>
      <c r="Q517" s="23"/>
      <c r="R517" s="23"/>
      <c r="S517" s="23"/>
      <c r="T517" s="0"/>
      <c r="U517" s="0"/>
    </row>
    <row r="518" customFormat="false" ht="12.75" hidden="false" customHeight="false" outlineLevel="0" collapsed="false">
      <c r="O518" s="23"/>
      <c r="P518" s="23"/>
      <c r="Q518" s="23"/>
      <c r="R518" s="23"/>
      <c r="S518" s="23"/>
      <c r="T518" s="0"/>
      <c r="U518" s="0"/>
    </row>
    <row r="519" customFormat="false" ht="12.75" hidden="false" customHeight="false" outlineLevel="0" collapsed="false">
      <c r="O519" s="23"/>
      <c r="P519" s="23"/>
      <c r="Q519" s="23"/>
      <c r="R519" s="23"/>
      <c r="S519" s="23"/>
      <c r="T519" s="0"/>
      <c r="U519" s="0"/>
    </row>
    <row r="520" customFormat="false" ht="12.75" hidden="false" customHeight="false" outlineLevel="0" collapsed="false">
      <c r="O520" s="23"/>
      <c r="P520" s="23"/>
      <c r="Q520" s="23"/>
      <c r="R520" s="23"/>
      <c r="S520" s="23"/>
      <c r="T520" s="0"/>
      <c r="U520" s="0"/>
    </row>
    <row r="521" customFormat="false" ht="12.75" hidden="false" customHeight="false" outlineLevel="0" collapsed="false">
      <c r="O521" s="23"/>
      <c r="P521" s="23"/>
      <c r="Q521" s="23"/>
      <c r="R521" s="23"/>
      <c r="S521" s="23"/>
      <c r="T521" s="0"/>
      <c r="U521" s="0"/>
    </row>
    <row r="522" customFormat="false" ht="12.75" hidden="false" customHeight="false" outlineLevel="0" collapsed="false">
      <c r="O522" s="23"/>
      <c r="P522" s="23"/>
      <c r="Q522" s="23"/>
      <c r="R522" s="23"/>
      <c r="S522" s="23"/>
      <c r="T522" s="0"/>
      <c r="U522" s="0"/>
    </row>
    <row r="523" customFormat="false" ht="12.75" hidden="false" customHeight="false" outlineLevel="0" collapsed="false">
      <c r="O523" s="23"/>
      <c r="P523" s="23"/>
      <c r="Q523" s="23"/>
      <c r="R523" s="23"/>
      <c r="S523" s="23"/>
      <c r="T523" s="0"/>
      <c r="U523" s="0"/>
    </row>
    <row r="524" customFormat="false" ht="12.75" hidden="false" customHeight="false" outlineLevel="0" collapsed="false">
      <c r="O524" s="23"/>
      <c r="P524" s="23"/>
      <c r="Q524" s="23"/>
      <c r="R524" s="23"/>
      <c r="S524" s="23"/>
      <c r="T524" s="0"/>
      <c r="U524" s="0"/>
    </row>
    <row r="525" customFormat="false" ht="12.75" hidden="false" customHeight="false" outlineLevel="0" collapsed="false">
      <c r="O525" s="23"/>
      <c r="P525" s="23"/>
      <c r="Q525" s="23"/>
      <c r="R525" s="23"/>
      <c r="S525" s="23"/>
      <c r="T525" s="0"/>
      <c r="U525" s="0"/>
    </row>
    <row r="526" customFormat="false" ht="12.75" hidden="false" customHeight="false" outlineLevel="0" collapsed="false">
      <c r="O526" s="23"/>
      <c r="P526" s="23"/>
      <c r="Q526" s="23"/>
      <c r="R526" s="23"/>
      <c r="S526" s="23"/>
      <c r="T526" s="0"/>
      <c r="U526" s="0"/>
    </row>
    <row r="527" customFormat="false" ht="12.75" hidden="false" customHeight="false" outlineLevel="0" collapsed="false">
      <c r="O527" s="23"/>
      <c r="P527" s="23"/>
      <c r="Q527" s="23"/>
      <c r="R527" s="23"/>
      <c r="S527" s="23"/>
      <c r="T527" s="0"/>
      <c r="U527" s="0"/>
    </row>
    <row r="528" customFormat="false" ht="12.75" hidden="false" customHeight="false" outlineLevel="0" collapsed="false">
      <c r="O528" s="23"/>
      <c r="P528" s="23"/>
      <c r="Q528" s="23"/>
      <c r="R528" s="23"/>
      <c r="S528" s="23"/>
      <c r="T528" s="0"/>
      <c r="U528" s="0"/>
    </row>
    <row r="529" customFormat="false" ht="12.75" hidden="false" customHeight="false" outlineLevel="0" collapsed="false">
      <c r="O529" s="23"/>
      <c r="P529" s="23"/>
      <c r="Q529" s="23"/>
      <c r="R529" s="23"/>
      <c r="S529" s="23"/>
      <c r="T529" s="0"/>
      <c r="U529" s="0"/>
    </row>
    <row r="530" customFormat="false" ht="12.75" hidden="false" customHeight="false" outlineLevel="0" collapsed="false">
      <c r="O530" s="23"/>
      <c r="P530" s="23"/>
      <c r="Q530" s="23"/>
      <c r="R530" s="23"/>
      <c r="S530" s="23"/>
      <c r="T530" s="0"/>
      <c r="U530" s="0"/>
    </row>
    <row r="531" customFormat="false" ht="12.75" hidden="false" customHeight="false" outlineLevel="0" collapsed="false">
      <c r="O531" s="23"/>
      <c r="P531" s="23"/>
      <c r="Q531" s="23"/>
      <c r="R531" s="23"/>
      <c r="S531" s="23"/>
      <c r="T531" s="0"/>
      <c r="U531" s="0"/>
    </row>
    <row r="532" customFormat="false" ht="12.75" hidden="false" customHeight="false" outlineLevel="0" collapsed="false">
      <c r="O532" s="23"/>
      <c r="P532" s="23"/>
      <c r="Q532" s="23"/>
      <c r="R532" s="23"/>
      <c r="S532" s="23"/>
      <c r="T532" s="0"/>
      <c r="U532" s="0"/>
    </row>
    <row r="533" customFormat="false" ht="12.75" hidden="false" customHeight="false" outlineLevel="0" collapsed="false">
      <c r="O533" s="23"/>
      <c r="P533" s="23"/>
      <c r="Q533" s="23"/>
      <c r="R533" s="23"/>
      <c r="S533" s="23"/>
      <c r="T533" s="0"/>
      <c r="U533" s="0"/>
    </row>
    <row r="534" customFormat="false" ht="12.75" hidden="false" customHeight="false" outlineLevel="0" collapsed="false">
      <c r="O534" s="23"/>
      <c r="P534" s="23"/>
      <c r="Q534" s="23"/>
      <c r="R534" s="23"/>
      <c r="S534" s="23"/>
      <c r="T534" s="0"/>
      <c r="U534" s="0"/>
    </row>
    <row r="535" customFormat="false" ht="12.75" hidden="false" customHeight="false" outlineLevel="0" collapsed="false">
      <c r="O535" s="23"/>
      <c r="P535" s="23"/>
      <c r="Q535" s="23"/>
      <c r="R535" s="23"/>
      <c r="S535" s="23"/>
      <c r="T535" s="0"/>
      <c r="U535" s="0"/>
    </row>
    <row r="536" customFormat="false" ht="12.75" hidden="false" customHeight="false" outlineLevel="0" collapsed="false">
      <c r="O536" s="23"/>
      <c r="P536" s="23"/>
      <c r="Q536" s="23"/>
      <c r="R536" s="23"/>
      <c r="S536" s="23"/>
      <c r="T536" s="0"/>
      <c r="U536" s="0"/>
    </row>
    <row r="537" customFormat="false" ht="12.75" hidden="false" customHeight="false" outlineLevel="0" collapsed="false">
      <c r="O537" s="23"/>
      <c r="P537" s="23"/>
      <c r="Q537" s="23"/>
      <c r="R537" s="23"/>
      <c r="S537" s="23"/>
      <c r="T537" s="0"/>
      <c r="U537" s="0"/>
    </row>
    <row r="538" customFormat="false" ht="12.75" hidden="false" customHeight="false" outlineLevel="0" collapsed="false">
      <c r="O538" s="23"/>
      <c r="P538" s="23"/>
      <c r="Q538" s="23"/>
      <c r="R538" s="23"/>
      <c r="S538" s="23"/>
      <c r="T538" s="0"/>
      <c r="U538" s="0"/>
    </row>
    <row r="539" customFormat="false" ht="12.75" hidden="false" customHeight="false" outlineLevel="0" collapsed="false">
      <c r="O539" s="23"/>
      <c r="P539" s="23"/>
      <c r="Q539" s="23"/>
      <c r="R539" s="23"/>
      <c r="S539" s="23"/>
      <c r="T539" s="0"/>
      <c r="U539" s="0"/>
    </row>
    <row r="540" customFormat="false" ht="12.75" hidden="false" customHeight="false" outlineLevel="0" collapsed="false">
      <c r="O540" s="23"/>
      <c r="P540" s="23"/>
      <c r="Q540" s="23"/>
      <c r="R540" s="23"/>
      <c r="S540" s="23"/>
      <c r="T540" s="0"/>
      <c r="U540" s="0"/>
    </row>
    <row r="541" customFormat="false" ht="12.75" hidden="false" customHeight="false" outlineLevel="0" collapsed="false">
      <c r="O541" s="23"/>
      <c r="P541" s="23"/>
      <c r="Q541" s="23"/>
      <c r="R541" s="23"/>
      <c r="S541" s="23"/>
      <c r="T541" s="0"/>
      <c r="U541" s="0"/>
    </row>
    <row r="542" customFormat="false" ht="12.75" hidden="false" customHeight="false" outlineLevel="0" collapsed="false">
      <c r="O542" s="23"/>
      <c r="P542" s="23"/>
      <c r="Q542" s="23"/>
      <c r="R542" s="23"/>
      <c r="S542" s="23"/>
      <c r="T542" s="0"/>
      <c r="U542" s="0"/>
    </row>
    <row r="543" customFormat="false" ht="12.75" hidden="false" customHeight="false" outlineLevel="0" collapsed="false">
      <c r="O543" s="23"/>
      <c r="P543" s="23"/>
      <c r="Q543" s="23"/>
      <c r="R543" s="23"/>
      <c r="S543" s="23"/>
      <c r="T543" s="0"/>
      <c r="U543" s="0"/>
    </row>
    <row r="544" customFormat="false" ht="12.75" hidden="false" customHeight="false" outlineLevel="0" collapsed="false">
      <c r="O544" s="23"/>
      <c r="P544" s="23"/>
      <c r="Q544" s="23"/>
      <c r="R544" s="23"/>
      <c r="S544" s="23"/>
      <c r="T544" s="0"/>
      <c r="U544" s="0"/>
    </row>
    <row r="545" customFormat="false" ht="12.75" hidden="false" customHeight="false" outlineLevel="0" collapsed="false">
      <c r="O545" s="23"/>
      <c r="P545" s="23"/>
      <c r="Q545" s="23"/>
      <c r="R545" s="23"/>
      <c r="S545" s="23"/>
      <c r="T545" s="0"/>
      <c r="U545" s="0"/>
    </row>
    <row r="546" customFormat="false" ht="12.75" hidden="false" customHeight="false" outlineLevel="0" collapsed="false">
      <c r="O546" s="23"/>
      <c r="P546" s="23"/>
      <c r="Q546" s="23"/>
      <c r="R546" s="23"/>
      <c r="S546" s="23"/>
      <c r="T546" s="0"/>
      <c r="U546" s="0"/>
    </row>
    <row r="547" customFormat="false" ht="12.75" hidden="false" customHeight="false" outlineLevel="0" collapsed="false">
      <c r="O547" s="23"/>
      <c r="P547" s="23"/>
      <c r="Q547" s="23"/>
      <c r="R547" s="23"/>
      <c r="S547" s="23"/>
      <c r="T547" s="0"/>
      <c r="U547" s="0"/>
    </row>
    <row r="548" customFormat="false" ht="12.75" hidden="false" customHeight="false" outlineLevel="0" collapsed="false">
      <c r="O548" s="23"/>
      <c r="P548" s="23"/>
      <c r="Q548" s="23"/>
      <c r="R548" s="23"/>
      <c r="S548" s="23"/>
      <c r="T548" s="0"/>
      <c r="U548" s="0"/>
    </row>
    <row r="549" customFormat="false" ht="12.75" hidden="false" customHeight="false" outlineLevel="0" collapsed="false">
      <c r="O549" s="23"/>
      <c r="P549" s="23"/>
      <c r="Q549" s="23"/>
      <c r="R549" s="23"/>
      <c r="S549" s="23"/>
      <c r="T549" s="0"/>
      <c r="U549" s="0"/>
    </row>
    <row r="550" customFormat="false" ht="12.75" hidden="false" customHeight="false" outlineLevel="0" collapsed="false">
      <c r="O550" s="23"/>
      <c r="P550" s="23"/>
      <c r="Q550" s="23"/>
      <c r="R550" s="23"/>
      <c r="S550" s="23"/>
      <c r="T550" s="0"/>
      <c r="U550" s="0"/>
    </row>
    <row r="551" customFormat="false" ht="12.75" hidden="false" customHeight="false" outlineLevel="0" collapsed="false">
      <c r="O551" s="23"/>
      <c r="P551" s="23"/>
      <c r="Q551" s="23"/>
      <c r="R551" s="23"/>
      <c r="S551" s="23"/>
      <c r="T551" s="0"/>
      <c r="U551" s="0"/>
    </row>
    <row r="552" customFormat="false" ht="12.75" hidden="false" customHeight="false" outlineLevel="0" collapsed="false">
      <c r="O552" s="23"/>
      <c r="P552" s="23"/>
      <c r="Q552" s="23"/>
      <c r="R552" s="23"/>
      <c r="S552" s="23"/>
      <c r="T552" s="0"/>
      <c r="U552" s="0"/>
    </row>
    <row r="553" customFormat="false" ht="12.75" hidden="false" customHeight="false" outlineLevel="0" collapsed="false">
      <c r="O553" s="23"/>
      <c r="P553" s="23"/>
      <c r="Q553" s="23"/>
      <c r="R553" s="23"/>
      <c r="S553" s="23"/>
      <c r="T553" s="0"/>
      <c r="U553" s="0"/>
    </row>
    <row r="554" customFormat="false" ht="12.75" hidden="false" customHeight="false" outlineLevel="0" collapsed="false">
      <c r="O554" s="23"/>
      <c r="P554" s="23"/>
      <c r="Q554" s="23"/>
      <c r="R554" s="23"/>
      <c r="S554" s="23"/>
      <c r="T554" s="0"/>
      <c r="U554" s="0"/>
    </row>
    <row r="555" customFormat="false" ht="12.75" hidden="false" customHeight="false" outlineLevel="0" collapsed="false">
      <c r="O555" s="23"/>
      <c r="P555" s="23"/>
      <c r="Q555" s="23"/>
      <c r="R555" s="23"/>
      <c r="S555" s="23"/>
      <c r="T555" s="0"/>
      <c r="U555" s="0"/>
    </row>
    <row r="556" customFormat="false" ht="12.75" hidden="false" customHeight="false" outlineLevel="0" collapsed="false">
      <c r="O556" s="23"/>
      <c r="P556" s="23"/>
      <c r="Q556" s="23"/>
      <c r="R556" s="23"/>
      <c r="S556" s="23"/>
      <c r="T556" s="0"/>
      <c r="U556" s="0"/>
    </row>
    <row r="557" customFormat="false" ht="12.75" hidden="false" customHeight="false" outlineLevel="0" collapsed="false">
      <c r="O557" s="23"/>
      <c r="P557" s="23"/>
      <c r="Q557" s="23"/>
      <c r="R557" s="23"/>
      <c r="S557" s="23"/>
      <c r="T557" s="0"/>
      <c r="U557" s="0"/>
    </row>
    <row r="558" customFormat="false" ht="12.75" hidden="false" customHeight="false" outlineLevel="0" collapsed="false">
      <c r="O558" s="23"/>
      <c r="P558" s="23"/>
      <c r="Q558" s="23"/>
      <c r="R558" s="23"/>
      <c r="S558" s="23"/>
      <c r="T558" s="0"/>
      <c r="U558" s="0"/>
    </row>
    <row r="559" customFormat="false" ht="12.75" hidden="false" customHeight="false" outlineLevel="0" collapsed="false">
      <c r="O559" s="23"/>
      <c r="P559" s="23"/>
      <c r="Q559" s="23"/>
      <c r="R559" s="23"/>
      <c r="S559" s="23"/>
      <c r="T559" s="0"/>
      <c r="U559" s="0"/>
    </row>
    <row r="560" customFormat="false" ht="12.75" hidden="false" customHeight="false" outlineLevel="0" collapsed="false">
      <c r="O560" s="23"/>
      <c r="P560" s="23"/>
      <c r="Q560" s="23"/>
      <c r="R560" s="23"/>
      <c r="S560" s="23"/>
      <c r="T560" s="0"/>
      <c r="U560" s="0"/>
    </row>
    <row r="561" customFormat="false" ht="12.75" hidden="false" customHeight="false" outlineLevel="0" collapsed="false">
      <c r="O561" s="23"/>
      <c r="P561" s="23"/>
      <c r="Q561" s="23"/>
      <c r="R561" s="23"/>
      <c r="S561" s="23"/>
      <c r="T561" s="0"/>
      <c r="U561" s="0"/>
    </row>
    <row r="562" customFormat="false" ht="12.75" hidden="false" customHeight="false" outlineLevel="0" collapsed="false">
      <c r="O562" s="23"/>
      <c r="P562" s="23"/>
      <c r="Q562" s="23"/>
      <c r="R562" s="23"/>
      <c r="S562" s="23"/>
      <c r="T562" s="0"/>
      <c r="U562" s="0"/>
    </row>
    <row r="563" customFormat="false" ht="12.75" hidden="false" customHeight="false" outlineLevel="0" collapsed="false">
      <c r="O563" s="23"/>
      <c r="P563" s="23"/>
      <c r="Q563" s="23"/>
      <c r="R563" s="23"/>
      <c r="S563" s="23"/>
      <c r="T563" s="0"/>
      <c r="U563" s="0"/>
    </row>
    <row r="564" customFormat="false" ht="12.75" hidden="false" customHeight="false" outlineLevel="0" collapsed="false">
      <c r="O564" s="23"/>
      <c r="P564" s="23"/>
      <c r="Q564" s="23"/>
      <c r="R564" s="23"/>
      <c r="S564" s="23"/>
      <c r="T564" s="0"/>
      <c r="U564" s="0"/>
    </row>
    <row r="565" customFormat="false" ht="12.75" hidden="false" customHeight="false" outlineLevel="0" collapsed="false">
      <c r="O565" s="23"/>
      <c r="P565" s="23"/>
      <c r="Q565" s="23"/>
      <c r="R565" s="23"/>
      <c r="S565" s="23"/>
      <c r="T565" s="0"/>
      <c r="U565" s="0"/>
    </row>
    <row r="566" customFormat="false" ht="12.75" hidden="false" customHeight="false" outlineLevel="0" collapsed="false">
      <c r="O566" s="23"/>
      <c r="P566" s="23"/>
      <c r="Q566" s="23"/>
      <c r="R566" s="23"/>
      <c r="S566" s="23"/>
      <c r="T566" s="0"/>
      <c r="U566" s="0"/>
    </row>
    <row r="567" customFormat="false" ht="12.75" hidden="false" customHeight="false" outlineLevel="0" collapsed="false">
      <c r="O567" s="23"/>
      <c r="P567" s="23"/>
      <c r="Q567" s="23"/>
      <c r="R567" s="23"/>
      <c r="S567" s="23"/>
      <c r="T567" s="0"/>
      <c r="U567" s="0"/>
    </row>
    <row r="568" customFormat="false" ht="12.75" hidden="false" customHeight="false" outlineLevel="0" collapsed="false">
      <c r="O568" s="23"/>
      <c r="P568" s="23"/>
      <c r="Q568" s="23"/>
      <c r="R568" s="23"/>
      <c r="S568" s="23"/>
      <c r="T568" s="0"/>
      <c r="U568" s="0"/>
    </row>
    <row r="569" customFormat="false" ht="12.75" hidden="false" customHeight="false" outlineLevel="0" collapsed="false">
      <c r="O569" s="23"/>
      <c r="P569" s="23"/>
      <c r="Q569" s="23"/>
      <c r="R569" s="23"/>
      <c r="S569" s="23"/>
      <c r="T569" s="0"/>
      <c r="U569" s="0"/>
    </row>
    <row r="570" customFormat="false" ht="12.75" hidden="false" customHeight="false" outlineLevel="0" collapsed="false">
      <c r="O570" s="23"/>
      <c r="P570" s="23"/>
      <c r="Q570" s="23"/>
      <c r="R570" s="23"/>
      <c r="S570" s="23"/>
      <c r="T570" s="0"/>
      <c r="U570" s="0"/>
    </row>
    <row r="571" customFormat="false" ht="12.75" hidden="false" customHeight="false" outlineLevel="0" collapsed="false">
      <c r="O571" s="23"/>
      <c r="P571" s="23"/>
      <c r="Q571" s="23"/>
      <c r="R571" s="23"/>
      <c r="S571" s="23"/>
      <c r="T571" s="0"/>
      <c r="U571" s="0"/>
    </row>
    <row r="572" customFormat="false" ht="12.75" hidden="false" customHeight="false" outlineLevel="0" collapsed="false">
      <c r="O572" s="23"/>
      <c r="P572" s="23"/>
      <c r="Q572" s="23"/>
      <c r="R572" s="23"/>
      <c r="S572" s="23"/>
      <c r="T572" s="0"/>
      <c r="U572" s="0"/>
    </row>
    <row r="573" customFormat="false" ht="12.75" hidden="false" customHeight="false" outlineLevel="0" collapsed="false">
      <c r="O573" s="23"/>
      <c r="P573" s="23"/>
      <c r="Q573" s="23"/>
      <c r="R573" s="23"/>
      <c r="S573" s="23"/>
      <c r="T573" s="0"/>
      <c r="U573" s="0"/>
    </row>
    <row r="574" customFormat="false" ht="12.75" hidden="false" customHeight="false" outlineLevel="0" collapsed="false">
      <c r="O574" s="23"/>
      <c r="P574" s="23"/>
      <c r="Q574" s="23"/>
      <c r="R574" s="23"/>
      <c r="S574" s="23"/>
      <c r="T574" s="0"/>
      <c r="U574" s="0"/>
    </row>
    <row r="575" customFormat="false" ht="12.75" hidden="false" customHeight="false" outlineLevel="0" collapsed="false">
      <c r="O575" s="23"/>
      <c r="P575" s="23"/>
      <c r="Q575" s="23"/>
      <c r="R575" s="23"/>
      <c r="S575" s="23"/>
      <c r="T575" s="0"/>
      <c r="U575" s="0"/>
    </row>
    <row r="576" customFormat="false" ht="12.75" hidden="false" customHeight="false" outlineLevel="0" collapsed="false">
      <c r="O576" s="23"/>
      <c r="P576" s="23"/>
      <c r="Q576" s="23"/>
      <c r="R576" s="23"/>
      <c r="S576" s="23"/>
      <c r="T576" s="0"/>
      <c r="U576" s="0"/>
    </row>
    <row r="577" customFormat="false" ht="12.75" hidden="false" customHeight="false" outlineLevel="0" collapsed="false">
      <c r="O577" s="23"/>
      <c r="P577" s="23"/>
      <c r="Q577" s="23"/>
      <c r="R577" s="23"/>
      <c r="S577" s="23"/>
      <c r="T577" s="0"/>
      <c r="U577" s="0"/>
    </row>
    <row r="578" customFormat="false" ht="12.75" hidden="false" customHeight="false" outlineLevel="0" collapsed="false">
      <c r="O578" s="23"/>
      <c r="P578" s="23"/>
      <c r="Q578" s="23"/>
      <c r="R578" s="23"/>
      <c r="S578" s="23"/>
      <c r="T578" s="0"/>
      <c r="U578" s="0"/>
    </row>
    <row r="579" customFormat="false" ht="12.75" hidden="false" customHeight="false" outlineLevel="0" collapsed="false">
      <c r="O579" s="23"/>
      <c r="P579" s="23"/>
      <c r="Q579" s="23"/>
      <c r="R579" s="23"/>
      <c r="S579" s="23"/>
      <c r="T579" s="0"/>
      <c r="U579" s="0"/>
    </row>
    <row r="580" customFormat="false" ht="12.75" hidden="false" customHeight="false" outlineLevel="0" collapsed="false">
      <c r="O580" s="23"/>
      <c r="P580" s="23"/>
      <c r="Q580" s="23"/>
      <c r="R580" s="23"/>
      <c r="S580" s="23"/>
      <c r="T580" s="0"/>
      <c r="U580" s="0"/>
    </row>
    <row r="581" customFormat="false" ht="12.75" hidden="false" customHeight="false" outlineLevel="0" collapsed="false">
      <c r="O581" s="23"/>
      <c r="P581" s="23"/>
      <c r="Q581" s="23"/>
      <c r="R581" s="23"/>
      <c r="S581" s="23"/>
      <c r="T581" s="0"/>
      <c r="U581" s="0"/>
    </row>
    <row r="582" customFormat="false" ht="12.75" hidden="false" customHeight="false" outlineLevel="0" collapsed="false">
      <c r="O582" s="23"/>
      <c r="P582" s="23"/>
      <c r="Q582" s="23"/>
      <c r="R582" s="23"/>
      <c r="S582" s="23"/>
      <c r="T582" s="0"/>
      <c r="U582" s="0"/>
    </row>
    <row r="583" customFormat="false" ht="12.75" hidden="false" customHeight="false" outlineLevel="0" collapsed="false">
      <c r="O583" s="23"/>
      <c r="P583" s="23"/>
      <c r="Q583" s="23"/>
      <c r="R583" s="23"/>
      <c r="S583" s="23"/>
      <c r="T583" s="0"/>
      <c r="U583" s="0"/>
    </row>
    <row r="584" customFormat="false" ht="12.75" hidden="false" customHeight="false" outlineLevel="0" collapsed="false">
      <c r="O584" s="23"/>
      <c r="P584" s="23"/>
      <c r="Q584" s="23"/>
      <c r="R584" s="23"/>
      <c r="S584" s="23"/>
      <c r="T584" s="0"/>
      <c r="U584" s="0"/>
    </row>
    <row r="585" customFormat="false" ht="12.75" hidden="false" customHeight="false" outlineLevel="0" collapsed="false">
      <c r="O585" s="23"/>
      <c r="P585" s="23"/>
      <c r="Q585" s="23"/>
      <c r="R585" s="23"/>
      <c r="S585" s="23"/>
      <c r="T585" s="0"/>
      <c r="U585" s="0"/>
    </row>
    <row r="586" customFormat="false" ht="12.75" hidden="false" customHeight="false" outlineLevel="0" collapsed="false">
      <c r="O586" s="23"/>
      <c r="P586" s="23"/>
      <c r="Q586" s="23"/>
      <c r="R586" s="23"/>
      <c r="S586" s="23"/>
      <c r="T586" s="0"/>
      <c r="U586" s="0"/>
    </row>
    <row r="587" customFormat="false" ht="12.75" hidden="false" customHeight="false" outlineLevel="0" collapsed="false">
      <c r="O587" s="23"/>
      <c r="P587" s="23"/>
      <c r="Q587" s="23"/>
      <c r="R587" s="23"/>
      <c r="S587" s="23"/>
      <c r="T587" s="0"/>
      <c r="U587" s="0"/>
    </row>
    <row r="588" customFormat="false" ht="12.75" hidden="false" customHeight="false" outlineLevel="0" collapsed="false">
      <c r="O588" s="23"/>
      <c r="P588" s="23"/>
      <c r="Q588" s="23"/>
      <c r="R588" s="23"/>
      <c r="S588" s="23"/>
      <c r="T588" s="0"/>
      <c r="U588" s="0"/>
    </row>
    <row r="589" customFormat="false" ht="12.75" hidden="false" customHeight="false" outlineLevel="0" collapsed="false">
      <c r="O589" s="23"/>
      <c r="P589" s="23"/>
      <c r="Q589" s="23"/>
      <c r="R589" s="23"/>
      <c r="S589" s="23"/>
      <c r="T589" s="0"/>
      <c r="U589" s="0"/>
    </row>
    <row r="590" customFormat="false" ht="12.75" hidden="false" customHeight="false" outlineLevel="0" collapsed="false">
      <c r="O590" s="23"/>
      <c r="P590" s="23"/>
      <c r="Q590" s="23"/>
      <c r="R590" s="23"/>
      <c r="S590" s="23"/>
      <c r="T590" s="0"/>
      <c r="U590" s="0"/>
    </row>
    <row r="591" customFormat="false" ht="12.75" hidden="false" customHeight="false" outlineLevel="0" collapsed="false">
      <c r="O591" s="23"/>
      <c r="P591" s="23"/>
      <c r="Q591" s="23"/>
      <c r="R591" s="23"/>
      <c r="S591" s="23"/>
      <c r="T591" s="0"/>
      <c r="U591" s="0"/>
    </row>
    <row r="592" customFormat="false" ht="12.75" hidden="false" customHeight="false" outlineLevel="0" collapsed="false">
      <c r="O592" s="23"/>
      <c r="P592" s="23"/>
      <c r="Q592" s="23"/>
      <c r="R592" s="23"/>
      <c r="S592" s="23"/>
      <c r="T592" s="0"/>
      <c r="U592" s="0"/>
    </row>
    <row r="593" customFormat="false" ht="12.75" hidden="false" customHeight="false" outlineLevel="0" collapsed="false">
      <c r="O593" s="23"/>
      <c r="P593" s="23"/>
      <c r="Q593" s="23"/>
      <c r="R593" s="23"/>
      <c r="S593" s="23"/>
      <c r="T593" s="0"/>
      <c r="U593" s="0"/>
    </row>
    <row r="594" customFormat="false" ht="12.75" hidden="false" customHeight="false" outlineLevel="0" collapsed="false">
      <c r="O594" s="23"/>
      <c r="P594" s="23"/>
      <c r="Q594" s="23"/>
      <c r="R594" s="23"/>
      <c r="S594" s="23"/>
      <c r="T594" s="0"/>
      <c r="U594" s="0"/>
    </row>
    <row r="595" customFormat="false" ht="12.75" hidden="false" customHeight="false" outlineLevel="0" collapsed="false">
      <c r="O595" s="23"/>
      <c r="P595" s="23"/>
      <c r="Q595" s="23"/>
      <c r="R595" s="23"/>
      <c r="S595" s="23"/>
      <c r="T595" s="0"/>
      <c r="U595" s="0"/>
    </row>
    <row r="596" customFormat="false" ht="12.75" hidden="false" customHeight="false" outlineLevel="0" collapsed="false">
      <c r="O596" s="23"/>
      <c r="P596" s="23"/>
      <c r="Q596" s="23"/>
      <c r="R596" s="23"/>
      <c r="S596" s="23"/>
      <c r="T596" s="0"/>
      <c r="U596" s="0"/>
    </row>
    <row r="597" customFormat="false" ht="12.75" hidden="false" customHeight="false" outlineLevel="0" collapsed="false">
      <c r="O597" s="23"/>
      <c r="P597" s="23"/>
      <c r="Q597" s="23"/>
      <c r="R597" s="23"/>
      <c r="S597" s="23"/>
      <c r="T597" s="0"/>
      <c r="U597" s="0"/>
    </row>
    <row r="598" customFormat="false" ht="12.75" hidden="false" customHeight="false" outlineLevel="0" collapsed="false">
      <c r="O598" s="23"/>
      <c r="P598" s="23"/>
      <c r="Q598" s="23"/>
      <c r="R598" s="23"/>
      <c r="S598" s="23"/>
      <c r="T598" s="0"/>
      <c r="U598" s="0"/>
    </row>
    <row r="599" customFormat="false" ht="12.75" hidden="false" customHeight="false" outlineLevel="0" collapsed="false">
      <c r="O599" s="23"/>
      <c r="P599" s="23"/>
      <c r="Q599" s="23"/>
      <c r="R599" s="23"/>
      <c r="S599" s="23"/>
      <c r="T599" s="0"/>
      <c r="U599" s="0"/>
    </row>
    <row r="600" customFormat="false" ht="12.75" hidden="false" customHeight="false" outlineLevel="0" collapsed="false">
      <c r="O600" s="23"/>
      <c r="P600" s="23"/>
      <c r="Q600" s="23"/>
      <c r="R600" s="23"/>
      <c r="S600" s="23"/>
      <c r="T600" s="0"/>
      <c r="U600" s="0"/>
    </row>
    <row r="601" customFormat="false" ht="12.75" hidden="false" customHeight="false" outlineLevel="0" collapsed="false">
      <c r="O601" s="23"/>
      <c r="P601" s="23"/>
      <c r="Q601" s="23"/>
      <c r="R601" s="23"/>
      <c r="S601" s="23"/>
      <c r="T601" s="0"/>
      <c r="U601" s="0"/>
    </row>
    <row r="602" customFormat="false" ht="12.75" hidden="false" customHeight="false" outlineLevel="0" collapsed="false">
      <c r="O602" s="23"/>
      <c r="P602" s="23"/>
      <c r="Q602" s="23"/>
      <c r="R602" s="23"/>
      <c r="S602" s="23"/>
      <c r="T602" s="0"/>
      <c r="U602" s="0"/>
    </row>
    <row r="603" customFormat="false" ht="12.75" hidden="false" customHeight="false" outlineLevel="0" collapsed="false">
      <c r="O603" s="23"/>
      <c r="P603" s="23"/>
      <c r="Q603" s="23"/>
      <c r="R603" s="23"/>
      <c r="S603" s="23"/>
      <c r="T603" s="0"/>
      <c r="U603" s="0"/>
    </row>
    <row r="604" customFormat="false" ht="12.75" hidden="false" customHeight="false" outlineLevel="0" collapsed="false">
      <c r="O604" s="23"/>
      <c r="P604" s="23"/>
      <c r="Q604" s="23"/>
      <c r="R604" s="23"/>
      <c r="S604" s="23"/>
      <c r="T604" s="0"/>
      <c r="U604" s="0"/>
    </row>
    <row r="605" customFormat="false" ht="12.75" hidden="false" customHeight="false" outlineLevel="0" collapsed="false">
      <c r="O605" s="23"/>
      <c r="P605" s="23"/>
      <c r="Q605" s="23"/>
      <c r="R605" s="23"/>
      <c r="S605" s="23"/>
      <c r="T605" s="0"/>
      <c r="U605" s="0"/>
    </row>
    <row r="606" customFormat="false" ht="12.75" hidden="false" customHeight="false" outlineLevel="0" collapsed="false">
      <c r="O606" s="23"/>
      <c r="P606" s="23"/>
      <c r="Q606" s="23"/>
      <c r="R606" s="23"/>
      <c r="S606" s="23"/>
      <c r="T606" s="0"/>
      <c r="U606" s="0"/>
    </row>
    <row r="607" customFormat="false" ht="12.75" hidden="false" customHeight="false" outlineLevel="0" collapsed="false">
      <c r="O607" s="23"/>
      <c r="P607" s="23"/>
      <c r="Q607" s="23"/>
      <c r="R607" s="23"/>
      <c r="S607" s="23"/>
      <c r="T607" s="0"/>
      <c r="U607" s="0"/>
    </row>
    <row r="608" customFormat="false" ht="12.75" hidden="false" customHeight="false" outlineLevel="0" collapsed="false">
      <c r="O608" s="23"/>
      <c r="P608" s="23"/>
      <c r="Q608" s="23"/>
      <c r="R608" s="23"/>
      <c r="S608" s="23"/>
      <c r="T608" s="0"/>
      <c r="U608" s="0"/>
    </row>
    <row r="609" customFormat="false" ht="12.75" hidden="false" customHeight="false" outlineLevel="0" collapsed="false">
      <c r="O609" s="23"/>
      <c r="P609" s="23"/>
      <c r="Q609" s="23"/>
      <c r="R609" s="23"/>
      <c r="S609" s="23"/>
      <c r="T609" s="0"/>
      <c r="U609" s="0"/>
    </row>
    <row r="610" customFormat="false" ht="12.75" hidden="false" customHeight="false" outlineLevel="0" collapsed="false">
      <c r="O610" s="23"/>
      <c r="P610" s="23"/>
      <c r="Q610" s="23"/>
      <c r="R610" s="23"/>
      <c r="S610" s="23"/>
      <c r="T610" s="0"/>
      <c r="U610" s="0"/>
    </row>
    <row r="611" customFormat="false" ht="12.75" hidden="false" customHeight="false" outlineLevel="0" collapsed="false">
      <c r="O611" s="23"/>
      <c r="P611" s="23"/>
      <c r="Q611" s="23"/>
      <c r="R611" s="23"/>
      <c r="S611" s="23"/>
      <c r="T611" s="0"/>
      <c r="U611" s="0"/>
    </row>
    <row r="612" customFormat="false" ht="12.75" hidden="false" customHeight="false" outlineLevel="0" collapsed="false">
      <c r="O612" s="23"/>
      <c r="P612" s="23"/>
      <c r="Q612" s="23"/>
      <c r="R612" s="23"/>
      <c r="S612" s="23"/>
      <c r="T612" s="0"/>
      <c r="U612" s="0"/>
    </row>
    <row r="613" customFormat="false" ht="12.75" hidden="false" customHeight="false" outlineLevel="0" collapsed="false">
      <c r="O613" s="23"/>
      <c r="P613" s="23"/>
      <c r="Q613" s="23"/>
      <c r="R613" s="23"/>
      <c r="S613" s="23"/>
      <c r="T613" s="0"/>
      <c r="U613" s="0"/>
    </row>
    <row r="614" customFormat="false" ht="12.75" hidden="false" customHeight="false" outlineLevel="0" collapsed="false">
      <c r="O614" s="23"/>
      <c r="P614" s="23"/>
      <c r="Q614" s="23"/>
      <c r="R614" s="23"/>
      <c r="S614" s="23"/>
      <c r="T614" s="0"/>
      <c r="U614" s="0"/>
    </row>
    <row r="615" customFormat="false" ht="12.75" hidden="false" customHeight="false" outlineLevel="0" collapsed="false">
      <c r="O615" s="23"/>
      <c r="P615" s="23"/>
      <c r="Q615" s="23"/>
      <c r="R615" s="23"/>
      <c r="S615" s="23"/>
      <c r="T615" s="0"/>
      <c r="U615" s="0"/>
    </row>
    <row r="616" customFormat="false" ht="12.75" hidden="false" customHeight="false" outlineLevel="0" collapsed="false">
      <c r="O616" s="23"/>
      <c r="P616" s="23"/>
      <c r="Q616" s="23"/>
      <c r="R616" s="23"/>
      <c r="S616" s="23"/>
      <c r="T616" s="0"/>
      <c r="U616" s="0"/>
    </row>
    <row r="617" customFormat="false" ht="12.75" hidden="false" customHeight="false" outlineLevel="0" collapsed="false">
      <c r="O617" s="23"/>
      <c r="P617" s="23"/>
      <c r="Q617" s="23"/>
      <c r="R617" s="23"/>
      <c r="S617" s="23"/>
      <c r="T617" s="0"/>
      <c r="U617" s="0"/>
    </row>
    <row r="618" customFormat="false" ht="12.75" hidden="false" customHeight="false" outlineLevel="0" collapsed="false">
      <c r="O618" s="23"/>
      <c r="P618" s="23"/>
      <c r="Q618" s="23"/>
      <c r="R618" s="23"/>
      <c r="S618" s="23"/>
      <c r="T618" s="0"/>
      <c r="U618" s="0"/>
    </row>
    <row r="619" customFormat="false" ht="12.75" hidden="false" customHeight="false" outlineLevel="0" collapsed="false">
      <c r="O619" s="23"/>
      <c r="P619" s="23"/>
      <c r="Q619" s="23"/>
      <c r="R619" s="23"/>
      <c r="S619" s="23"/>
      <c r="T619" s="0"/>
      <c r="U619" s="0"/>
    </row>
    <row r="620" customFormat="false" ht="12.75" hidden="false" customHeight="false" outlineLevel="0" collapsed="false">
      <c r="O620" s="23"/>
      <c r="P620" s="23"/>
      <c r="Q620" s="23"/>
      <c r="R620" s="23"/>
      <c r="S620" s="23"/>
      <c r="T620" s="0"/>
      <c r="U620" s="0"/>
    </row>
    <row r="621" customFormat="false" ht="12.75" hidden="false" customHeight="false" outlineLevel="0" collapsed="false">
      <c r="O621" s="23"/>
      <c r="P621" s="23"/>
      <c r="Q621" s="23"/>
      <c r="R621" s="23"/>
      <c r="S621" s="23"/>
      <c r="T621" s="0"/>
      <c r="U621" s="0"/>
    </row>
    <row r="622" customFormat="false" ht="12.75" hidden="false" customHeight="false" outlineLevel="0" collapsed="false">
      <c r="O622" s="23"/>
      <c r="P622" s="23"/>
      <c r="Q622" s="23"/>
      <c r="R622" s="23"/>
      <c r="S622" s="23"/>
      <c r="T622" s="0"/>
      <c r="U622" s="0"/>
    </row>
    <row r="623" customFormat="false" ht="12.75" hidden="false" customHeight="false" outlineLevel="0" collapsed="false">
      <c r="O623" s="23"/>
      <c r="P623" s="23"/>
      <c r="Q623" s="23"/>
      <c r="R623" s="23"/>
      <c r="S623" s="23"/>
      <c r="T623" s="0"/>
      <c r="U623" s="0"/>
    </row>
    <row r="624" customFormat="false" ht="12.75" hidden="false" customHeight="false" outlineLevel="0" collapsed="false">
      <c r="O624" s="23"/>
      <c r="P624" s="23"/>
      <c r="Q624" s="23"/>
      <c r="R624" s="23"/>
      <c r="S624" s="23"/>
      <c r="T624" s="0"/>
      <c r="U624" s="0"/>
    </row>
    <row r="625" customFormat="false" ht="12.75" hidden="false" customHeight="false" outlineLevel="0" collapsed="false">
      <c r="O625" s="23"/>
      <c r="P625" s="23"/>
      <c r="Q625" s="23"/>
      <c r="R625" s="23"/>
      <c r="S625" s="23"/>
      <c r="T625" s="0"/>
      <c r="U625" s="0"/>
    </row>
    <row r="626" customFormat="false" ht="12.75" hidden="false" customHeight="false" outlineLevel="0" collapsed="false">
      <c r="O626" s="23"/>
      <c r="P626" s="23"/>
      <c r="Q626" s="23"/>
      <c r="R626" s="23"/>
      <c r="S626" s="23"/>
      <c r="T626" s="0"/>
      <c r="U626" s="0"/>
    </row>
    <row r="627" customFormat="false" ht="12.75" hidden="false" customHeight="false" outlineLevel="0" collapsed="false">
      <c r="O627" s="23"/>
      <c r="P627" s="23"/>
      <c r="Q627" s="23"/>
      <c r="R627" s="23"/>
      <c r="S627" s="23"/>
      <c r="T627" s="0"/>
      <c r="U627" s="0"/>
    </row>
    <row r="628" customFormat="false" ht="12.75" hidden="false" customHeight="false" outlineLevel="0" collapsed="false">
      <c r="O628" s="23"/>
      <c r="P628" s="23"/>
      <c r="Q628" s="23"/>
      <c r="R628" s="23"/>
      <c r="S628" s="23"/>
      <c r="T628" s="0"/>
      <c r="U628" s="0"/>
    </row>
    <row r="629" customFormat="false" ht="12.75" hidden="false" customHeight="false" outlineLevel="0" collapsed="false">
      <c r="O629" s="23"/>
      <c r="P629" s="23"/>
      <c r="Q629" s="23"/>
      <c r="R629" s="23"/>
      <c r="S629" s="23"/>
      <c r="T629" s="0"/>
      <c r="U629" s="0"/>
    </row>
    <row r="630" customFormat="false" ht="12.75" hidden="false" customHeight="false" outlineLevel="0" collapsed="false">
      <c r="O630" s="23"/>
      <c r="P630" s="23"/>
      <c r="Q630" s="23"/>
      <c r="R630" s="23"/>
      <c r="S630" s="23"/>
      <c r="T630" s="0"/>
      <c r="U630" s="0"/>
    </row>
    <row r="631" customFormat="false" ht="12.75" hidden="false" customHeight="false" outlineLevel="0" collapsed="false">
      <c r="O631" s="23"/>
      <c r="P631" s="23"/>
      <c r="Q631" s="23"/>
      <c r="R631" s="23"/>
      <c r="S631" s="23"/>
      <c r="T631" s="0"/>
      <c r="U631" s="0"/>
    </row>
    <row r="632" customFormat="false" ht="12.75" hidden="false" customHeight="false" outlineLevel="0" collapsed="false">
      <c r="O632" s="23"/>
      <c r="P632" s="23"/>
      <c r="Q632" s="23"/>
      <c r="R632" s="23"/>
      <c r="S632" s="23"/>
      <c r="T632" s="0"/>
      <c r="U632" s="0"/>
    </row>
    <row r="633" customFormat="false" ht="12.75" hidden="false" customHeight="false" outlineLevel="0" collapsed="false">
      <c r="O633" s="23"/>
      <c r="P633" s="23"/>
      <c r="Q633" s="23"/>
      <c r="R633" s="23"/>
      <c r="S633" s="23"/>
      <c r="T633" s="0"/>
      <c r="U633" s="0"/>
    </row>
    <row r="634" customFormat="false" ht="12.75" hidden="false" customHeight="false" outlineLevel="0" collapsed="false">
      <c r="O634" s="23"/>
      <c r="P634" s="23"/>
      <c r="Q634" s="23"/>
      <c r="R634" s="23"/>
      <c r="S634" s="23"/>
      <c r="T634" s="0"/>
      <c r="U634" s="0"/>
    </row>
    <row r="635" customFormat="false" ht="12.75" hidden="false" customHeight="false" outlineLevel="0" collapsed="false">
      <c r="O635" s="23"/>
      <c r="P635" s="23"/>
      <c r="Q635" s="23"/>
      <c r="R635" s="23"/>
      <c r="S635" s="23"/>
      <c r="T635" s="0"/>
      <c r="U635" s="0"/>
    </row>
    <row r="636" customFormat="false" ht="12.75" hidden="false" customHeight="false" outlineLevel="0" collapsed="false">
      <c r="O636" s="23"/>
      <c r="P636" s="23"/>
      <c r="Q636" s="23"/>
      <c r="R636" s="23"/>
      <c r="S636" s="23"/>
      <c r="T636" s="0"/>
      <c r="U636" s="0"/>
    </row>
    <row r="637" customFormat="false" ht="12.75" hidden="false" customHeight="false" outlineLevel="0" collapsed="false">
      <c r="O637" s="23"/>
      <c r="P637" s="23"/>
      <c r="Q637" s="23"/>
      <c r="R637" s="23"/>
      <c r="S637" s="23"/>
      <c r="T637" s="0"/>
      <c r="U637" s="0"/>
    </row>
    <row r="638" customFormat="false" ht="12.75" hidden="false" customHeight="false" outlineLevel="0" collapsed="false">
      <c r="O638" s="23"/>
      <c r="P638" s="23"/>
      <c r="Q638" s="23"/>
      <c r="R638" s="23"/>
      <c r="S638" s="23"/>
      <c r="T638" s="0"/>
      <c r="U638" s="0"/>
    </row>
    <row r="639" customFormat="false" ht="12.75" hidden="false" customHeight="false" outlineLevel="0" collapsed="false">
      <c r="O639" s="23"/>
      <c r="P639" s="23"/>
      <c r="Q639" s="23"/>
      <c r="R639" s="23"/>
      <c r="S639" s="23"/>
      <c r="T639" s="0"/>
      <c r="U639" s="0"/>
    </row>
    <row r="640" customFormat="false" ht="12.75" hidden="false" customHeight="false" outlineLevel="0" collapsed="false">
      <c r="O640" s="23"/>
      <c r="P640" s="23"/>
      <c r="Q640" s="23"/>
      <c r="R640" s="23"/>
      <c r="S640" s="23"/>
      <c r="T640" s="0"/>
      <c r="U640" s="0"/>
    </row>
    <row r="641" customFormat="false" ht="12.75" hidden="false" customHeight="false" outlineLevel="0" collapsed="false">
      <c r="O641" s="23"/>
      <c r="P641" s="23"/>
      <c r="Q641" s="23"/>
      <c r="R641" s="23"/>
      <c r="S641" s="23"/>
      <c r="T641" s="0"/>
      <c r="U641" s="0"/>
    </row>
    <row r="642" customFormat="false" ht="12.75" hidden="false" customHeight="false" outlineLevel="0" collapsed="false">
      <c r="O642" s="23"/>
      <c r="P642" s="23"/>
      <c r="Q642" s="23"/>
      <c r="R642" s="23"/>
      <c r="S642" s="23"/>
      <c r="T642" s="0"/>
      <c r="U642" s="0"/>
    </row>
    <row r="643" customFormat="false" ht="12.75" hidden="false" customHeight="false" outlineLevel="0" collapsed="false">
      <c r="O643" s="23"/>
      <c r="P643" s="23"/>
      <c r="Q643" s="23"/>
      <c r="R643" s="23"/>
      <c r="S643" s="23"/>
      <c r="T643" s="0"/>
      <c r="U643" s="0"/>
    </row>
    <row r="644" customFormat="false" ht="12.75" hidden="false" customHeight="false" outlineLevel="0" collapsed="false">
      <c r="O644" s="23"/>
      <c r="P644" s="23"/>
      <c r="Q644" s="23"/>
      <c r="R644" s="23"/>
      <c r="S644" s="23"/>
      <c r="T644" s="0"/>
      <c r="U644" s="0"/>
    </row>
    <row r="645" customFormat="false" ht="12.75" hidden="false" customHeight="false" outlineLevel="0" collapsed="false">
      <c r="O645" s="23"/>
      <c r="P645" s="23"/>
      <c r="Q645" s="23"/>
      <c r="R645" s="23"/>
      <c r="S645" s="23"/>
      <c r="T645" s="0"/>
      <c r="U645" s="0"/>
    </row>
    <row r="646" customFormat="false" ht="12.75" hidden="false" customHeight="false" outlineLevel="0" collapsed="false">
      <c r="O646" s="23"/>
      <c r="P646" s="23"/>
      <c r="Q646" s="23"/>
      <c r="R646" s="23"/>
      <c r="S646" s="23"/>
      <c r="T646" s="0"/>
      <c r="U646" s="0"/>
    </row>
    <row r="647" customFormat="false" ht="12.75" hidden="false" customHeight="false" outlineLevel="0" collapsed="false">
      <c r="O647" s="23"/>
      <c r="P647" s="23"/>
      <c r="Q647" s="23"/>
      <c r="R647" s="23"/>
      <c r="S647" s="23"/>
      <c r="T647" s="0"/>
      <c r="U647" s="0"/>
    </row>
    <row r="648" customFormat="false" ht="12.75" hidden="false" customHeight="false" outlineLevel="0" collapsed="false">
      <c r="O648" s="23"/>
      <c r="P648" s="23"/>
      <c r="Q648" s="23"/>
      <c r="R648" s="23"/>
      <c r="S648" s="23"/>
      <c r="T648" s="0"/>
      <c r="U648" s="0"/>
    </row>
    <row r="649" customFormat="false" ht="12.75" hidden="false" customHeight="false" outlineLevel="0" collapsed="false">
      <c r="O649" s="23"/>
      <c r="P649" s="23"/>
      <c r="Q649" s="23"/>
      <c r="R649" s="23"/>
      <c r="S649" s="23"/>
      <c r="T649" s="0"/>
      <c r="U649" s="0"/>
    </row>
    <row r="650" customFormat="false" ht="12.75" hidden="false" customHeight="false" outlineLevel="0" collapsed="false">
      <c r="O650" s="23"/>
      <c r="P650" s="23"/>
      <c r="Q650" s="23"/>
      <c r="R650" s="23"/>
      <c r="S650" s="23"/>
      <c r="T650" s="0"/>
      <c r="U650" s="0"/>
    </row>
    <row r="651" customFormat="false" ht="12.75" hidden="false" customHeight="false" outlineLevel="0" collapsed="false">
      <c r="O651" s="23"/>
      <c r="P651" s="23"/>
      <c r="Q651" s="23"/>
      <c r="R651" s="23"/>
      <c r="S651" s="23"/>
      <c r="T651" s="0"/>
      <c r="U651" s="0"/>
    </row>
    <row r="652" customFormat="false" ht="12.75" hidden="false" customHeight="false" outlineLevel="0" collapsed="false">
      <c r="O652" s="23"/>
      <c r="P652" s="23"/>
      <c r="Q652" s="23"/>
      <c r="R652" s="23"/>
      <c r="S652" s="23"/>
      <c r="T652" s="0"/>
      <c r="U652" s="0"/>
    </row>
    <row r="653" customFormat="false" ht="12.75" hidden="false" customHeight="false" outlineLevel="0" collapsed="false">
      <c r="O653" s="23"/>
      <c r="P653" s="23"/>
      <c r="Q653" s="23"/>
      <c r="R653" s="23"/>
      <c r="S653" s="23"/>
      <c r="T653" s="0"/>
      <c r="U653" s="0"/>
    </row>
    <row r="654" customFormat="false" ht="12.75" hidden="false" customHeight="false" outlineLevel="0" collapsed="false">
      <c r="O654" s="23"/>
      <c r="P654" s="23"/>
      <c r="Q654" s="23"/>
      <c r="R654" s="23"/>
      <c r="S654" s="23"/>
      <c r="T654" s="0"/>
      <c r="U654" s="0"/>
    </row>
    <row r="655" customFormat="false" ht="12.75" hidden="false" customHeight="false" outlineLevel="0" collapsed="false">
      <c r="O655" s="23"/>
      <c r="P655" s="23"/>
      <c r="Q655" s="23"/>
      <c r="R655" s="23"/>
      <c r="S655" s="23"/>
      <c r="T655" s="0"/>
      <c r="U655" s="0"/>
    </row>
    <row r="656" customFormat="false" ht="12.75" hidden="false" customHeight="false" outlineLevel="0" collapsed="false">
      <c r="O656" s="23"/>
      <c r="P656" s="23"/>
      <c r="Q656" s="23"/>
      <c r="R656" s="23"/>
      <c r="S656" s="23"/>
      <c r="T656" s="0"/>
      <c r="U656" s="0"/>
    </row>
    <row r="657" customFormat="false" ht="12.75" hidden="false" customHeight="false" outlineLevel="0" collapsed="false">
      <c r="O657" s="23"/>
      <c r="P657" s="23"/>
      <c r="Q657" s="23"/>
      <c r="R657" s="23"/>
      <c r="S657" s="23"/>
      <c r="T657" s="0"/>
      <c r="U657" s="0"/>
    </row>
    <row r="658" customFormat="false" ht="12.75" hidden="false" customHeight="false" outlineLevel="0" collapsed="false">
      <c r="O658" s="23"/>
      <c r="P658" s="23"/>
      <c r="Q658" s="23"/>
      <c r="R658" s="23"/>
      <c r="S658" s="23"/>
      <c r="T658" s="0"/>
      <c r="U658" s="0"/>
    </row>
    <row r="659" customFormat="false" ht="12.75" hidden="false" customHeight="false" outlineLevel="0" collapsed="false">
      <c r="O659" s="23"/>
      <c r="P659" s="23"/>
      <c r="Q659" s="23"/>
      <c r="R659" s="23"/>
      <c r="S659" s="23"/>
      <c r="T659" s="0"/>
      <c r="U659" s="0"/>
    </row>
    <row r="660" customFormat="false" ht="12.75" hidden="false" customHeight="false" outlineLevel="0" collapsed="false">
      <c r="O660" s="23"/>
      <c r="P660" s="23"/>
      <c r="Q660" s="23"/>
      <c r="R660" s="23"/>
      <c r="S660" s="23"/>
      <c r="T660" s="0"/>
      <c r="U660" s="0"/>
    </row>
    <row r="661" customFormat="false" ht="12.75" hidden="false" customHeight="false" outlineLevel="0" collapsed="false">
      <c r="O661" s="23"/>
      <c r="P661" s="23"/>
      <c r="Q661" s="23"/>
      <c r="R661" s="23"/>
      <c r="S661" s="23"/>
      <c r="T661" s="0"/>
      <c r="U661" s="0"/>
    </row>
    <row r="662" customFormat="false" ht="12.75" hidden="false" customHeight="false" outlineLevel="0" collapsed="false">
      <c r="O662" s="23"/>
      <c r="P662" s="23"/>
      <c r="Q662" s="23"/>
      <c r="R662" s="23"/>
      <c r="S662" s="23"/>
      <c r="T662" s="0"/>
      <c r="U662" s="0"/>
    </row>
    <row r="663" customFormat="false" ht="12.75" hidden="false" customHeight="false" outlineLevel="0" collapsed="false">
      <c r="O663" s="23"/>
      <c r="P663" s="23"/>
      <c r="Q663" s="23"/>
      <c r="R663" s="23"/>
      <c r="S663" s="23"/>
      <c r="T663" s="0"/>
      <c r="U663" s="0"/>
    </row>
    <row r="664" customFormat="false" ht="12.75" hidden="false" customHeight="false" outlineLevel="0" collapsed="false">
      <c r="O664" s="23"/>
      <c r="P664" s="23"/>
      <c r="Q664" s="23"/>
      <c r="R664" s="23"/>
      <c r="S664" s="23"/>
      <c r="T664" s="0"/>
      <c r="U664" s="0"/>
    </row>
    <row r="665" customFormat="false" ht="12.75" hidden="false" customHeight="false" outlineLevel="0" collapsed="false">
      <c r="O665" s="23"/>
      <c r="P665" s="23"/>
      <c r="Q665" s="23"/>
      <c r="R665" s="23"/>
      <c r="S665" s="23"/>
      <c r="T665" s="0"/>
      <c r="U665" s="0"/>
    </row>
    <row r="666" customFormat="false" ht="12.75" hidden="false" customHeight="false" outlineLevel="0" collapsed="false">
      <c r="O666" s="23"/>
      <c r="P666" s="23"/>
      <c r="Q666" s="23"/>
      <c r="R666" s="23"/>
      <c r="S666" s="23"/>
      <c r="T666" s="0"/>
      <c r="U666" s="0"/>
    </row>
    <row r="667" customFormat="false" ht="12.75" hidden="false" customHeight="false" outlineLevel="0" collapsed="false">
      <c r="O667" s="23"/>
      <c r="P667" s="23"/>
      <c r="Q667" s="23"/>
      <c r="R667" s="23"/>
      <c r="S667" s="23"/>
      <c r="T667" s="0"/>
      <c r="U667" s="0"/>
    </row>
    <row r="668" customFormat="false" ht="12.75" hidden="false" customHeight="false" outlineLevel="0" collapsed="false">
      <c r="O668" s="23"/>
      <c r="P668" s="23"/>
      <c r="Q668" s="23"/>
      <c r="R668" s="23"/>
      <c r="S668" s="23"/>
      <c r="T668" s="0"/>
      <c r="U668" s="0"/>
    </row>
    <row r="669" customFormat="false" ht="12.75" hidden="false" customHeight="false" outlineLevel="0" collapsed="false">
      <c r="O669" s="23"/>
      <c r="P669" s="23"/>
      <c r="Q669" s="23"/>
      <c r="R669" s="23"/>
      <c r="S669" s="23"/>
      <c r="T669" s="0"/>
      <c r="U669" s="0"/>
    </row>
    <row r="670" customFormat="false" ht="12.75" hidden="false" customHeight="false" outlineLevel="0" collapsed="false">
      <c r="O670" s="23"/>
      <c r="P670" s="23"/>
      <c r="Q670" s="23"/>
      <c r="R670" s="23"/>
      <c r="S670" s="23"/>
      <c r="T670" s="0"/>
      <c r="U670" s="0"/>
    </row>
    <row r="671" customFormat="false" ht="12.75" hidden="false" customHeight="false" outlineLevel="0" collapsed="false">
      <c r="O671" s="23"/>
      <c r="P671" s="23"/>
      <c r="Q671" s="23"/>
      <c r="R671" s="23"/>
      <c r="S671" s="23"/>
      <c r="T671" s="0"/>
      <c r="U671" s="0"/>
    </row>
    <row r="672" customFormat="false" ht="12.75" hidden="false" customHeight="false" outlineLevel="0" collapsed="false">
      <c r="O672" s="23"/>
      <c r="P672" s="23"/>
      <c r="Q672" s="23"/>
      <c r="R672" s="23"/>
      <c r="S672" s="23"/>
      <c r="T672" s="0"/>
      <c r="U672" s="0"/>
    </row>
    <row r="673" customFormat="false" ht="12.75" hidden="false" customHeight="false" outlineLevel="0" collapsed="false">
      <c r="O673" s="23"/>
      <c r="P673" s="23"/>
      <c r="Q673" s="23"/>
      <c r="R673" s="23"/>
      <c r="S673" s="23"/>
      <c r="T673" s="0"/>
      <c r="U673" s="0"/>
    </row>
    <row r="674" customFormat="false" ht="12.75" hidden="false" customHeight="false" outlineLevel="0" collapsed="false">
      <c r="O674" s="23"/>
      <c r="P674" s="23"/>
      <c r="Q674" s="23"/>
      <c r="R674" s="23"/>
      <c r="S674" s="23"/>
      <c r="T674" s="0"/>
      <c r="U674" s="0"/>
    </row>
    <row r="675" customFormat="false" ht="12.75" hidden="false" customHeight="false" outlineLevel="0" collapsed="false">
      <c r="O675" s="23"/>
      <c r="P675" s="23"/>
      <c r="Q675" s="23"/>
      <c r="R675" s="23"/>
      <c r="S675" s="23"/>
      <c r="T675" s="0"/>
      <c r="U675" s="0"/>
    </row>
    <row r="676" customFormat="false" ht="12.75" hidden="false" customHeight="false" outlineLevel="0" collapsed="false">
      <c r="O676" s="23"/>
      <c r="P676" s="23"/>
      <c r="Q676" s="23"/>
      <c r="R676" s="23"/>
      <c r="S676" s="23"/>
      <c r="T676" s="0"/>
      <c r="U676" s="0"/>
    </row>
    <row r="677" customFormat="false" ht="12.75" hidden="false" customHeight="false" outlineLevel="0" collapsed="false">
      <c r="O677" s="23"/>
      <c r="P677" s="23"/>
      <c r="Q677" s="23"/>
      <c r="R677" s="23"/>
      <c r="S677" s="23"/>
      <c r="T677" s="0"/>
      <c r="U677" s="0"/>
    </row>
    <row r="678" customFormat="false" ht="12.75" hidden="false" customHeight="false" outlineLevel="0" collapsed="false">
      <c r="O678" s="23"/>
      <c r="P678" s="23"/>
      <c r="Q678" s="23"/>
      <c r="R678" s="23"/>
      <c r="S678" s="23"/>
      <c r="T678" s="0"/>
      <c r="U678" s="0"/>
    </row>
    <row r="679" customFormat="false" ht="12.75" hidden="false" customHeight="false" outlineLevel="0" collapsed="false">
      <c r="O679" s="23"/>
      <c r="P679" s="23"/>
      <c r="Q679" s="23"/>
      <c r="R679" s="23"/>
      <c r="S679" s="23"/>
      <c r="T679" s="0"/>
      <c r="U679" s="0"/>
    </row>
    <row r="680" customFormat="false" ht="12.75" hidden="false" customHeight="false" outlineLevel="0" collapsed="false">
      <c r="O680" s="23"/>
      <c r="P680" s="23"/>
      <c r="Q680" s="23"/>
      <c r="R680" s="23"/>
      <c r="S680" s="23"/>
      <c r="T680" s="0"/>
      <c r="U680" s="0"/>
    </row>
    <row r="681" customFormat="false" ht="12.75" hidden="false" customHeight="false" outlineLevel="0" collapsed="false">
      <c r="O681" s="23"/>
      <c r="P681" s="23"/>
      <c r="Q681" s="23"/>
      <c r="R681" s="23"/>
      <c r="S681" s="23"/>
      <c r="T681" s="0"/>
      <c r="U681" s="0"/>
    </row>
    <row r="682" customFormat="false" ht="12.75" hidden="false" customHeight="false" outlineLevel="0" collapsed="false">
      <c r="O682" s="23"/>
      <c r="P682" s="23"/>
      <c r="Q682" s="23"/>
      <c r="R682" s="23"/>
      <c r="S682" s="23"/>
      <c r="T682" s="0"/>
      <c r="U682" s="0"/>
    </row>
    <row r="683" customFormat="false" ht="12.75" hidden="false" customHeight="false" outlineLevel="0" collapsed="false">
      <c r="O683" s="23"/>
      <c r="P683" s="23"/>
      <c r="Q683" s="23"/>
      <c r="R683" s="23"/>
      <c r="S683" s="23"/>
      <c r="T683" s="0"/>
      <c r="U683" s="0"/>
    </row>
    <row r="684" customFormat="false" ht="12.75" hidden="false" customHeight="false" outlineLevel="0" collapsed="false">
      <c r="O684" s="23"/>
      <c r="P684" s="23"/>
      <c r="Q684" s="23"/>
      <c r="R684" s="23"/>
      <c r="S684" s="23"/>
      <c r="T684" s="0"/>
      <c r="U684" s="0"/>
    </row>
    <row r="685" customFormat="false" ht="12.75" hidden="false" customHeight="false" outlineLevel="0" collapsed="false">
      <c r="O685" s="23"/>
      <c r="P685" s="23"/>
      <c r="Q685" s="23"/>
      <c r="R685" s="23"/>
      <c r="S685" s="23"/>
      <c r="T685" s="0"/>
      <c r="U685" s="0"/>
    </row>
    <row r="686" customFormat="false" ht="12.75" hidden="false" customHeight="false" outlineLevel="0" collapsed="false">
      <c r="O686" s="23"/>
      <c r="P686" s="23"/>
      <c r="Q686" s="23"/>
      <c r="R686" s="23"/>
      <c r="S686" s="23"/>
      <c r="T686" s="0"/>
      <c r="U686" s="0"/>
    </row>
    <row r="687" customFormat="false" ht="12.75" hidden="false" customHeight="false" outlineLevel="0" collapsed="false">
      <c r="O687" s="23"/>
      <c r="P687" s="23"/>
      <c r="Q687" s="23"/>
      <c r="R687" s="23"/>
      <c r="S687" s="23"/>
      <c r="T687" s="0"/>
      <c r="U687" s="0"/>
    </row>
    <row r="688" customFormat="false" ht="12.75" hidden="false" customHeight="false" outlineLevel="0" collapsed="false">
      <c r="O688" s="23"/>
      <c r="P688" s="23"/>
      <c r="Q688" s="23"/>
      <c r="R688" s="23"/>
      <c r="S688" s="23"/>
      <c r="T688" s="0"/>
      <c r="U688" s="0"/>
    </row>
    <row r="689" customFormat="false" ht="12.75" hidden="false" customHeight="false" outlineLevel="0" collapsed="false">
      <c r="O689" s="23"/>
      <c r="P689" s="23"/>
      <c r="Q689" s="23"/>
      <c r="R689" s="23"/>
      <c r="S689" s="23"/>
      <c r="T689" s="0"/>
      <c r="U689" s="0"/>
    </row>
    <row r="690" customFormat="false" ht="12.75" hidden="false" customHeight="false" outlineLevel="0" collapsed="false">
      <c r="O690" s="23"/>
      <c r="P690" s="23"/>
      <c r="Q690" s="23"/>
      <c r="R690" s="23"/>
      <c r="S690" s="23"/>
      <c r="T690" s="0"/>
      <c r="U690" s="0"/>
    </row>
    <row r="691" customFormat="false" ht="12.75" hidden="false" customHeight="false" outlineLevel="0" collapsed="false">
      <c r="O691" s="23"/>
      <c r="P691" s="23"/>
      <c r="Q691" s="23"/>
      <c r="R691" s="23"/>
      <c r="S691" s="23"/>
      <c r="T691" s="0"/>
      <c r="U691" s="0"/>
    </row>
    <row r="692" customFormat="false" ht="12.75" hidden="false" customHeight="false" outlineLevel="0" collapsed="false">
      <c r="O692" s="23"/>
      <c r="P692" s="23"/>
      <c r="Q692" s="23"/>
      <c r="R692" s="23"/>
      <c r="S692" s="23"/>
      <c r="T692" s="0"/>
      <c r="U692" s="0"/>
    </row>
    <row r="693" customFormat="false" ht="12.75" hidden="false" customHeight="false" outlineLevel="0" collapsed="false">
      <c r="O693" s="23"/>
      <c r="P693" s="23"/>
      <c r="Q693" s="23"/>
      <c r="R693" s="23"/>
      <c r="S693" s="23"/>
      <c r="T693" s="0"/>
      <c r="U693" s="0"/>
    </row>
    <row r="694" customFormat="false" ht="12.75" hidden="false" customHeight="false" outlineLevel="0" collapsed="false">
      <c r="O694" s="23"/>
      <c r="P694" s="23"/>
      <c r="Q694" s="23"/>
      <c r="R694" s="23"/>
      <c r="S694" s="23"/>
      <c r="T694" s="0"/>
      <c r="U694" s="0"/>
    </row>
    <row r="695" customFormat="false" ht="12.75" hidden="false" customHeight="false" outlineLevel="0" collapsed="false">
      <c r="O695" s="23"/>
      <c r="P695" s="23"/>
      <c r="Q695" s="23"/>
      <c r="R695" s="23"/>
      <c r="S695" s="23"/>
      <c r="T695" s="0"/>
      <c r="U695" s="0"/>
    </row>
    <row r="696" customFormat="false" ht="12.75" hidden="false" customHeight="false" outlineLevel="0" collapsed="false">
      <c r="O696" s="23"/>
      <c r="P696" s="23"/>
      <c r="Q696" s="23"/>
      <c r="R696" s="23"/>
      <c r="S696" s="23"/>
      <c r="T696" s="0"/>
      <c r="U696" s="0"/>
    </row>
    <row r="697" customFormat="false" ht="12.75" hidden="false" customHeight="false" outlineLevel="0" collapsed="false">
      <c r="O697" s="23"/>
      <c r="P697" s="23"/>
      <c r="Q697" s="23"/>
      <c r="R697" s="23"/>
      <c r="S697" s="23"/>
      <c r="T697" s="0"/>
      <c r="U697" s="0"/>
    </row>
    <row r="698" customFormat="false" ht="12.75" hidden="false" customHeight="false" outlineLevel="0" collapsed="false">
      <c r="O698" s="23"/>
      <c r="P698" s="23"/>
      <c r="Q698" s="23"/>
      <c r="R698" s="23"/>
      <c r="S698" s="23"/>
      <c r="T698" s="0"/>
      <c r="U698" s="0"/>
    </row>
    <row r="699" customFormat="false" ht="12.75" hidden="false" customHeight="false" outlineLevel="0" collapsed="false">
      <c r="O699" s="23"/>
      <c r="P699" s="23"/>
      <c r="Q699" s="23"/>
      <c r="R699" s="23"/>
      <c r="S699" s="23"/>
      <c r="T699" s="0"/>
      <c r="U699" s="0"/>
    </row>
    <row r="700" customFormat="false" ht="12.75" hidden="false" customHeight="false" outlineLevel="0" collapsed="false">
      <c r="O700" s="23"/>
      <c r="P700" s="23"/>
      <c r="Q700" s="23"/>
      <c r="R700" s="23"/>
      <c r="S700" s="23"/>
      <c r="T700" s="0"/>
      <c r="U700" s="0"/>
    </row>
    <row r="701" customFormat="false" ht="12.75" hidden="false" customHeight="false" outlineLevel="0" collapsed="false">
      <c r="O701" s="23"/>
      <c r="P701" s="23"/>
      <c r="Q701" s="23"/>
      <c r="R701" s="23"/>
      <c r="S701" s="23"/>
      <c r="T701" s="0"/>
      <c r="U701" s="0"/>
    </row>
    <row r="702" customFormat="false" ht="12.75" hidden="false" customHeight="false" outlineLevel="0" collapsed="false">
      <c r="O702" s="23"/>
      <c r="P702" s="23"/>
      <c r="Q702" s="23"/>
      <c r="R702" s="23"/>
      <c r="S702" s="23"/>
      <c r="T702" s="0"/>
      <c r="U702" s="0"/>
    </row>
    <row r="703" customFormat="false" ht="12.75" hidden="false" customHeight="false" outlineLevel="0" collapsed="false">
      <c r="O703" s="23"/>
      <c r="P703" s="23"/>
      <c r="Q703" s="23"/>
      <c r="R703" s="23"/>
      <c r="S703" s="23"/>
      <c r="T703" s="0"/>
      <c r="U703" s="0"/>
    </row>
    <row r="704" customFormat="false" ht="12.75" hidden="false" customHeight="false" outlineLevel="0" collapsed="false">
      <c r="O704" s="23"/>
      <c r="P704" s="23"/>
      <c r="Q704" s="23"/>
      <c r="R704" s="23"/>
      <c r="S704" s="23"/>
      <c r="T704" s="0"/>
      <c r="U704" s="0"/>
    </row>
    <row r="705" customFormat="false" ht="12.75" hidden="false" customHeight="false" outlineLevel="0" collapsed="false">
      <c r="O705" s="23"/>
      <c r="P705" s="23"/>
      <c r="Q705" s="23"/>
      <c r="R705" s="23"/>
      <c r="S705" s="23"/>
      <c r="T705" s="0"/>
      <c r="U705" s="0"/>
    </row>
    <row r="706" customFormat="false" ht="12.75" hidden="false" customHeight="false" outlineLevel="0" collapsed="false">
      <c r="O706" s="23"/>
      <c r="P706" s="23"/>
      <c r="Q706" s="23"/>
      <c r="R706" s="23"/>
      <c r="S706" s="23"/>
      <c r="T706" s="0"/>
      <c r="U706" s="0"/>
    </row>
    <row r="707" customFormat="false" ht="12.75" hidden="false" customHeight="false" outlineLevel="0" collapsed="false">
      <c r="O707" s="23"/>
      <c r="P707" s="23"/>
      <c r="Q707" s="23"/>
      <c r="R707" s="23"/>
      <c r="S707" s="23"/>
      <c r="T707" s="0"/>
      <c r="U707" s="0"/>
    </row>
    <row r="708" customFormat="false" ht="12.75" hidden="false" customHeight="false" outlineLevel="0" collapsed="false">
      <c r="O708" s="23"/>
      <c r="P708" s="23"/>
      <c r="Q708" s="23"/>
      <c r="R708" s="23"/>
      <c r="S708" s="23"/>
      <c r="T708" s="0"/>
      <c r="U708" s="0"/>
    </row>
    <row r="709" customFormat="false" ht="12.75" hidden="false" customHeight="false" outlineLevel="0" collapsed="false">
      <c r="O709" s="23"/>
      <c r="P709" s="23"/>
      <c r="Q709" s="23"/>
      <c r="R709" s="23"/>
      <c r="S709" s="23"/>
      <c r="T709" s="0"/>
      <c r="U709" s="0"/>
    </row>
    <row r="710" customFormat="false" ht="12.75" hidden="false" customHeight="false" outlineLevel="0" collapsed="false">
      <c r="O710" s="23"/>
      <c r="P710" s="23"/>
      <c r="Q710" s="23"/>
      <c r="R710" s="23"/>
      <c r="S710" s="23"/>
      <c r="T710" s="0"/>
      <c r="U710" s="0"/>
    </row>
    <row r="711" customFormat="false" ht="12.75" hidden="false" customHeight="false" outlineLevel="0" collapsed="false">
      <c r="O711" s="23"/>
      <c r="P711" s="23"/>
      <c r="Q711" s="23"/>
      <c r="R711" s="23"/>
      <c r="S711" s="23"/>
      <c r="T711" s="0"/>
      <c r="U711" s="0"/>
    </row>
    <row r="712" customFormat="false" ht="12.75" hidden="false" customHeight="false" outlineLevel="0" collapsed="false">
      <c r="O712" s="23"/>
      <c r="P712" s="23"/>
      <c r="Q712" s="23"/>
      <c r="R712" s="23"/>
      <c r="S712" s="23"/>
      <c r="T712" s="0"/>
      <c r="U712" s="0"/>
    </row>
    <row r="713" customFormat="false" ht="12.75" hidden="false" customHeight="false" outlineLevel="0" collapsed="false">
      <c r="O713" s="23"/>
      <c r="P713" s="23"/>
      <c r="Q713" s="23"/>
      <c r="R713" s="23"/>
      <c r="S713" s="23"/>
      <c r="T713" s="0"/>
      <c r="U713" s="0"/>
    </row>
    <row r="714" customFormat="false" ht="12.75" hidden="false" customHeight="false" outlineLevel="0" collapsed="false">
      <c r="O714" s="23"/>
      <c r="P714" s="23"/>
      <c r="Q714" s="23"/>
      <c r="R714" s="23"/>
      <c r="S714" s="23"/>
      <c r="T714" s="0"/>
      <c r="U714" s="0"/>
    </row>
    <row r="715" customFormat="false" ht="12.75" hidden="false" customHeight="false" outlineLevel="0" collapsed="false">
      <c r="O715" s="23"/>
      <c r="P715" s="23"/>
      <c r="Q715" s="23"/>
      <c r="R715" s="23"/>
      <c r="S715" s="23"/>
      <c r="T715" s="0"/>
      <c r="U715" s="0"/>
    </row>
    <row r="716" customFormat="false" ht="12.75" hidden="false" customHeight="false" outlineLevel="0" collapsed="false">
      <c r="O716" s="23"/>
      <c r="P716" s="23"/>
      <c r="Q716" s="23"/>
      <c r="R716" s="23"/>
      <c r="S716" s="23"/>
      <c r="T716" s="0"/>
      <c r="U716" s="0"/>
    </row>
    <row r="717" customFormat="false" ht="12.75" hidden="false" customHeight="false" outlineLevel="0" collapsed="false">
      <c r="O717" s="23"/>
      <c r="P717" s="23"/>
      <c r="Q717" s="23"/>
      <c r="R717" s="23"/>
      <c r="S717" s="23"/>
      <c r="T717" s="0"/>
      <c r="U717" s="0"/>
    </row>
    <row r="718" customFormat="false" ht="12.75" hidden="false" customHeight="false" outlineLevel="0" collapsed="false">
      <c r="O718" s="23"/>
      <c r="P718" s="23"/>
      <c r="Q718" s="23"/>
      <c r="R718" s="23"/>
      <c r="S718" s="23"/>
      <c r="T718" s="0"/>
      <c r="U718" s="0"/>
    </row>
    <row r="719" customFormat="false" ht="12.75" hidden="false" customHeight="false" outlineLevel="0" collapsed="false">
      <c r="O719" s="23"/>
      <c r="P719" s="23"/>
      <c r="Q719" s="23"/>
      <c r="R719" s="23"/>
      <c r="S719" s="23"/>
      <c r="T719" s="0"/>
      <c r="U719" s="0"/>
    </row>
    <row r="720" customFormat="false" ht="12.75" hidden="false" customHeight="false" outlineLevel="0" collapsed="false">
      <c r="O720" s="23"/>
      <c r="P720" s="23"/>
      <c r="Q720" s="23"/>
      <c r="R720" s="23"/>
      <c r="S720" s="23"/>
      <c r="T720" s="0"/>
      <c r="U720" s="0"/>
    </row>
    <row r="721" customFormat="false" ht="12.75" hidden="false" customHeight="false" outlineLevel="0" collapsed="false">
      <c r="O721" s="23"/>
      <c r="P721" s="23"/>
      <c r="Q721" s="23"/>
      <c r="R721" s="23"/>
      <c r="S721" s="23"/>
      <c r="T721" s="0"/>
      <c r="U721" s="0"/>
    </row>
    <row r="722" customFormat="false" ht="12.75" hidden="false" customHeight="false" outlineLevel="0" collapsed="false">
      <c r="O722" s="23"/>
      <c r="P722" s="23"/>
      <c r="Q722" s="23"/>
      <c r="R722" s="23"/>
      <c r="S722" s="23"/>
      <c r="T722" s="0"/>
      <c r="U722" s="0"/>
    </row>
    <row r="723" customFormat="false" ht="12.75" hidden="false" customHeight="false" outlineLevel="0" collapsed="false">
      <c r="O723" s="23"/>
      <c r="P723" s="23"/>
      <c r="Q723" s="23"/>
      <c r="R723" s="23"/>
      <c r="S723" s="23"/>
      <c r="T723" s="0"/>
      <c r="U723" s="0"/>
    </row>
    <row r="724" customFormat="false" ht="12.75" hidden="false" customHeight="false" outlineLevel="0" collapsed="false">
      <c r="O724" s="23"/>
      <c r="P724" s="23"/>
      <c r="Q724" s="23"/>
      <c r="R724" s="23"/>
      <c r="S724" s="23"/>
      <c r="T724" s="0"/>
      <c r="U724" s="0"/>
    </row>
    <row r="725" customFormat="false" ht="12.75" hidden="false" customHeight="false" outlineLevel="0" collapsed="false">
      <c r="O725" s="23"/>
      <c r="P725" s="23"/>
      <c r="Q725" s="23"/>
      <c r="R725" s="23"/>
      <c r="S725" s="23"/>
      <c r="T725" s="0"/>
      <c r="U725" s="0"/>
    </row>
    <row r="726" customFormat="false" ht="12.75" hidden="false" customHeight="false" outlineLevel="0" collapsed="false">
      <c r="O726" s="23"/>
      <c r="P726" s="23"/>
      <c r="Q726" s="23"/>
      <c r="R726" s="23"/>
      <c r="S726" s="23"/>
      <c r="T726" s="0"/>
      <c r="U726" s="0"/>
    </row>
    <row r="727" customFormat="false" ht="12.75" hidden="false" customHeight="false" outlineLevel="0" collapsed="false">
      <c r="O727" s="23"/>
      <c r="P727" s="23"/>
      <c r="Q727" s="23"/>
      <c r="R727" s="23"/>
      <c r="S727" s="23"/>
      <c r="T727" s="0"/>
      <c r="U727" s="0"/>
    </row>
    <row r="728" customFormat="false" ht="12.75" hidden="false" customHeight="false" outlineLevel="0" collapsed="false">
      <c r="O728" s="23"/>
      <c r="P728" s="23"/>
      <c r="Q728" s="23"/>
      <c r="R728" s="23"/>
      <c r="S728" s="23"/>
      <c r="T728" s="0"/>
      <c r="U728" s="0"/>
    </row>
    <row r="729" customFormat="false" ht="12.75" hidden="false" customHeight="false" outlineLevel="0" collapsed="false">
      <c r="O729" s="23"/>
      <c r="P729" s="23"/>
      <c r="Q729" s="23"/>
      <c r="R729" s="23"/>
      <c r="S729" s="23"/>
      <c r="T729" s="0"/>
      <c r="U729" s="0"/>
    </row>
    <row r="730" customFormat="false" ht="12.75" hidden="false" customHeight="false" outlineLevel="0" collapsed="false">
      <c r="O730" s="23"/>
      <c r="P730" s="23"/>
      <c r="Q730" s="23"/>
      <c r="R730" s="23"/>
      <c r="S730" s="23"/>
      <c r="T730" s="0"/>
      <c r="U730" s="0"/>
    </row>
    <row r="731" customFormat="false" ht="12.75" hidden="false" customHeight="false" outlineLevel="0" collapsed="false">
      <c r="O731" s="23"/>
      <c r="P731" s="23"/>
      <c r="Q731" s="23"/>
      <c r="R731" s="23"/>
      <c r="S731" s="23"/>
      <c r="T731" s="0"/>
      <c r="U731" s="0"/>
    </row>
    <row r="732" customFormat="false" ht="12.75" hidden="false" customHeight="false" outlineLevel="0" collapsed="false">
      <c r="O732" s="23"/>
      <c r="P732" s="23"/>
      <c r="Q732" s="23"/>
      <c r="R732" s="23"/>
      <c r="S732" s="23"/>
      <c r="T732" s="0"/>
      <c r="U732" s="0"/>
    </row>
    <row r="733" customFormat="false" ht="12.75" hidden="false" customHeight="false" outlineLevel="0" collapsed="false">
      <c r="O733" s="23"/>
      <c r="P733" s="23"/>
      <c r="Q733" s="23"/>
      <c r="R733" s="23"/>
      <c r="S733" s="23"/>
      <c r="T733" s="0"/>
      <c r="U733" s="0"/>
    </row>
    <row r="734" customFormat="false" ht="12.75" hidden="false" customHeight="false" outlineLevel="0" collapsed="false">
      <c r="O734" s="23"/>
      <c r="P734" s="23"/>
      <c r="Q734" s="23"/>
      <c r="R734" s="23"/>
      <c r="S734" s="23"/>
      <c r="T734" s="0"/>
      <c r="U734" s="0"/>
    </row>
    <row r="735" customFormat="false" ht="12.75" hidden="false" customHeight="false" outlineLevel="0" collapsed="false">
      <c r="O735" s="23"/>
      <c r="P735" s="23"/>
      <c r="Q735" s="23"/>
      <c r="R735" s="23"/>
      <c r="S735" s="23"/>
      <c r="T735" s="0"/>
      <c r="U735" s="0"/>
    </row>
    <row r="736" customFormat="false" ht="12.75" hidden="false" customHeight="false" outlineLevel="0" collapsed="false">
      <c r="O736" s="23"/>
      <c r="P736" s="23"/>
      <c r="Q736" s="23"/>
      <c r="R736" s="23"/>
      <c r="S736" s="23"/>
      <c r="T736" s="0"/>
      <c r="U736" s="0"/>
    </row>
    <row r="737" customFormat="false" ht="12.75" hidden="false" customHeight="false" outlineLevel="0" collapsed="false">
      <c r="O737" s="23"/>
      <c r="P737" s="23"/>
      <c r="Q737" s="23"/>
      <c r="R737" s="23"/>
      <c r="S737" s="23"/>
      <c r="T737" s="0"/>
      <c r="U737" s="0"/>
    </row>
    <row r="738" customFormat="false" ht="12.75" hidden="false" customHeight="false" outlineLevel="0" collapsed="false">
      <c r="O738" s="23"/>
      <c r="P738" s="23"/>
      <c r="Q738" s="23"/>
      <c r="R738" s="23"/>
      <c r="S738" s="23"/>
      <c r="T738" s="0"/>
      <c r="U738" s="0"/>
    </row>
    <row r="739" customFormat="false" ht="12.75" hidden="false" customHeight="false" outlineLevel="0" collapsed="false">
      <c r="O739" s="23"/>
      <c r="P739" s="23"/>
      <c r="Q739" s="23"/>
      <c r="R739" s="23"/>
      <c r="S739" s="23"/>
      <c r="T739" s="0"/>
      <c r="U739" s="0"/>
    </row>
    <row r="740" customFormat="false" ht="12.75" hidden="false" customHeight="false" outlineLevel="0" collapsed="false">
      <c r="O740" s="23"/>
      <c r="P740" s="23"/>
      <c r="Q740" s="23"/>
      <c r="R740" s="23"/>
      <c r="S740" s="23"/>
      <c r="T740" s="0"/>
      <c r="U740" s="0"/>
    </row>
    <row r="741" customFormat="false" ht="12.75" hidden="false" customHeight="false" outlineLevel="0" collapsed="false">
      <c r="O741" s="23"/>
      <c r="P741" s="23"/>
      <c r="Q741" s="23"/>
      <c r="R741" s="23"/>
      <c r="S741" s="23"/>
      <c r="T741" s="0"/>
      <c r="U741" s="0"/>
    </row>
    <row r="742" customFormat="false" ht="12.75" hidden="false" customHeight="false" outlineLevel="0" collapsed="false">
      <c r="O742" s="23"/>
      <c r="P742" s="23"/>
      <c r="Q742" s="23"/>
      <c r="R742" s="23"/>
      <c r="S742" s="23"/>
      <c r="T742" s="0"/>
      <c r="U742" s="0"/>
    </row>
    <row r="743" customFormat="false" ht="12.75" hidden="false" customHeight="false" outlineLevel="0" collapsed="false">
      <c r="O743" s="23"/>
      <c r="P743" s="23"/>
      <c r="Q743" s="23"/>
      <c r="R743" s="23"/>
      <c r="S743" s="23"/>
      <c r="T743" s="0"/>
      <c r="U743" s="0"/>
    </row>
    <row r="744" customFormat="false" ht="12.75" hidden="false" customHeight="false" outlineLevel="0" collapsed="false">
      <c r="O744" s="23"/>
      <c r="P744" s="23"/>
      <c r="Q744" s="23"/>
      <c r="R744" s="23"/>
      <c r="S744" s="23"/>
      <c r="T744" s="0"/>
      <c r="U744" s="0"/>
    </row>
    <row r="745" customFormat="false" ht="12.75" hidden="false" customHeight="false" outlineLevel="0" collapsed="false">
      <c r="O745" s="23"/>
      <c r="P745" s="23"/>
      <c r="Q745" s="23"/>
      <c r="R745" s="23"/>
      <c r="S745" s="23"/>
      <c r="T745" s="0"/>
      <c r="U745" s="0"/>
    </row>
    <row r="746" customFormat="false" ht="12.75" hidden="false" customHeight="false" outlineLevel="0" collapsed="false">
      <c r="O746" s="23"/>
      <c r="P746" s="23"/>
      <c r="Q746" s="23"/>
      <c r="R746" s="23"/>
      <c r="S746" s="23"/>
      <c r="T746" s="0"/>
      <c r="U746" s="0"/>
    </row>
    <row r="747" customFormat="false" ht="12.75" hidden="false" customHeight="false" outlineLevel="0" collapsed="false">
      <c r="O747" s="23"/>
      <c r="P747" s="23"/>
      <c r="Q747" s="23"/>
      <c r="R747" s="23"/>
      <c r="S747" s="23"/>
      <c r="T747" s="0"/>
      <c r="U747" s="0"/>
    </row>
    <row r="748" customFormat="false" ht="12.75" hidden="false" customHeight="false" outlineLevel="0" collapsed="false">
      <c r="O748" s="23"/>
      <c r="P748" s="23"/>
      <c r="Q748" s="23"/>
      <c r="R748" s="23"/>
      <c r="S748" s="23"/>
      <c r="T748" s="0"/>
      <c r="U748" s="0"/>
    </row>
    <row r="749" customFormat="false" ht="12.75" hidden="false" customHeight="false" outlineLevel="0" collapsed="false">
      <c r="O749" s="23"/>
      <c r="P749" s="23"/>
      <c r="Q749" s="23"/>
      <c r="R749" s="23"/>
      <c r="S749" s="23"/>
      <c r="T749" s="0"/>
      <c r="U749" s="0"/>
    </row>
    <row r="750" customFormat="false" ht="12.75" hidden="false" customHeight="false" outlineLevel="0" collapsed="false">
      <c r="O750" s="23"/>
      <c r="P750" s="23"/>
      <c r="Q750" s="23"/>
      <c r="R750" s="23"/>
      <c r="S750" s="23"/>
      <c r="T750" s="0"/>
      <c r="U750" s="0"/>
    </row>
    <row r="751" customFormat="false" ht="12.75" hidden="false" customHeight="false" outlineLevel="0" collapsed="false">
      <c r="O751" s="23"/>
      <c r="P751" s="23"/>
      <c r="Q751" s="23"/>
      <c r="R751" s="23"/>
      <c r="S751" s="23"/>
      <c r="T751" s="0"/>
      <c r="U751" s="0"/>
    </row>
    <row r="752" customFormat="false" ht="12.75" hidden="false" customHeight="false" outlineLevel="0" collapsed="false">
      <c r="O752" s="23"/>
      <c r="P752" s="23"/>
      <c r="Q752" s="23"/>
      <c r="R752" s="23"/>
      <c r="S752" s="23"/>
      <c r="T752" s="0"/>
      <c r="U752" s="0"/>
    </row>
    <row r="753" customFormat="false" ht="12.75" hidden="false" customHeight="false" outlineLevel="0" collapsed="false">
      <c r="O753" s="23"/>
      <c r="P753" s="23"/>
      <c r="Q753" s="23"/>
      <c r="R753" s="23"/>
      <c r="S753" s="23"/>
      <c r="T753" s="0"/>
      <c r="U753" s="0"/>
    </row>
    <row r="754" customFormat="false" ht="12.75" hidden="false" customHeight="false" outlineLevel="0" collapsed="false">
      <c r="O754" s="23"/>
      <c r="P754" s="23"/>
      <c r="Q754" s="23"/>
      <c r="R754" s="23"/>
      <c r="S754" s="23"/>
      <c r="T754" s="0"/>
      <c r="U754" s="0"/>
    </row>
    <row r="755" customFormat="false" ht="12.75" hidden="false" customHeight="false" outlineLevel="0" collapsed="false">
      <c r="O755" s="23"/>
      <c r="P755" s="23"/>
      <c r="Q755" s="23"/>
      <c r="R755" s="23"/>
      <c r="S755" s="23"/>
      <c r="T755" s="0"/>
      <c r="U755" s="0"/>
    </row>
    <row r="756" customFormat="false" ht="12.75" hidden="false" customHeight="false" outlineLevel="0" collapsed="false">
      <c r="O756" s="23"/>
      <c r="P756" s="23"/>
      <c r="Q756" s="23"/>
      <c r="R756" s="23"/>
      <c r="S756" s="23"/>
      <c r="T756" s="0"/>
      <c r="U756" s="0"/>
    </row>
    <row r="757" customFormat="false" ht="12.75" hidden="false" customHeight="false" outlineLevel="0" collapsed="false">
      <c r="O757" s="23"/>
      <c r="P757" s="23"/>
      <c r="Q757" s="23"/>
      <c r="R757" s="23"/>
      <c r="S757" s="23"/>
      <c r="T757" s="0"/>
      <c r="U757" s="0"/>
    </row>
    <row r="758" customFormat="false" ht="12.75" hidden="false" customHeight="false" outlineLevel="0" collapsed="false">
      <c r="O758" s="23"/>
      <c r="P758" s="23"/>
      <c r="Q758" s="23"/>
      <c r="R758" s="23"/>
      <c r="S758" s="23"/>
      <c r="T758" s="0"/>
      <c r="U758" s="0"/>
    </row>
    <row r="759" customFormat="false" ht="12.75" hidden="false" customHeight="false" outlineLevel="0" collapsed="false">
      <c r="O759" s="23"/>
      <c r="P759" s="23"/>
      <c r="Q759" s="23"/>
      <c r="R759" s="23"/>
      <c r="S759" s="23"/>
      <c r="T759" s="0"/>
      <c r="U759" s="0"/>
    </row>
    <row r="760" customFormat="false" ht="12.75" hidden="false" customHeight="false" outlineLevel="0" collapsed="false">
      <c r="O760" s="23"/>
      <c r="P760" s="23"/>
      <c r="Q760" s="23"/>
      <c r="R760" s="23"/>
      <c r="S760" s="23"/>
      <c r="T760" s="0"/>
      <c r="U760" s="0"/>
    </row>
    <row r="761" customFormat="false" ht="12.75" hidden="false" customHeight="false" outlineLevel="0" collapsed="false">
      <c r="O761" s="23"/>
      <c r="P761" s="23"/>
      <c r="Q761" s="23"/>
      <c r="R761" s="23"/>
      <c r="S761" s="23"/>
      <c r="T761" s="0"/>
      <c r="U761" s="0"/>
    </row>
    <row r="762" customFormat="false" ht="12.75" hidden="false" customHeight="false" outlineLevel="0" collapsed="false">
      <c r="O762" s="23"/>
      <c r="P762" s="23"/>
      <c r="Q762" s="23"/>
      <c r="R762" s="23"/>
      <c r="S762" s="23"/>
      <c r="T762" s="0"/>
      <c r="U762" s="0"/>
    </row>
    <row r="763" customFormat="false" ht="12.75" hidden="false" customHeight="false" outlineLevel="0" collapsed="false">
      <c r="O763" s="23"/>
      <c r="P763" s="23"/>
      <c r="Q763" s="23"/>
      <c r="R763" s="23"/>
      <c r="S763" s="23"/>
      <c r="T763" s="0"/>
      <c r="U763" s="0"/>
    </row>
    <row r="764" customFormat="false" ht="12.75" hidden="false" customHeight="false" outlineLevel="0" collapsed="false">
      <c r="O764" s="23"/>
      <c r="P764" s="23"/>
      <c r="Q764" s="23"/>
      <c r="R764" s="23"/>
      <c r="S764" s="23"/>
      <c r="T764" s="0"/>
      <c r="U764" s="0"/>
    </row>
    <row r="765" customFormat="false" ht="12.75" hidden="false" customHeight="false" outlineLevel="0" collapsed="false">
      <c r="O765" s="23"/>
      <c r="P765" s="23"/>
      <c r="Q765" s="23"/>
      <c r="R765" s="23"/>
      <c r="S765" s="23"/>
      <c r="T765" s="0"/>
      <c r="U765" s="0"/>
    </row>
    <row r="766" customFormat="false" ht="12.75" hidden="false" customHeight="false" outlineLevel="0" collapsed="false">
      <c r="O766" s="23"/>
      <c r="P766" s="23"/>
      <c r="Q766" s="23"/>
      <c r="R766" s="23"/>
      <c r="S766" s="23"/>
      <c r="T766" s="0"/>
      <c r="U766" s="0"/>
    </row>
    <row r="767" customFormat="false" ht="12.75" hidden="false" customHeight="false" outlineLevel="0" collapsed="false">
      <c r="O767" s="23"/>
      <c r="P767" s="23"/>
      <c r="Q767" s="23"/>
      <c r="R767" s="23"/>
      <c r="S767" s="23"/>
      <c r="T767" s="0"/>
      <c r="U767" s="0"/>
    </row>
    <row r="768" customFormat="false" ht="12.75" hidden="false" customHeight="false" outlineLevel="0" collapsed="false">
      <c r="O768" s="23"/>
      <c r="P768" s="23"/>
      <c r="Q768" s="23"/>
      <c r="R768" s="23"/>
      <c r="S768" s="23"/>
      <c r="T768" s="0"/>
      <c r="U768" s="0"/>
    </row>
    <row r="769" customFormat="false" ht="12.75" hidden="false" customHeight="false" outlineLevel="0" collapsed="false">
      <c r="O769" s="23"/>
      <c r="P769" s="23"/>
      <c r="Q769" s="23"/>
      <c r="R769" s="23"/>
      <c r="S769" s="23"/>
      <c r="T769" s="0"/>
      <c r="U769" s="0"/>
    </row>
    <row r="770" customFormat="false" ht="12.75" hidden="false" customHeight="false" outlineLevel="0" collapsed="false">
      <c r="O770" s="23"/>
      <c r="P770" s="23"/>
      <c r="Q770" s="23"/>
      <c r="R770" s="23"/>
      <c r="S770" s="23"/>
      <c r="T770" s="0"/>
      <c r="U770" s="0"/>
    </row>
    <row r="771" customFormat="false" ht="12.75" hidden="false" customHeight="false" outlineLevel="0" collapsed="false">
      <c r="O771" s="23"/>
      <c r="P771" s="23"/>
      <c r="Q771" s="23"/>
      <c r="R771" s="23"/>
      <c r="S771" s="23"/>
      <c r="T771" s="0"/>
      <c r="U771" s="0"/>
    </row>
    <row r="772" customFormat="false" ht="12.75" hidden="false" customHeight="false" outlineLevel="0" collapsed="false">
      <c r="O772" s="23"/>
      <c r="P772" s="23"/>
      <c r="Q772" s="23"/>
      <c r="R772" s="23"/>
      <c r="S772" s="23"/>
      <c r="T772" s="0"/>
      <c r="U772" s="0"/>
    </row>
    <row r="773" customFormat="false" ht="12.75" hidden="false" customHeight="false" outlineLevel="0" collapsed="false">
      <c r="O773" s="23"/>
      <c r="P773" s="23"/>
      <c r="Q773" s="23"/>
      <c r="R773" s="23"/>
      <c r="S773" s="23"/>
      <c r="T773" s="0"/>
      <c r="U773" s="0"/>
    </row>
    <row r="774" customFormat="false" ht="12.75" hidden="false" customHeight="false" outlineLevel="0" collapsed="false">
      <c r="O774" s="23"/>
      <c r="P774" s="23"/>
      <c r="Q774" s="23"/>
      <c r="R774" s="23"/>
      <c r="S774" s="23"/>
      <c r="T774" s="0"/>
      <c r="U774" s="0"/>
    </row>
    <row r="775" customFormat="false" ht="12.75" hidden="false" customHeight="false" outlineLevel="0" collapsed="false">
      <c r="O775" s="23"/>
      <c r="P775" s="23"/>
      <c r="Q775" s="23"/>
      <c r="R775" s="23"/>
      <c r="S775" s="23"/>
      <c r="T775" s="0"/>
      <c r="U775" s="0"/>
    </row>
    <row r="776" customFormat="false" ht="12.75" hidden="false" customHeight="false" outlineLevel="0" collapsed="false">
      <c r="O776" s="23"/>
      <c r="P776" s="23"/>
      <c r="Q776" s="23"/>
      <c r="R776" s="23"/>
      <c r="S776" s="23"/>
      <c r="T776" s="0"/>
      <c r="U776" s="0"/>
    </row>
    <row r="777" customFormat="false" ht="12.75" hidden="false" customHeight="false" outlineLevel="0" collapsed="false">
      <c r="O777" s="23"/>
      <c r="P777" s="23"/>
      <c r="Q777" s="23"/>
      <c r="R777" s="23"/>
      <c r="S777" s="23"/>
      <c r="T777" s="0"/>
      <c r="U777" s="0"/>
    </row>
    <row r="778" customFormat="false" ht="12.75" hidden="false" customHeight="false" outlineLevel="0" collapsed="false">
      <c r="O778" s="23"/>
      <c r="P778" s="23"/>
      <c r="Q778" s="23"/>
      <c r="R778" s="23"/>
      <c r="S778" s="23"/>
      <c r="T778" s="0"/>
      <c r="U778" s="0"/>
    </row>
    <row r="779" customFormat="false" ht="12.75" hidden="false" customHeight="false" outlineLevel="0" collapsed="false">
      <c r="O779" s="23"/>
      <c r="P779" s="23"/>
      <c r="Q779" s="23"/>
      <c r="R779" s="23"/>
      <c r="S779" s="23"/>
      <c r="T779" s="0"/>
      <c r="U779" s="0"/>
    </row>
    <row r="780" customFormat="false" ht="12.75" hidden="false" customHeight="false" outlineLevel="0" collapsed="false">
      <c r="O780" s="23"/>
      <c r="P780" s="23"/>
      <c r="Q780" s="23"/>
      <c r="R780" s="23"/>
      <c r="S780" s="23"/>
      <c r="T780" s="0"/>
      <c r="U780" s="0"/>
    </row>
    <row r="781" customFormat="false" ht="12.75" hidden="false" customHeight="false" outlineLevel="0" collapsed="false">
      <c r="O781" s="23"/>
      <c r="P781" s="23"/>
      <c r="Q781" s="23"/>
      <c r="R781" s="23"/>
      <c r="S781" s="23"/>
      <c r="T781" s="0"/>
      <c r="U781" s="0"/>
    </row>
    <row r="782" customFormat="false" ht="12.75" hidden="false" customHeight="false" outlineLevel="0" collapsed="false">
      <c r="O782" s="23"/>
      <c r="P782" s="23"/>
      <c r="Q782" s="23"/>
      <c r="R782" s="23"/>
      <c r="S782" s="23"/>
      <c r="T782" s="0"/>
      <c r="U782" s="0"/>
    </row>
    <row r="783" customFormat="false" ht="12.75" hidden="false" customHeight="false" outlineLevel="0" collapsed="false">
      <c r="O783" s="23"/>
      <c r="P783" s="23"/>
      <c r="Q783" s="23"/>
      <c r="R783" s="23"/>
      <c r="S783" s="23"/>
      <c r="T783" s="0"/>
      <c r="U783" s="0"/>
    </row>
    <row r="784" customFormat="false" ht="12.75" hidden="false" customHeight="false" outlineLevel="0" collapsed="false">
      <c r="O784" s="23"/>
      <c r="P784" s="23"/>
      <c r="Q784" s="23"/>
      <c r="R784" s="23"/>
      <c r="S784" s="23"/>
      <c r="T784" s="0"/>
      <c r="U784" s="0"/>
    </row>
    <row r="785" customFormat="false" ht="12.75" hidden="false" customHeight="false" outlineLevel="0" collapsed="false">
      <c r="O785" s="23"/>
      <c r="P785" s="23"/>
      <c r="Q785" s="23"/>
      <c r="R785" s="23"/>
      <c r="S785" s="23"/>
      <c r="T785" s="0"/>
      <c r="U785" s="0"/>
    </row>
    <row r="786" customFormat="false" ht="12.75" hidden="false" customHeight="false" outlineLevel="0" collapsed="false">
      <c r="O786" s="23"/>
      <c r="P786" s="23"/>
      <c r="Q786" s="23"/>
      <c r="R786" s="23"/>
      <c r="S786" s="23"/>
      <c r="T786" s="0"/>
      <c r="U786" s="0"/>
    </row>
    <row r="787" customFormat="false" ht="12.75" hidden="false" customHeight="false" outlineLevel="0" collapsed="false">
      <c r="O787" s="23"/>
      <c r="P787" s="23"/>
      <c r="Q787" s="23"/>
      <c r="R787" s="23"/>
      <c r="S787" s="23"/>
      <c r="T787" s="0"/>
      <c r="U787" s="0"/>
    </row>
    <row r="788" customFormat="false" ht="12.75" hidden="false" customHeight="false" outlineLevel="0" collapsed="false">
      <c r="O788" s="23"/>
      <c r="P788" s="23"/>
      <c r="Q788" s="23"/>
      <c r="R788" s="23"/>
      <c r="S788" s="23"/>
      <c r="T788" s="0"/>
      <c r="U788" s="0"/>
    </row>
    <row r="789" customFormat="false" ht="12.75" hidden="false" customHeight="false" outlineLevel="0" collapsed="false">
      <c r="O789" s="23"/>
      <c r="P789" s="23"/>
      <c r="Q789" s="23"/>
      <c r="R789" s="23"/>
      <c r="S789" s="23"/>
      <c r="T789" s="0"/>
      <c r="U789" s="0"/>
    </row>
    <row r="790" customFormat="false" ht="12.75" hidden="false" customHeight="false" outlineLevel="0" collapsed="false">
      <c r="O790" s="23"/>
      <c r="P790" s="23"/>
      <c r="Q790" s="23"/>
      <c r="R790" s="23"/>
      <c r="S790" s="23"/>
      <c r="T790" s="0"/>
      <c r="U790" s="0"/>
    </row>
    <row r="791" customFormat="false" ht="12.75" hidden="false" customHeight="false" outlineLevel="0" collapsed="false">
      <c r="O791" s="23"/>
      <c r="P791" s="23"/>
      <c r="Q791" s="23"/>
      <c r="R791" s="23"/>
      <c r="S791" s="23"/>
      <c r="T791" s="0"/>
      <c r="U791" s="0"/>
    </row>
    <row r="792" customFormat="false" ht="12.75" hidden="false" customHeight="false" outlineLevel="0" collapsed="false">
      <c r="O792" s="23"/>
      <c r="P792" s="23"/>
      <c r="Q792" s="23"/>
      <c r="R792" s="23"/>
      <c r="S792" s="23"/>
      <c r="T792" s="0"/>
      <c r="U792" s="0"/>
    </row>
    <row r="793" customFormat="false" ht="12.75" hidden="false" customHeight="false" outlineLevel="0" collapsed="false">
      <c r="O793" s="23"/>
      <c r="P793" s="23"/>
      <c r="Q793" s="23"/>
      <c r="R793" s="23"/>
      <c r="S793" s="23"/>
      <c r="T793" s="0"/>
      <c r="U793" s="0"/>
    </row>
    <row r="794" customFormat="false" ht="12.75" hidden="false" customHeight="false" outlineLevel="0" collapsed="false">
      <c r="O794" s="23"/>
      <c r="P794" s="23"/>
      <c r="Q794" s="23"/>
      <c r="R794" s="23"/>
      <c r="S794" s="23"/>
      <c r="T794" s="0"/>
      <c r="U794" s="0"/>
    </row>
    <row r="795" customFormat="false" ht="12.75" hidden="false" customHeight="false" outlineLevel="0" collapsed="false">
      <c r="O795" s="23"/>
      <c r="P795" s="23"/>
      <c r="Q795" s="23"/>
      <c r="R795" s="23"/>
      <c r="S795" s="23"/>
      <c r="T795" s="0"/>
      <c r="U795" s="0"/>
    </row>
    <row r="796" customFormat="false" ht="12.75" hidden="false" customHeight="false" outlineLevel="0" collapsed="false">
      <c r="O796" s="23"/>
      <c r="P796" s="23"/>
      <c r="Q796" s="23"/>
      <c r="R796" s="23"/>
      <c r="S796" s="23"/>
      <c r="T796" s="0"/>
      <c r="U796" s="0"/>
    </row>
    <row r="797" customFormat="false" ht="12.75" hidden="false" customHeight="false" outlineLevel="0" collapsed="false">
      <c r="O797" s="23"/>
      <c r="P797" s="23"/>
      <c r="Q797" s="23"/>
      <c r="R797" s="23"/>
      <c r="S797" s="23"/>
      <c r="T797" s="0"/>
      <c r="U797" s="0"/>
    </row>
    <row r="798" customFormat="false" ht="12.75" hidden="false" customHeight="false" outlineLevel="0" collapsed="false">
      <c r="O798" s="23"/>
      <c r="P798" s="23"/>
      <c r="Q798" s="23"/>
      <c r="R798" s="23"/>
      <c r="S798" s="23"/>
      <c r="T798" s="0"/>
      <c r="U798" s="0"/>
    </row>
    <row r="799" customFormat="false" ht="12.75" hidden="false" customHeight="false" outlineLevel="0" collapsed="false">
      <c r="O799" s="23"/>
      <c r="P799" s="23"/>
      <c r="Q799" s="23"/>
      <c r="R799" s="23"/>
      <c r="S799" s="23"/>
      <c r="T799" s="0"/>
      <c r="U799" s="0"/>
    </row>
    <row r="800" customFormat="false" ht="12.75" hidden="false" customHeight="false" outlineLevel="0" collapsed="false">
      <c r="O800" s="23"/>
      <c r="P800" s="23"/>
      <c r="Q800" s="23"/>
      <c r="R800" s="23"/>
      <c r="S800" s="23"/>
      <c r="T800" s="0"/>
      <c r="U800" s="0"/>
    </row>
    <row r="801" customFormat="false" ht="12.75" hidden="false" customHeight="false" outlineLevel="0" collapsed="false">
      <c r="O801" s="23"/>
      <c r="P801" s="23"/>
      <c r="Q801" s="23"/>
      <c r="R801" s="23"/>
      <c r="S801" s="23"/>
      <c r="T801" s="0"/>
      <c r="U801" s="0"/>
    </row>
    <row r="802" customFormat="false" ht="12.75" hidden="false" customHeight="false" outlineLevel="0" collapsed="false">
      <c r="O802" s="23"/>
      <c r="P802" s="23"/>
      <c r="Q802" s="23"/>
      <c r="R802" s="23"/>
      <c r="S802" s="23"/>
      <c r="T802" s="0"/>
      <c r="U802" s="0"/>
    </row>
    <row r="803" customFormat="false" ht="12.75" hidden="false" customHeight="false" outlineLevel="0" collapsed="false">
      <c r="O803" s="23"/>
      <c r="P803" s="23"/>
      <c r="Q803" s="23"/>
      <c r="R803" s="23"/>
      <c r="S803" s="23"/>
      <c r="T803" s="0"/>
      <c r="U803" s="0"/>
    </row>
    <row r="804" customFormat="false" ht="12.75" hidden="false" customHeight="false" outlineLevel="0" collapsed="false">
      <c r="O804" s="23"/>
      <c r="P804" s="23"/>
      <c r="Q804" s="23"/>
      <c r="R804" s="23"/>
      <c r="S804" s="23"/>
      <c r="T804" s="0"/>
      <c r="U804" s="0"/>
    </row>
    <row r="805" customFormat="false" ht="12.75" hidden="false" customHeight="false" outlineLevel="0" collapsed="false">
      <c r="O805" s="23"/>
      <c r="P805" s="23"/>
      <c r="Q805" s="23"/>
      <c r="R805" s="23"/>
      <c r="S805" s="23"/>
      <c r="T805" s="0"/>
      <c r="U805" s="0"/>
    </row>
    <row r="806" customFormat="false" ht="12.75" hidden="false" customHeight="false" outlineLevel="0" collapsed="false">
      <c r="O806" s="23"/>
      <c r="P806" s="23"/>
      <c r="Q806" s="23"/>
      <c r="R806" s="23"/>
      <c r="S806" s="23"/>
      <c r="T806" s="0"/>
      <c r="U806" s="0"/>
    </row>
    <row r="807" customFormat="false" ht="12.75" hidden="false" customHeight="false" outlineLevel="0" collapsed="false">
      <c r="O807" s="23"/>
      <c r="P807" s="23"/>
      <c r="Q807" s="23"/>
      <c r="R807" s="23"/>
      <c r="S807" s="23"/>
      <c r="T807" s="0"/>
      <c r="U807" s="0"/>
    </row>
    <row r="808" customFormat="false" ht="12.75" hidden="false" customHeight="false" outlineLevel="0" collapsed="false">
      <c r="O808" s="23"/>
      <c r="P808" s="23"/>
      <c r="Q808" s="23"/>
      <c r="R808" s="23"/>
      <c r="S808" s="23"/>
      <c r="T808" s="0"/>
      <c r="U808" s="0"/>
    </row>
    <row r="809" customFormat="false" ht="12.75" hidden="false" customHeight="false" outlineLevel="0" collapsed="false">
      <c r="O809" s="23"/>
      <c r="P809" s="23"/>
      <c r="Q809" s="23"/>
      <c r="R809" s="23"/>
      <c r="S809" s="23"/>
      <c r="T809" s="0"/>
      <c r="U809" s="0"/>
    </row>
    <row r="810" customFormat="false" ht="12.75" hidden="false" customHeight="false" outlineLevel="0" collapsed="false">
      <c r="O810" s="23"/>
      <c r="P810" s="23"/>
      <c r="Q810" s="23"/>
      <c r="R810" s="23"/>
      <c r="S810" s="23"/>
      <c r="T810" s="0"/>
      <c r="U810" s="0"/>
    </row>
    <row r="811" customFormat="false" ht="12.75" hidden="false" customHeight="false" outlineLevel="0" collapsed="false">
      <c r="O811" s="23"/>
      <c r="P811" s="23"/>
      <c r="Q811" s="23"/>
      <c r="R811" s="23"/>
      <c r="S811" s="23"/>
      <c r="T811" s="0"/>
      <c r="U811" s="0"/>
    </row>
    <row r="812" customFormat="false" ht="12.75" hidden="false" customHeight="false" outlineLevel="0" collapsed="false">
      <c r="O812" s="23"/>
      <c r="P812" s="23"/>
      <c r="Q812" s="23"/>
      <c r="R812" s="23"/>
      <c r="S812" s="23"/>
      <c r="T812" s="0"/>
      <c r="U812" s="0"/>
    </row>
    <row r="813" customFormat="false" ht="12.75" hidden="false" customHeight="false" outlineLevel="0" collapsed="false">
      <c r="O813" s="23"/>
      <c r="P813" s="23"/>
      <c r="Q813" s="23"/>
      <c r="R813" s="23"/>
      <c r="S813" s="23"/>
      <c r="T813" s="0"/>
      <c r="U813" s="0"/>
    </row>
    <row r="814" customFormat="false" ht="12.75" hidden="false" customHeight="false" outlineLevel="0" collapsed="false">
      <c r="O814" s="23"/>
      <c r="P814" s="23"/>
      <c r="Q814" s="23"/>
      <c r="R814" s="23"/>
      <c r="S814" s="23"/>
      <c r="T814" s="0"/>
      <c r="U814" s="0"/>
    </row>
    <row r="815" customFormat="false" ht="12.75" hidden="false" customHeight="false" outlineLevel="0" collapsed="false">
      <c r="O815" s="23"/>
      <c r="P815" s="23"/>
      <c r="Q815" s="23"/>
      <c r="R815" s="23"/>
      <c r="S815" s="23"/>
      <c r="T815" s="0"/>
      <c r="U815" s="0"/>
    </row>
    <row r="816" customFormat="false" ht="12.75" hidden="false" customHeight="false" outlineLevel="0" collapsed="false">
      <c r="O816" s="23"/>
      <c r="P816" s="23"/>
      <c r="Q816" s="23"/>
      <c r="R816" s="23"/>
      <c r="S816" s="23"/>
      <c r="T816" s="0"/>
      <c r="U816" s="0"/>
    </row>
    <row r="817" customFormat="false" ht="12.75" hidden="false" customHeight="false" outlineLevel="0" collapsed="false">
      <c r="O817" s="23"/>
      <c r="P817" s="23"/>
      <c r="Q817" s="23"/>
      <c r="R817" s="23"/>
      <c r="S817" s="23"/>
      <c r="T817" s="0"/>
      <c r="U817" s="0"/>
    </row>
    <row r="818" customFormat="false" ht="12.75" hidden="false" customHeight="false" outlineLevel="0" collapsed="false">
      <c r="O818" s="23"/>
      <c r="P818" s="23"/>
      <c r="Q818" s="23"/>
      <c r="R818" s="23"/>
      <c r="S818" s="23"/>
      <c r="T818" s="0"/>
      <c r="U818" s="0"/>
    </row>
    <row r="819" customFormat="false" ht="12.75" hidden="false" customHeight="false" outlineLevel="0" collapsed="false">
      <c r="O819" s="23"/>
      <c r="P819" s="23"/>
      <c r="Q819" s="23"/>
      <c r="R819" s="23"/>
      <c r="S819" s="23"/>
      <c r="T819" s="0"/>
      <c r="U819" s="0"/>
    </row>
    <row r="820" customFormat="false" ht="12.75" hidden="false" customHeight="false" outlineLevel="0" collapsed="false">
      <c r="O820" s="23"/>
      <c r="P820" s="23"/>
      <c r="Q820" s="23"/>
      <c r="R820" s="23"/>
      <c r="S820" s="23"/>
      <c r="T820" s="0"/>
      <c r="U820" s="0"/>
    </row>
    <row r="821" customFormat="false" ht="12.75" hidden="false" customHeight="false" outlineLevel="0" collapsed="false">
      <c r="O821" s="23"/>
      <c r="P821" s="23"/>
      <c r="Q821" s="23"/>
      <c r="R821" s="23"/>
      <c r="S821" s="23"/>
      <c r="T821" s="0"/>
      <c r="U821" s="0"/>
    </row>
    <row r="822" customFormat="false" ht="12.75" hidden="false" customHeight="false" outlineLevel="0" collapsed="false">
      <c r="O822" s="23"/>
      <c r="P822" s="23"/>
      <c r="Q822" s="23"/>
      <c r="R822" s="23"/>
      <c r="S822" s="23"/>
      <c r="T822" s="0"/>
      <c r="U822" s="0"/>
    </row>
    <row r="823" customFormat="false" ht="12.75" hidden="false" customHeight="false" outlineLevel="0" collapsed="false">
      <c r="O823" s="23"/>
      <c r="P823" s="23"/>
      <c r="Q823" s="23"/>
      <c r="R823" s="23"/>
      <c r="S823" s="23"/>
      <c r="T823" s="0"/>
      <c r="U823" s="0"/>
    </row>
    <row r="824" customFormat="false" ht="12.75" hidden="false" customHeight="false" outlineLevel="0" collapsed="false">
      <c r="O824" s="23"/>
      <c r="P824" s="23"/>
      <c r="Q824" s="23"/>
      <c r="R824" s="23"/>
      <c r="S824" s="23"/>
      <c r="T824" s="0"/>
      <c r="U824" s="0"/>
    </row>
    <row r="825" customFormat="false" ht="12.75" hidden="false" customHeight="false" outlineLevel="0" collapsed="false">
      <c r="O825" s="23"/>
      <c r="P825" s="23"/>
      <c r="Q825" s="23"/>
      <c r="R825" s="23"/>
      <c r="S825" s="23"/>
      <c r="T825" s="0"/>
      <c r="U825" s="0"/>
    </row>
    <row r="826" customFormat="false" ht="12.75" hidden="false" customHeight="false" outlineLevel="0" collapsed="false">
      <c r="O826" s="23"/>
      <c r="P826" s="23"/>
      <c r="Q826" s="23"/>
      <c r="R826" s="23"/>
      <c r="S826" s="23"/>
      <c r="T826" s="0"/>
      <c r="U826" s="0"/>
    </row>
    <row r="827" customFormat="false" ht="12.75" hidden="false" customHeight="false" outlineLevel="0" collapsed="false">
      <c r="O827" s="23"/>
      <c r="P827" s="23"/>
      <c r="Q827" s="23"/>
      <c r="R827" s="23"/>
      <c r="S827" s="23"/>
      <c r="T827" s="0"/>
      <c r="U827" s="0"/>
    </row>
    <row r="828" customFormat="false" ht="12.75" hidden="false" customHeight="false" outlineLevel="0" collapsed="false">
      <c r="O828" s="23"/>
      <c r="P828" s="23"/>
      <c r="Q828" s="23"/>
      <c r="R828" s="23"/>
      <c r="S828" s="23"/>
      <c r="T828" s="0"/>
      <c r="U828" s="0"/>
    </row>
    <row r="829" customFormat="false" ht="12.75" hidden="false" customHeight="false" outlineLevel="0" collapsed="false">
      <c r="O829" s="23"/>
      <c r="P829" s="23"/>
      <c r="Q829" s="23"/>
      <c r="R829" s="23"/>
      <c r="S829" s="23"/>
      <c r="T829" s="0"/>
      <c r="U829" s="0"/>
    </row>
    <row r="830" customFormat="false" ht="12.75" hidden="false" customHeight="false" outlineLevel="0" collapsed="false">
      <c r="O830" s="23"/>
      <c r="P830" s="23"/>
      <c r="Q830" s="23"/>
      <c r="R830" s="23"/>
      <c r="S830" s="23"/>
      <c r="T830" s="0"/>
      <c r="U830" s="0"/>
    </row>
    <row r="831" customFormat="false" ht="12.75" hidden="false" customHeight="false" outlineLevel="0" collapsed="false">
      <c r="O831" s="23"/>
      <c r="P831" s="23"/>
      <c r="Q831" s="23"/>
      <c r="R831" s="23"/>
      <c r="S831" s="23"/>
      <c r="T831" s="0"/>
      <c r="U831" s="0"/>
    </row>
    <row r="832" customFormat="false" ht="12.75" hidden="false" customHeight="false" outlineLevel="0" collapsed="false">
      <c r="O832" s="23"/>
      <c r="P832" s="23"/>
      <c r="Q832" s="23"/>
      <c r="R832" s="23"/>
      <c r="S832" s="23"/>
      <c r="T832" s="0"/>
      <c r="U832" s="0"/>
    </row>
    <row r="833" customFormat="false" ht="12.75" hidden="false" customHeight="false" outlineLevel="0" collapsed="false">
      <c r="O833" s="23"/>
      <c r="P833" s="23"/>
      <c r="Q833" s="23"/>
      <c r="R833" s="23"/>
      <c r="S833" s="23"/>
      <c r="T833" s="0"/>
      <c r="U833" s="0"/>
    </row>
    <row r="834" customFormat="false" ht="12.75" hidden="false" customHeight="false" outlineLevel="0" collapsed="false">
      <c r="O834" s="23"/>
      <c r="P834" s="23"/>
      <c r="Q834" s="23"/>
      <c r="R834" s="23"/>
      <c r="S834" s="23"/>
      <c r="T834" s="0"/>
      <c r="U834" s="0"/>
    </row>
    <row r="835" customFormat="false" ht="12.75" hidden="false" customHeight="false" outlineLevel="0" collapsed="false">
      <c r="O835" s="23"/>
      <c r="P835" s="23"/>
      <c r="Q835" s="23"/>
      <c r="R835" s="23"/>
      <c r="S835" s="23"/>
      <c r="T835" s="0"/>
      <c r="U835" s="0"/>
    </row>
    <row r="836" customFormat="false" ht="12.75" hidden="false" customHeight="false" outlineLevel="0" collapsed="false">
      <c r="O836" s="23"/>
      <c r="P836" s="23"/>
      <c r="Q836" s="23"/>
      <c r="R836" s="23"/>
      <c r="S836" s="23"/>
      <c r="T836" s="0"/>
      <c r="U836" s="0"/>
    </row>
    <row r="837" customFormat="false" ht="12.75" hidden="false" customHeight="false" outlineLevel="0" collapsed="false">
      <c r="O837" s="23"/>
      <c r="P837" s="23"/>
      <c r="Q837" s="23"/>
      <c r="R837" s="23"/>
      <c r="S837" s="23"/>
      <c r="T837" s="0"/>
      <c r="U837" s="0"/>
    </row>
    <row r="838" customFormat="false" ht="12.75" hidden="false" customHeight="false" outlineLevel="0" collapsed="false">
      <c r="O838" s="23"/>
      <c r="P838" s="23"/>
      <c r="Q838" s="23"/>
      <c r="R838" s="23"/>
      <c r="S838" s="23"/>
      <c r="T838" s="0"/>
      <c r="U838" s="0"/>
    </row>
    <row r="839" customFormat="false" ht="12.75" hidden="false" customHeight="false" outlineLevel="0" collapsed="false">
      <c r="O839" s="23"/>
      <c r="P839" s="23"/>
      <c r="Q839" s="23"/>
      <c r="R839" s="23"/>
      <c r="S839" s="23"/>
      <c r="T839" s="0"/>
      <c r="U839" s="0"/>
    </row>
    <row r="840" customFormat="false" ht="12.75" hidden="false" customHeight="false" outlineLevel="0" collapsed="false">
      <c r="O840" s="23"/>
      <c r="P840" s="23"/>
      <c r="Q840" s="23"/>
      <c r="R840" s="23"/>
      <c r="S840" s="23"/>
      <c r="T840" s="0"/>
      <c r="U840" s="0"/>
    </row>
    <row r="841" customFormat="false" ht="12.75" hidden="false" customHeight="false" outlineLevel="0" collapsed="false">
      <c r="O841" s="23"/>
      <c r="P841" s="23"/>
      <c r="Q841" s="23"/>
      <c r="R841" s="23"/>
      <c r="S841" s="23"/>
      <c r="T841" s="0"/>
      <c r="U841" s="0"/>
    </row>
    <row r="842" customFormat="false" ht="12.75" hidden="false" customHeight="false" outlineLevel="0" collapsed="false">
      <c r="O842" s="23"/>
      <c r="P842" s="23"/>
      <c r="Q842" s="23"/>
      <c r="R842" s="23"/>
      <c r="S842" s="23"/>
      <c r="T842" s="0"/>
      <c r="U842" s="0"/>
    </row>
    <row r="843" customFormat="false" ht="12.75" hidden="false" customHeight="false" outlineLevel="0" collapsed="false">
      <c r="O843" s="23"/>
      <c r="P843" s="23"/>
      <c r="Q843" s="23"/>
      <c r="R843" s="23"/>
      <c r="S843" s="23"/>
      <c r="T843" s="0"/>
      <c r="U843" s="0"/>
    </row>
    <row r="844" customFormat="false" ht="12.75" hidden="false" customHeight="false" outlineLevel="0" collapsed="false">
      <c r="O844" s="23"/>
      <c r="P844" s="23"/>
      <c r="Q844" s="23"/>
      <c r="R844" s="23"/>
      <c r="S844" s="23"/>
      <c r="T844" s="0"/>
      <c r="U844" s="0"/>
    </row>
    <row r="845" customFormat="false" ht="12.75" hidden="false" customHeight="false" outlineLevel="0" collapsed="false">
      <c r="O845" s="23"/>
      <c r="P845" s="23"/>
      <c r="Q845" s="23"/>
      <c r="R845" s="23"/>
      <c r="S845" s="23"/>
      <c r="T845" s="0"/>
      <c r="U845" s="0"/>
    </row>
    <row r="846" customFormat="false" ht="12.75" hidden="false" customHeight="false" outlineLevel="0" collapsed="false">
      <c r="O846" s="23"/>
      <c r="P846" s="23"/>
      <c r="Q846" s="23"/>
      <c r="R846" s="23"/>
      <c r="S846" s="23"/>
      <c r="T846" s="0"/>
      <c r="U846" s="0"/>
    </row>
    <row r="847" customFormat="false" ht="12.75" hidden="false" customHeight="false" outlineLevel="0" collapsed="false">
      <c r="O847" s="23"/>
      <c r="P847" s="23"/>
      <c r="Q847" s="23"/>
      <c r="R847" s="23"/>
      <c r="S847" s="23"/>
      <c r="T847" s="0"/>
      <c r="U847" s="0"/>
    </row>
    <row r="848" customFormat="false" ht="12.75" hidden="false" customHeight="false" outlineLevel="0" collapsed="false">
      <c r="O848" s="23"/>
      <c r="P848" s="23"/>
      <c r="Q848" s="23"/>
      <c r="R848" s="23"/>
      <c r="S848" s="23"/>
      <c r="T848" s="0"/>
      <c r="U848" s="0"/>
    </row>
    <row r="849" customFormat="false" ht="12.75" hidden="false" customHeight="false" outlineLevel="0" collapsed="false">
      <c r="O849" s="23"/>
      <c r="P849" s="23"/>
      <c r="Q849" s="23"/>
      <c r="R849" s="23"/>
      <c r="S849" s="23"/>
      <c r="T849" s="0"/>
      <c r="U849" s="0"/>
    </row>
    <row r="850" customFormat="false" ht="12.75" hidden="false" customHeight="false" outlineLevel="0" collapsed="false">
      <c r="O850" s="23"/>
      <c r="P850" s="23"/>
      <c r="Q850" s="23"/>
      <c r="R850" s="23"/>
      <c r="S850" s="23"/>
      <c r="T850" s="0"/>
      <c r="U850" s="0"/>
    </row>
    <row r="851" customFormat="false" ht="12.75" hidden="false" customHeight="false" outlineLevel="0" collapsed="false">
      <c r="O851" s="23"/>
      <c r="P851" s="23"/>
      <c r="Q851" s="23"/>
      <c r="R851" s="23"/>
      <c r="S851" s="23"/>
      <c r="T851" s="0"/>
      <c r="U851" s="0"/>
    </row>
    <row r="852" customFormat="false" ht="12.75" hidden="false" customHeight="false" outlineLevel="0" collapsed="false">
      <c r="O852" s="23"/>
      <c r="P852" s="23"/>
      <c r="Q852" s="23"/>
      <c r="R852" s="23"/>
      <c r="S852" s="23"/>
      <c r="T852" s="0"/>
      <c r="U852" s="0"/>
    </row>
    <row r="853" customFormat="false" ht="12.75" hidden="false" customHeight="false" outlineLevel="0" collapsed="false">
      <c r="O853" s="23"/>
      <c r="P853" s="23"/>
      <c r="Q853" s="23"/>
      <c r="R853" s="23"/>
      <c r="S853" s="23"/>
      <c r="T853" s="0"/>
      <c r="U853" s="0"/>
    </row>
    <row r="854" customFormat="false" ht="12.75" hidden="false" customHeight="false" outlineLevel="0" collapsed="false">
      <c r="O854" s="23"/>
      <c r="P854" s="23"/>
      <c r="Q854" s="23"/>
      <c r="R854" s="23"/>
      <c r="S854" s="23"/>
      <c r="T854" s="0"/>
      <c r="U854" s="0"/>
    </row>
    <row r="855" customFormat="false" ht="12.75" hidden="false" customHeight="false" outlineLevel="0" collapsed="false">
      <c r="O855" s="23"/>
      <c r="P855" s="23"/>
      <c r="Q855" s="23"/>
      <c r="R855" s="23"/>
      <c r="S855" s="23"/>
      <c r="T855" s="0"/>
      <c r="U855" s="0"/>
    </row>
    <row r="856" customFormat="false" ht="12.75" hidden="false" customHeight="false" outlineLevel="0" collapsed="false">
      <c r="O856" s="23"/>
      <c r="P856" s="23"/>
      <c r="Q856" s="23"/>
      <c r="R856" s="23"/>
      <c r="S856" s="23"/>
      <c r="T856" s="0"/>
      <c r="U856" s="0"/>
    </row>
    <row r="857" customFormat="false" ht="12.75" hidden="false" customHeight="false" outlineLevel="0" collapsed="false">
      <c r="O857" s="23"/>
      <c r="P857" s="23"/>
      <c r="Q857" s="23"/>
      <c r="R857" s="23"/>
      <c r="S857" s="23"/>
      <c r="T857" s="0"/>
      <c r="U857" s="0"/>
    </row>
    <row r="858" customFormat="false" ht="12.75" hidden="false" customHeight="false" outlineLevel="0" collapsed="false">
      <c r="O858" s="23"/>
      <c r="P858" s="23"/>
      <c r="Q858" s="23"/>
      <c r="R858" s="23"/>
      <c r="S858" s="23"/>
      <c r="T858" s="0"/>
      <c r="U858" s="0"/>
    </row>
    <row r="859" customFormat="false" ht="12.75" hidden="false" customHeight="false" outlineLevel="0" collapsed="false">
      <c r="O859" s="23"/>
      <c r="P859" s="23"/>
      <c r="Q859" s="23"/>
      <c r="R859" s="23"/>
      <c r="S859" s="23"/>
      <c r="T859" s="0"/>
      <c r="U859" s="0"/>
    </row>
    <row r="860" customFormat="false" ht="12.75" hidden="false" customHeight="false" outlineLevel="0" collapsed="false">
      <c r="O860" s="23"/>
      <c r="P860" s="23"/>
      <c r="Q860" s="23"/>
      <c r="R860" s="23"/>
      <c r="S860" s="23"/>
      <c r="T860" s="0"/>
      <c r="U860" s="0"/>
    </row>
    <row r="861" customFormat="false" ht="12.75" hidden="false" customHeight="false" outlineLevel="0" collapsed="false">
      <c r="O861" s="23"/>
      <c r="P861" s="23"/>
      <c r="Q861" s="23"/>
      <c r="R861" s="23"/>
      <c r="S861" s="23"/>
      <c r="T861" s="0"/>
      <c r="U861" s="0"/>
    </row>
    <row r="862" customFormat="false" ht="12.75" hidden="false" customHeight="false" outlineLevel="0" collapsed="false">
      <c r="O862" s="23"/>
      <c r="P862" s="23"/>
      <c r="Q862" s="23"/>
      <c r="R862" s="23"/>
      <c r="S862" s="23"/>
      <c r="T862" s="0"/>
      <c r="U862" s="0"/>
    </row>
    <row r="863" customFormat="false" ht="12.75" hidden="false" customHeight="false" outlineLevel="0" collapsed="false">
      <c r="O863" s="23"/>
      <c r="P863" s="23"/>
      <c r="Q863" s="23"/>
      <c r="R863" s="23"/>
      <c r="S863" s="23"/>
      <c r="T863" s="0"/>
      <c r="U863" s="0"/>
    </row>
    <row r="864" customFormat="false" ht="12.75" hidden="false" customHeight="false" outlineLevel="0" collapsed="false">
      <c r="O864" s="23"/>
      <c r="P864" s="23"/>
      <c r="Q864" s="23"/>
      <c r="R864" s="23"/>
      <c r="S864" s="23"/>
      <c r="T864" s="0"/>
      <c r="U864" s="0"/>
    </row>
    <row r="865" customFormat="false" ht="12.75" hidden="false" customHeight="false" outlineLevel="0" collapsed="false">
      <c r="O865" s="23"/>
      <c r="P865" s="23"/>
      <c r="Q865" s="23"/>
      <c r="R865" s="23"/>
      <c r="S865" s="23"/>
      <c r="T865" s="0"/>
      <c r="U865" s="0"/>
    </row>
    <row r="866" customFormat="false" ht="12.75" hidden="false" customHeight="false" outlineLevel="0" collapsed="false">
      <c r="O866" s="23"/>
      <c r="P866" s="23"/>
      <c r="Q866" s="23"/>
      <c r="R866" s="23"/>
      <c r="S866" s="23"/>
      <c r="T866" s="0"/>
      <c r="U866" s="0"/>
    </row>
    <row r="867" customFormat="false" ht="12.75" hidden="false" customHeight="false" outlineLevel="0" collapsed="false">
      <c r="O867" s="23"/>
      <c r="P867" s="23"/>
      <c r="Q867" s="23"/>
      <c r="R867" s="23"/>
      <c r="S867" s="23"/>
      <c r="T867" s="0"/>
      <c r="U867" s="0"/>
    </row>
    <row r="868" customFormat="false" ht="12.75" hidden="false" customHeight="false" outlineLevel="0" collapsed="false">
      <c r="O868" s="23"/>
      <c r="P868" s="23"/>
      <c r="Q868" s="23"/>
      <c r="R868" s="23"/>
      <c r="S868" s="23"/>
      <c r="T868" s="0"/>
      <c r="U868" s="0"/>
    </row>
    <row r="869" customFormat="false" ht="12.75" hidden="false" customHeight="false" outlineLevel="0" collapsed="false">
      <c r="O869" s="23"/>
      <c r="P869" s="23"/>
      <c r="Q869" s="23"/>
      <c r="R869" s="23"/>
      <c r="S869" s="23"/>
      <c r="T869" s="0"/>
      <c r="U869" s="0"/>
    </row>
    <row r="870" customFormat="false" ht="12.75" hidden="false" customHeight="false" outlineLevel="0" collapsed="false">
      <c r="O870" s="23"/>
      <c r="P870" s="23"/>
      <c r="Q870" s="23"/>
      <c r="R870" s="23"/>
      <c r="S870" s="23"/>
      <c r="T870" s="0"/>
      <c r="U870" s="0"/>
    </row>
    <row r="871" customFormat="false" ht="12.75" hidden="false" customHeight="false" outlineLevel="0" collapsed="false">
      <c r="O871" s="23"/>
      <c r="P871" s="23"/>
      <c r="Q871" s="23"/>
      <c r="R871" s="23"/>
      <c r="S871" s="23"/>
      <c r="T871" s="0"/>
      <c r="U871" s="0"/>
    </row>
    <row r="872" customFormat="false" ht="12.75" hidden="false" customHeight="false" outlineLevel="0" collapsed="false">
      <c r="O872" s="23"/>
      <c r="P872" s="23"/>
      <c r="Q872" s="23"/>
      <c r="R872" s="23"/>
      <c r="S872" s="23"/>
      <c r="T872" s="0"/>
      <c r="U872" s="0"/>
    </row>
    <row r="873" customFormat="false" ht="12.75" hidden="false" customHeight="false" outlineLevel="0" collapsed="false">
      <c r="O873" s="23"/>
      <c r="P873" s="23"/>
      <c r="Q873" s="23"/>
      <c r="R873" s="23"/>
      <c r="S873" s="23"/>
      <c r="T873" s="0"/>
      <c r="U873" s="0"/>
    </row>
    <row r="874" customFormat="false" ht="12.75" hidden="false" customHeight="false" outlineLevel="0" collapsed="false">
      <c r="O874" s="23"/>
      <c r="P874" s="23"/>
      <c r="Q874" s="23"/>
      <c r="R874" s="23"/>
      <c r="S874" s="23"/>
      <c r="T874" s="0"/>
      <c r="U874" s="0"/>
    </row>
    <row r="875" customFormat="false" ht="12.75" hidden="false" customHeight="false" outlineLevel="0" collapsed="false">
      <c r="O875" s="23"/>
      <c r="P875" s="23"/>
      <c r="Q875" s="23"/>
      <c r="R875" s="23"/>
      <c r="S875" s="23"/>
      <c r="T875" s="0"/>
      <c r="U875" s="0"/>
    </row>
    <row r="876" customFormat="false" ht="12.75" hidden="false" customHeight="false" outlineLevel="0" collapsed="false">
      <c r="O876" s="23"/>
      <c r="P876" s="23"/>
      <c r="Q876" s="23"/>
      <c r="R876" s="23"/>
      <c r="S876" s="23"/>
      <c r="T876" s="0"/>
      <c r="U876" s="0"/>
    </row>
    <row r="877" customFormat="false" ht="12.75" hidden="false" customHeight="false" outlineLevel="0" collapsed="false">
      <c r="O877" s="23"/>
      <c r="P877" s="23"/>
      <c r="Q877" s="23"/>
      <c r="R877" s="23"/>
      <c r="S877" s="23"/>
      <c r="T877" s="0"/>
      <c r="U877" s="0"/>
    </row>
    <row r="878" customFormat="false" ht="12.75" hidden="false" customHeight="false" outlineLevel="0" collapsed="false">
      <c r="O878" s="23"/>
      <c r="P878" s="23"/>
      <c r="Q878" s="23"/>
      <c r="R878" s="23"/>
      <c r="S878" s="23"/>
      <c r="T878" s="0"/>
      <c r="U878" s="0"/>
    </row>
    <row r="879" customFormat="false" ht="12.75" hidden="false" customHeight="false" outlineLevel="0" collapsed="false">
      <c r="O879" s="23"/>
      <c r="P879" s="23"/>
      <c r="Q879" s="23"/>
      <c r="R879" s="23"/>
      <c r="S879" s="23"/>
      <c r="T879" s="0"/>
      <c r="U879" s="0"/>
    </row>
    <row r="880" customFormat="false" ht="12.75" hidden="false" customHeight="false" outlineLevel="0" collapsed="false">
      <c r="O880" s="23"/>
      <c r="P880" s="23"/>
      <c r="Q880" s="23"/>
      <c r="R880" s="23"/>
      <c r="S880" s="23"/>
      <c r="T880" s="0"/>
      <c r="U880" s="0"/>
    </row>
    <row r="881" customFormat="false" ht="12.75" hidden="false" customHeight="false" outlineLevel="0" collapsed="false">
      <c r="O881" s="23"/>
      <c r="P881" s="23"/>
      <c r="Q881" s="23"/>
      <c r="R881" s="23"/>
      <c r="S881" s="23"/>
      <c r="T881" s="0"/>
      <c r="U881" s="0"/>
    </row>
    <row r="882" customFormat="false" ht="12.75" hidden="false" customHeight="false" outlineLevel="0" collapsed="false">
      <c r="O882" s="23"/>
      <c r="P882" s="23"/>
      <c r="Q882" s="23"/>
      <c r="R882" s="23"/>
      <c r="S882" s="23"/>
      <c r="T882" s="0"/>
      <c r="U882" s="0"/>
    </row>
    <row r="883" customFormat="false" ht="12.75" hidden="false" customHeight="false" outlineLevel="0" collapsed="false">
      <c r="O883" s="23"/>
      <c r="P883" s="23"/>
      <c r="Q883" s="23"/>
      <c r="R883" s="23"/>
      <c r="S883" s="23"/>
      <c r="T883" s="0"/>
      <c r="U883" s="0"/>
    </row>
    <row r="884" customFormat="false" ht="12.75" hidden="false" customHeight="false" outlineLevel="0" collapsed="false">
      <c r="O884" s="23"/>
      <c r="P884" s="23"/>
      <c r="Q884" s="23"/>
      <c r="R884" s="23"/>
      <c r="S884" s="23"/>
      <c r="T884" s="0"/>
      <c r="U884" s="0"/>
    </row>
    <row r="885" customFormat="false" ht="12.75" hidden="false" customHeight="false" outlineLevel="0" collapsed="false">
      <c r="O885" s="23"/>
      <c r="P885" s="23"/>
      <c r="Q885" s="23"/>
      <c r="R885" s="23"/>
      <c r="S885" s="23"/>
      <c r="T885" s="0"/>
      <c r="U885" s="0"/>
    </row>
    <row r="886" customFormat="false" ht="12.75" hidden="false" customHeight="false" outlineLevel="0" collapsed="false">
      <c r="O886" s="23"/>
      <c r="P886" s="23"/>
      <c r="Q886" s="23"/>
      <c r="R886" s="23"/>
      <c r="S886" s="23"/>
      <c r="T886" s="0"/>
      <c r="U886" s="0"/>
    </row>
    <row r="887" customFormat="false" ht="12.75" hidden="false" customHeight="false" outlineLevel="0" collapsed="false">
      <c r="O887" s="23"/>
      <c r="P887" s="23"/>
      <c r="Q887" s="23"/>
      <c r="R887" s="23"/>
      <c r="S887" s="23"/>
      <c r="T887" s="0"/>
      <c r="U887" s="0"/>
    </row>
    <row r="888" customFormat="false" ht="12.75" hidden="false" customHeight="false" outlineLevel="0" collapsed="false">
      <c r="O888" s="23"/>
      <c r="P888" s="23"/>
      <c r="Q888" s="23"/>
      <c r="R888" s="23"/>
      <c r="S888" s="23"/>
      <c r="T888" s="0"/>
      <c r="U888" s="0"/>
    </row>
    <row r="889" customFormat="false" ht="12.75" hidden="false" customHeight="false" outlineLevel="0" collapsed="false">
      <c r="O889" s="23"/>
      <c r="P889" s="23"/>
      <c r="Q889" s="23"/>
      <c r="R889" s="23"/>
      <c r="S889" s="23"/>
      <c r="T889" s="0"/>
      <c r="U889" s="0"/>
    </row>
    <row r="890" customFormat="false" ht="12.75" hidden="false" customHeight="false" outlineLevel="0" collapsed="false">
      <c r="O890" s="23"/>
      <c r="P890" s="23"/>
      <c r="Q890" s="23"/>
      <c r="R890" s="23"/>
      <c r="S890" s="23"/>
      <c r="T890" s="0"/>
      <c r="U890" s="0"/>
    </row>
    <row r="891" customFormat="false" ht="12.75" hidden="false" customHeight="false" outlineLevel="0" collapsed="false">
      <c r="O891" s="23"/>
      <c r="P891" s="23"/>
      <c r="Q891" s="23"/>
      <c r="R891" s="23"/>
      <c r="S891" s="23"/>
      <c r="T891" s="0"/>
      <c r="U891" s="0"/>
    </row>
    <row r="892" customFormat="false" ht="12.75" hidden="false" customHeight="false" outlineLevel="0" collapsed="false">
      <c r="O892" s="23"/>
      <c r="P892" s="23"/>
      <c r="Q892" s="23"/>
      <c r="R892" s="23"/>
      <c r="S892" s="23"/>
      <c r="T892" s="0"/>
      <c r="U892" s="0"/>
    </row>
    <row r="893" customFormat="false" ht="12.75" hidden="false" customHeight="false" outlineLevel="0" collapsed="false">
      <c r="O893" s="23"/>
      <c r="P893" s="23"/>
      <c r="Q893" s="23"/>
      <c r="R893" s="23"/>
      <c r="S893" s="23"/>
      <c r="T893" s="0"/>
      <c r="U893" s="0"/>
    </row>
    <row r="894" customFormat="false" ht="12.75" hidden="false" customHeight="false" outlineLevel="0" collapsed="false">
      <c r="O894" s="23"/>
      <c r="P894" s="23"/>
      <c r="Q894" s="23"/>
      <c r="R894" s="23"/>
      <c r="S894" s="23"/>
      <c r="T894" s="0"/>
      <c r="U894" s="0"/>
    </row>
    <row r="895" customFormat="false" ht="12.75" hidden="false" customHeight="false" outlineLevel="0" collapsed="false">
      <c r="O895" s="23"/>
      <c r="P895" s="23"/>
      <c r="Q895" s="23"/>
      <c r="R895" s="23"/>
      <c r="S895" s="23"/>
      <c r="T895" s="0"/>
      <c r="U895" s="0"/>
    </row>
    <row r="896" customFormat="false" ht="12.75" hidden="false" customHeight="false" outlineLevel="0" collapsed="false">
      <c r="O896" s="23"/>
      <c r="P896" s="23"/>
      <c r="Q896" s="23"/>
      <c r="R896" s="23"/>
      <c r="S896" s="23"/>
      <c r="T896" s="0"/>
      <c r="U896" s="0"/>
    </row>
    <row r="897" customFormat="false" ht="12.75" hidden="false" customHeight="false" outlineLevel="0" collapsed="false">
      <c r="O897" s="23"/>
      <c r="P897" s="23"/>
      <c r="Q897" s="23"/>
      <c r="R897" s="23"/>
      <c r="S897" s="23"/>
      <c r="T897" s="0"/>
      <c r="U897" s="0"/>
    </row>
    <row r="898" customFormat="false" ht="12.75" hidden="false" customHeight="false" outlineLevel="0" collapsed="false">
      <c r="O898" s="23"/>
      <c r="P898" s="23"/>
      <c r="Q898" s="23"/>
      <c r="R898" s="23"/>
      <c r="S898" s="23"/>
      <c r="T898" s="0"/>
      <c r="U898" s="0"/>
    </row>
    <row r="899" customFormat="false" ht="12.75" hidden="false" customHeight="false" outlineLevel="0" collapsed="false">
      <c r="O899" s="23"/>
      <c r="P899" s="23"/>
      <c r="Q899" s="23"/>
      <c r="R899" s="23"/>
      <c r="S899" s="23"/>
      <c r="T899" s="0"/>
      <c r="U899" s="0"/>
    </row>
    <row r="900" customFormat="false" ht="12.75" hidden="false" customHeight="false" outlineLevel="0" collapsed="false">
      <c r="O900" s="23"/>
      <c r="P900" s="23"/>
      <c r="Q900" s="23"/>
      <c r="R900" s="23"/>
      <c r="S900" s="23"/>
      <c r="T900" s="0"/>
      <c r="U900" s="0"/>
    </row>
    <row r="901" customFormat="false" ht="12.75" hidden="false" customHeight="false" outlineLevel="0" collapsed="false">
      <c r="O901" s="23"/>
      <c r="P901" s="23"/>
      <c r="Q901" s="23"/>
      <c r="R901" s="23"/>
      <c r="S901" s="23"/>
      <c r="T901" s="0"/>
      <c r="U901" s="0"/>
    </row>
    <row r="902" customFormat="false" ht="12.75" hidden="false" customHeight="false" outlineLevel="0" collapsed="false">
      <c r="O902" s="23"/>
      <c r="P902" s="23"/>
      <c r="Q902" s="23"/>
      <c r="R902" s="23"/>
      <c r="S902" s="23"/>
      <c r="T902" s="0"/>
      <c r="U902" s="0"/>
    </row>
    <row r="903" customFormat="false" ht="12.75" hidden="false" customHeight="false" outlineLevel="0" collapsed="false">
      <c r="O903" s="23"/>
      <c r="P903" s="23"/>
      <c r="Q903" s="23"/>
      <c r="R903" s="23"/>
      <c r="S903" s="23"/>
      <c r="T903" s="0"/>
      <c r="U903" s="0"/>
    </row>
    <row r="904" customFormat="false" ht="12.75" hidden="false" customHeight="false" outlineLevel="0" collapsed="false">
      <c r="O904" s="23"/>
      <c r="P904" s="23"/>
      <c r="Q904" s="23"/>
      <c r="R904" s="23"/>
      <c r="S904" s="23"/>
      <c r="T904" s="0"/>
      <c r="U904" s="0"/>
    </row>
    <row r="905" customFormat="false" ht="12.75" hidden="false" customHeight="false" outlineLevel="0" collapsed="false">
      <c r="O905" s="23"/>
      <c r="P905" s="23"/>
      <c r="Q905" s="23"/>
      <c r="R905" s="23"/>
      <c r="S905" s="23"/>
      <c r="T905" s="0"/>
      <c r="U905" s="0"/>
    </row>
    <row r="906" customFormat="false" ht="12.75" hidden="false" customHeight="false" outlineLevel="0" collapsed="false">
      <c r="O906" s="23"/>
      <c r="P906" s="23"/>
      <c r="Q906" s="23"/>
      <c r="R906" s="23"/>
      <c r="S906" s="23"/>
      <c r="T906" s="0"/>
      <c r="U906" s="0"/>
    </row>
    <row r="907" customFormat="false" ht="12.75" hidden="false" customHeight="false" outlineLevel="0" collapsed="false">
      <c r="O907" s="23"/>
      <c r="P907" s="23"/>
      <c r="Q907" s="23"/>
      <c r="R907" s="23"/>
      <c r="S907" s="23"/>
      <c r="T907" s="0"/>
      <c r="U907" s="0"/>
    </row>
    <row r="908" customFormat="false" ht="12.75" hidden="false" customHeight="false" outlineLevel="0" collapsed="false">
      <c r="O908" s="23"/>
      <c r="P908" s="23"/>
      <c r="Q908" s="23"/>
      <c r="R908" s="23"/>
      <c r="S908" s="23"/>
      <c r="T908" s="0"/>
      <c r="U908" s="0"/>
    </row>
    <row r="909" customFormat="false" ht="12.75" hidden="false" customHeight="false" outlineLevel="0" collapsed="false">
      <c r="O909" s="23"/>
      <c r="P909" s="23"/>
      <c r="Q909" s="23"/>
      <c r="R909" s="23"/>
      <c r="S909" s="23"/>
      <c r="T909" s="0"/>
      <c r="U909" s="0"/>
    </row>
    <row r="910" customFormat="false" ht="12.75" hidden="false" customHeight="false" outlineLevel="0" collapsed="false">
      <c r="O910" s="23"/>
      <c r="P910" s="23"/>
      <c r="Q910" s="23"/>
      <c r="R910" s="23"/>
      <c r="S910" s="23"/>
      <c r="T910" s="0"/>
      <c r="U910" s="0"/>
    </row>
    <row r="911" customFormat="false" ht="12.75" hidden="false" customHeight="false" outlineLevel="0" collapsed="false">
      <c r="O911" s="23"/>
      <c r="P911" s="23"/>
      <c r="Q911" s="23"/>
      <c r="R911" s="23"/>
      <c r="S911" s="23"/>
      <c r="T911" s="0"/>
      <c r="U911" s="0"/>
    </row>
    <row r="912" customFormat="false" ht="12.75" hidden="false" customHeight="false" outlineLevel="0" collapsed="false">
      <c r="O912" s="23"/>
      <c r="P912" s="23"/>
      <c r="Q912" s="23"/>
      <c r="R912" s="23"/>
      <c r="S912" s="23"/>
      <c r="T912" s="0"/>
      <c r="U912" s="0"/>
    </row>
    <row r="913" customFormat="false" ht="12.75" hidden="false" customHeight="false" outlineLevel="0" collapsed="false">
      <c r="O913" s="23"/>
      <c r="P913" s="23"/>
      <c r="Q913" s="23"/>
      <c r="R913" s="23"/>
      <c r="S913" s="23"/>
      <c r="T913" s="0"/>
      <c r="U913" s="0"/>
    </row>
    <row r="914" customFormat="false" ht="12.75" hidden="false" customHeight="false" outlineLevel="0" collapsed="false">
      <c r="O914" s="23"/>
      <c r="P914" s="23"/>
      <c r="Q914" s="23"/>
      <c r="R914" s="23"/>
      <c r="S914" s="23"/>
      <c r="T914" s="0"/>
      <c r="U914" s="0"/>
    </row>
    <row r="915" customFormat="false" ht="12.75" hidden="false" customHeight="false" outlineLevel="0" collapsed="false">
      <c r="O915" s="23"/>
      <c r="P915" s="23"/>
      <c r="Q915" s="23"/>
      <c r="R915" s="23"/>
      <c r="S915" s="23"/>
      <c r="T915" s="0"/>
      <c r="U915" s="0"/>
    </row>
    <row r="916" customFormat="false" ht="12.75" hidden="false" customHeight="false" outlineLevel="0" collapsed="false">
      <c r="O916" s="23"/>
      <c r="P916" s="23"/>
      <c r="Q916" s="23"/>
      <c r="R916" s="23"/>
      <c r="S916" s="23"/>
      <c r="T916" s="0"/>
      <c r="U916" s="0"/>
    </row>
    <row r="917" customFormat="false" ht="12.75" hidden="false" customHeight="false" outlineLevel="0" collapsed="false">
      <c r="O917" s="23"/>
      <c r="P917" s="23"/>
      <c r="Q917" s="23"/>
      <c r="R917" s="23"/>
      <c r="S917" s="23"/>
      <c r="T917" s="0"/>
      <c r="U917" s="0"/>
    </row>
    <row r="918" customFormat="false" ht="12.75" hidden="false" customHeight="false" outlineLevel="0" collapsed="false">
      <c r="O918" s="23"/>
      <c r="P918" s="23"/>
      <c r="Q918" s="23"/>
      <c r="R918" s="23"/>
      <c r="S918" s="23"/>
      <c r="T918" s="0"/>
      <c r="U918" s="0"/>
    </row>
    <row r="919" customFormat="false" ht="12.75" hidden="false" customHeight="false" outlineLevel="0" collapsed="false">
      <c r="O919" s="23"/>
      <c r="P919" s="23"/>
      <c r="Q919" s="23"/>
      <c r="R919" s="23"/>
      <c r="S919" s="23"/>
      <c r="T919" s="0"/>
      <c r="U919" s="0"/>
    </row>
    <row r="920" customFormat="false" ht="12.75" hidden="false" customHeight="false" outlineLevel="0" collapsed="false">
      <c r="O920" s="23"/>
      <c r="P920" s="23"/>
      <c r="Q920" s="23"/>
      <c r="R920" s="23"/>
      <c r="S920" s="23"/>
      <c r="T920" s="0"/>
      <c r="U920" s="0"/>
    </row>
    <row r="921" customFormat="false" ht="12.75" hidden="false" customHeight="false" outlineLevel="0" collapsed="false">
      <c r="O921" s="23"/>
      <c r="P921" s="23"/>
      <c r="Q921" s="23"/>
      <c r="R921" s="23"/>
      <c r="S921" s="23"/>
      <c r="T921" s="0"/>
      <c r="U921" s="0"/>
    </row>
    <row r="922" customFormat="false" ht="12.75" hidden="false" customHeight="false" outlineLevel="0" collapsed="false">
      <c r="O922" s="23"/>
      <c r="P922" s="23"/>
      <c r="Q922" s="23"/>
      <c r="R922" s="23"/>
      <c r="S922" s="23"/>
      <c r="T922" s="0"/>
      <c r="U922" s="0"/>
    </row>
    <row r="923" customFormat="false" ht="12.75" hidden="false" customHeight="false" outlineLevel="0" collapsed="false">
      <c r="O923" s="23"/>
      <c r="P923" s="23"/>
      <c r="Q923" s="23"/>
      <c r="R923" s="23"/>
      <c r="S923" s="23"/>
      <c r="T923" s="0"/>
      <c r="U923" s="0"/>
    </row>
    <row r="924" customFormat="false" ht="12.75" hidden="false" customHeight="false" outlineLevel="0" collapsed="false">
      <c r="O924" s="23"/>
      <c r="P924" s="23"/>
      <c r="Q924" s="23"/>
      <c r="R924" s="23"/>
      <c r="S924" s="23"/>
      <c r="T924" s="0"/>
      <c r="U924" s="0"/>
    </row>
    <row r="925" customFormat="false" ht="12.75" hidden="false" customHeight="false" outlineLevel="0" collapsed="false">
      <c r="O925" s="23"/>
      <c r="P925" s="23"/>
      <c r="Q925" s="23"/>
      <c r="R925" s="23"/>
      <c r="S925" s="23"/>
      <c r="T925" s="0"/>
      <c r="U925" s="0"/>
    </row>
    <row r="926" customFormat="false" ht="12.75" hidden="false" customHeight="false" outlineLevel="0" collapsed="false">
      <c r="O926" s="23"/>
      <c r="P926" s="23"/>
      <c r="Q926" s="23"/>
      <c r="R926" s="23"/>
      <c r="S926" s="23"/>
      <c r="T926" s="0"/>
      <c r="U926" s="0"/>
    </row>
    <row r="927" customFormat="false" ht="12.75" hidden="false" customHeight="false" outlineLevel="0" collapsed="false">
      <c r="O927" s="23"/>
      <c r="P927" s="23"/>
      <c r="Q927" s="23"/>
      <c r="R927" s="23"/>
      <c r="S927" s="23"/>
      <c r="T927" s="0"/>
      <c r="U927" s="0"/>
    </row>
    <row r="928" customFormat="false" ht="12.75" hidden="false" customHeight="false" outlineLevel="0" collapsed="false">
      <c r="O928" s="23"/>
      <c r="P928" s="23"/>
      <c r="Q928" s="23"/>
      <c r="R928" s="23"/>
      <c r="S928" s="23"/>
      <c r="T928" s="0"/>
      <c r="U928" s="0"/>
    </row>
    <row r="929" customFormat="false" ht="12.75" hidden="false" customHeight="false" outlineLevel="0" collapsed="false">
      <c r="O929" s="23"/>
      <c r="P929" s="23"/>
      <c r="Q929" s="23"/>
      <c r="R929" s="23"/>
      <c r="S929" s="23"/>
      <c r="T929" s="0"/>
      <c r="U929" s="0"/>
    </row>
    <row r="930" customFormat="false" ht="12.75" hidden="false" customHeight="false" outlineLevel="0" collapsed="false">
      <c r="O930" s="23"/>
      <c r="P930" s="23"/>
      <c r="Q930" s="23"/>
      <c r="R930" s="23"/>
      <c r="S930" s="23"/>
      <c r="T930" s="0"/>
      <c r="U930" s="0"/>
    </row>
    <row r="931" customFormat="false" ht="12.75" hidden="false" customHeight="false" outlineLevel="0" collapsed="false">
      <c r="O931" s="23"/>
      <c r="P931" s="23"/>
      <c r="Q931" s="23"/>
      <c r="R931" s="23"/>
      <c r="S931" s="23"/>
      <c r="T931" s="0"/>
      <c r="U931" s="0"/>
    </row>
    <row r="932" customFormat="false" ht="12.75" hidden="false" customHeight="false" outlineLevel="0" collapsed="false">
      <c r="O932" s="23"/>
      <c r="P932" s="23"/>
      <c r="Q932" s="23"/>
      <c r="R932" s="23"/>
      <c r="S932" s="23"/>
      <c r="T932" s="0"/>
      <c r="U932" s="0"/>
    </row>
    <row r="933" customFormat="false" ht="12.75" hidden="false" customHeight="false" outlineLevel="0" collapsed="false">
      <c r="O933" s="23"/>
      <c r="P933" s="23"/>
      <c r="Q933" s="23"/>
      <c r="R933" s="23"/>
      <c r="S933" s="23"/>
      <c r="T933" s="0"/>
      <c r="U933" s="0"/>
    </row>
    <row r="934" customFormat="false" ht="12.75" hidden="false" customHeight="false" outlineLevel="0" collapsed="false">
      <c r="O934" s="23"/>
      <c r="P934" s="23"/>
      <c r="Q934" s="23"/>
      <c r="R934" s="23"/>
      <c r="S934" s="23"/>
      <c r="T934" s="0"/>
      <c r="U934" s="0"/>
    </row>
    <row r="935" customFormat="false" ht="12.75" hidden="false" customHeight="false" outlineLevel="0" collapsed="false">
      <c r="O935" s="23"/>
      <c r="P935" s="23"/>
      <c r="Q935" s="23"/>
      <c r="R935" s="23"/>
      <c r="S935" s="23"/>
      <c r="T935" s="0"/>
      <c r="U935" s="0"/>
    </row>
    <row r="936" customFormat="false" ht="12.75" hidden="false" customHeight="false" outlineLevel="0" collapsed="false">
      <c r="O936" s="23"/>
      <c r="P936" s="23"/>
      <c r="Q936" s="23"/>
      <c r="R936" s="23"/>
      <c r="S936" s="23"/>
      <c r="T936" s="0"/>
      <c r="U936" s="0"/>
    </row>
    <row r="937" customFormat="false" ht="12.75" hidden="false" customHeight="false" outlineLevel="0" collapsed="false">
      <c r="O937" s="23"/>
      <c r="P937" s="23"/>
      <c r="Q937" s="23"/>
      <c r="R937" s="23"/>
      <c r="S937" s="23"/>
      <c r="T937" s="0"/>
      <c r="U937" s="0"/>
    </row>
    <row r="938" customFormat="false" ht="12.75" hidden="false" customHeight="false" outlineLevel="0" collapsed="false">
      <c r="O938" s="23"/>
      <c r="P938" s="23"/>
      <c r="Q938" s="23"/>
      <c r="R938" s="23"/>
      <c r="S938" s="23"/>
      <c r="T938" s="0"/>
      <c r="U938" s="0"/>
    </row>
    <row r="939" customFormat="false" ht="12.75" hidden="false" customHeight="false" outlineLevel="0" collapsed="false">
      <c r="O939" s="23"/>
      <c r="P939" s="23"/>
      <c r="Q939" s="23"/>
      <c r="R939" s="23"/>
      <c r="S939" s="23"/>
      <c r="T939" s="0"/>
      <c r="U939" s="0"/>
    </row>
    <row r="940" customFormat="false" ht="12.75" hidden="false" customHeight="false" outlineLevel="0" collapsed="false">
      <c r="O940" s="23"/>
      <c r="P940" s="23"/>
      <c r="Q940" s="23"/>
      <c r="R940" s="23"/>
      <c r="S940" s="23"/>
      <c r="T940" s="0"/>
      <c r="U940" s="0"/>
    </row>
    <row r="941" customFormat="false" ht="12.75" hidden="false" customHeight="false" outlineLevel="0" collapsed="false">
      <c r="O941" s="23"/>
      <c r="P941" s="23"/>
      <c r="Q941" s="23"/>
      <c r="R941" s="23"/>
      <c r="S941" s="23"/>
      <c r="T941" s="0"/>
      <c r="U941" s="0"/>
    </row>
    <row r="942" customFormat="false" ht="12.75" hidden="false" customHeight="false" outlineLevel="0" collapsed="false">
      <c r="O942" s="23"/>
      <c r="P942" s="23"/>
      <c r="Q942" s="23"/>
      <c r="R942" s="23"/>
      <c r="S942" s="23"/>
      <c r="T942" s="0"/>
      <c r="U942" s="0"/>
    </row>
    <row r="943" customFormat="false" ht="12.75" hidden="false" customHeight="false" outlineLevel="0" collapsed="false">
      <c r="O943" s="23"/>
      <c r="P943" s="23"/>
      <c r="Q943" s="23"/>
      <c r="R943" s="23"/>
      <c r="S943" s="23"/>
      <c r="T943" s="0"/>
      <c r="U943" s="0"/>
    </row>
    <row r="944" customFormat="false" ht="12.75" hidden="false" customHeight="false" outlineLevel="0" collapsed="false">
      <c r="O944" s="23"/>
      <c r="P944" s="23"/>
      <c r="Q944" s="23"/>
      <c r="R944" s="23"/>
      <c r="S944" s="23"/>
      <c r="T944" s="0"/>
      <c r="U944" s="0"/>
    </row>
    <row r="945" customFormat="false" ht="12.75" hidden="false" customHeight="false" outlineLevel="0" collapsed="false">
      <c r="O945" s="23"/>
      <c r="P945" s="23"/>
      <c r="Q945" s="23"/>
      <c r="R945" s="23"/>
      <c r="S945" s="23"/>
      <c r="T945" s="0"/>
      <c r="U945" s="0"/>
    </row>
    <row r="946" customFormat="false" ht="12.75" hidden="false" customHeight="false" outlineLevel="0" collapsed="false">
      <c r="O946" s="23"/>
      <c r="P946" s="23"/>
      <c r="Q946" s="23"/>
      <c r="R946" s="23"/>
      <c r="S946" s="23"/>
      <c r="T946" s="0"/>
      <c r="U946" s="0"/>
    </row>
    <row r="947" customFormat="false" ht="12.75" hidden="false" customHeight="false" outlineLevel="0" collapsed="false">
      <c r="O947" s="23"/>
      <c r="P947" s="23"/>
      <c r="Q947" s="23"/>
      <c r="R947" s="23"/>
      <c r="S947" s="23"/>
      <c r="T947" s="0"/>
      <c r="U947" s="0"/>
    </row>
    <row r="948" customFormat="false" ht="12.75" hidden="false" customHeight="false" outlineLevel="0" collapsed="false">
      <c r="O948" s="23"/>
      <c r="P948" s="23"/>
      <c r="Q948" s="23"/>
      <c r="R948" s="23"/>
      <c r="S948" s="23"/>
      <c r="T948" s="0"/>
      <c r="U948" s="0"/>
    </row>
    <row r="949" customFormat="false" ht="12.75" hidden="false" customHeight="false" outlineLevel="0" collapsed="false">
      <c r="O949" s="23"/>
      <c r="P949" s="23"/>
      <c r="Q949" s="23"/>
      <c r="R949" s="23"/>
      <c r="S949" s="23"/>
      <c r="T949" s="0"/>
      <c r="U949" s="0"/>
    </row>
    <row r="950" customFormat="false" ht="12.75" hidden="false" customHeight="false" outlineLevel="0" collapsed="false">
      <c r="O950" s="23"/>
      <c r="P950" s="23"/>
      <c r="Q950" s="23"/>
      <c r="R950" s="23"/>
      <c r="S950" s="23"/>
      <c r="T950" s="0"/>
      <c r="U950" s="0"/>
    </row>
    <row r="951" customFormat="false" ht="12.75" hidden="false" customHeight="false" outlineLevel="0" collapsed="false">
      <c r="O951" s="23"/>
      <c r="P951" s="23"/>
      <c r="Q951" s="23"/>
      <c r="R951" s="23"/>
      <c r="S951" s="23"/>
      <c r="T951" s="0"/>
      <c r="U951" s="0"/>
    </row>
    <row r="952" customFormat="false" ht="12.75" hidden="false" customHeight="false" outlineLevel="0" collapsed="false">
      <c r="O952" s="23"/>
      <c r="P952" s="23"/>
      <c r="Q952" s="23"/>
      <c r="R952" s="23"/>
      <c r="S952" s="23"/>
      <c r="T952" s="0"/>
      <c r="U952" s="0"/>
    </row>
    <row r="953" customFormat="false" ht="12.75" hidden="false" customHeight="false" outlineLevel="0" collapsed="false">
      <c r="O953" s="23"/>
      <c r="P953" s="23"/>
      <c r="Q953" s="23"/>
      <c r="R953" s="23"/>
      <c r="S953" s="23"/>
      <c r="T953" s="0"/>
      <c r="U953" s="0"/>
    </row>
    <row r="954" customFormat="false" ht="12.75" hidden="false" customHeight="false" outlineLevel="0" collapsed="false">
      <c r="O954" s="23"/>
      <c r="P954" s="23"/>
      <c r="Q954" s="23"/>
      <c r="R954" s="23"/>
      <c r="S954" s="23"/>
      <c r="T954" s="0"/>
      <c r="U954" s="0"/>
    </row>
    <row r="955" customFormat="false" ht="12.75" hidden="false" customHeight="false" outlineLevel="0" collapsed="false">
      <c r="O955" s="23"/>
      <c r="P955" s="23"/>
      <c r="Q955" s="23"/>
      <c r="R955" s="23"/>
      <c r="S955" s="23"/>
      <c r="T955" s="0"/>
      <c r="U955" s="0"/>
    </row>
    <row r="956" customFormat="false" ht="12.75" hidden="false" customHeight="false" outlineLevel="0" collapsed="false">
      <c r="O956" s="23"/>
      <c r="P956" s="23"/>
      <c r="Q956" s="23"/>
      <c r="R956" s="23"/>
      <c r="S956" s="23"/>
      <c r="T956" s="0"/>
      <c r="U956" s="0"/>
    </row>
    <row r="957" customFormat="false" ht="12.75" hidden="false" customHeight="false" outlineLevel="0" collapsed="false">
      <c r="O957" s="23"/>
      <c r="P957" s="23"/>
      <c r="Q957" s="23"/>
      <c r="R957" s="23"/>
      <c r="S957" s="23"/>
      <c r="T957" s="0"/>
      <c r="U957" s="0"/>
    </row>
    <row r="958" customFormat="false" ht="12.75" hidden="false" customHeight="false" outlineLevel="0" collapsed="false">
      <c r="O958" s="23"/>
      <c r="P958" s="23"/>
      <c r="Q958" s="23"/>
      <c r="R958" s="23"/>
      <c r="S958" s="23"/>
      <c r="T958" s="0"/>
      <c r="U958" s="0"/>
    </row>
    <row r="959" customFormat="false" ht="12.75" hidden="false" customHeight="false" outlineLevel="0" collapsed="false">
      <c r="O959" s="23"/>
      <c r="P959" s="23"/>
      <c r="Q959" s="23"/>
      <c r="R959" s="23"/>
      <c r="S959" s="23"/>
      <c r="T959" s="0"/>
      <c r="U959" s="0"/>
    </row>
    <row r="960" customFormat="false" ht="12.75" hidden="false" customHeight="false" outlineLevel="0" collapsed="false">
      <c r="O960" s="23"/>
      <c r="P960" s="23"/>
      <c r="Q960" s="23"/>
      <c r="R960" s="23"/>
      <c r="S960" s="23"/>
      <c r="T960" s="0"/>
      <c r="U960" s="0"/>
    </row>
    <row r="961" customFormat="false" ht="12.75" hidden="false" customHeight="false" outlineLevel="0" collapsed="false">
      <c r="O961" s="23"/>
      <c r="P961" s="23"/>
      <c r="Q961" s="23"/>
      <c r="R961" s="23"/>
      <c r="S961" s="23"/>
      <c r="T961" s="0"/>
      <c r="U961" s="0"/>
    </row>
    <row r="962" customFormat="false" ht="12.75" hidden="false" customHeight="false" outlineLevel="0" collapsed="false">
      <c r="O962" s="23"/>
      <c r="P962" s="23"/>
      <c r="Q962" s="23"/>
      <c r="R962" s="23"/>
      <c r="S962" s="23"/>
      <c r="T962" s="0"/>
      <c r="U962" s="0"/>
    </row>
    <row r="963" customFormat="false" ht="12.75" hidden="false" customHeight="false" outlineLevel="0" collapsed="false">
      <c r="O963" s="23"/>
      <c r="P963" s="23"/>
      <c r="Q963" s="23"/>
      <c r="R963" s="23"/>
      <c r="S963" s="23"/>
      <c r="T963" s="0"/>
      <c r="U963" s="0"/>
    </row>
    <row r="964" customFormat="false" ht="12.75" hidden="false" customHeight="false" outlineLevel="0" collapsed="false">
      <c r="O964" s="23"/>
      <c r="P964" s="23"/>
      <c r="Q964" s="23"/>
      <c r="R964" s="23"/>
      <c r="S964" s="23"/>
      <c r="T964" s="0"/>
      <c r="U964" s="0"/>
    </row>
    <row r="965" customFormat="false" ht="12.75" hidden="false" customHeight="false" outlineLevel="0" collapsed="false">
      <c r="O965" s="23"/>
      <c r="P965" s="23"/>
      <c r="Q965" s="23"/>
      <c r="R965" s="23"/>
      <c r="S965" s="23"/>
      <c r="T965" s="0"/>
      <c r="U965" s="0"/>
    </row>
    <row r="966" customFormat="false" ht="12.75" hidden="false" customHeight="false" outlineLevel="0" collapsed="false">
      <c r="O966" s="23"/>
      <c r="P966" s="23"/>
      <c r="Q966" s="23"/>
      <c r="R966" s="23"/>
      <c r="S966" s="23"/>
      <c r="T966" s="0"/>
      <c r="U966" s="0"/>
    </row>
    <row r="967" customFormat="false" ht="12.75" hidden="false" customHeight="false" outlineLevel="0" collapsed="false">
      <c r="O967" s="23"/>
      <c r="P967" s="23"/>
      <c r="Q967" s="23"/>
      <c r="R967" s="23"/>
      <c r="S967" s="23"/>
      <c r="T967" s="0"/>
      <c r="U967" s="0"/>
    </row>
    <row r="968" customFormat="false" ht="12.75" hidden="false" customHeight="false" outlineLevel="0" collapsed="false">
      <c r="O968" s="23"/>
      <c r="P968" s="23"/>
      <c r="Q968" s="23"/>
      <c r="R968" s="23"/>
      <c r="S968" s="23"/>
      <c r="T968" s="0"/>
      <c r="U968" s="0"/>
    </row>
    <row r="969" customFormat="false" ht="12.75" hidden="false" customHeight="false" outlineLevel="0" collapsed="false">
      <c r="O969" s="23"/>
      <c r="P969" s="23"/>
      <c r="Q969" s="23"/>
      <c r="R969" s="23"/>
      <c r="S969" s="23"/>
      <c r="T969" s="0"/>
      <c r="U969" s="0"/>
    </row>
    <row r="970" customFormat="false" ht="12.75" hidden="false" customHeight="false" outlineLevel="0" collapsed="false">
      <c r="O970" s="23"/>
      <c r="P970" s="23"/>
      <c r="Q970" s="23"/>
      <c r="R970" s="23"/>
      <c r="S970" s="23"/>
      <c r="T970" s="0"/>
      <c r="U970" s="0"/>
    </row>
    <row r="971" customFormat="false" ht="12.75" hidden="false" customHeight="false" outlineLevel="0" collapsed="false">
      <c r="O971" s="23"/>
      <c r="P971" s="23"/>
      <c r="Q971" s="23"/>
      <c r="R971" s="23"/>
      <c r="S971" s="23"/>
      <c r="T971" s="0"/>
      <c r="U971" s="0"/>
    </row>
    <row r="972" customFormat="false" ht="12.75" hidden="false" customHeight="false" outlineLevel="0" collapsed="false">
      <c r="O972" s="23"/>
      <c r="P972" s="23"/>
      <c r="Q972" s="23"/>
      <c r="R972" s="23"/>
      <c r="S972" s="23"/>
      <c r="T972" s="0"/>
      <c r="U972" s="0"/>
    </row>
    <row r="973" customFormat="false" ht="12.75" hidden="false" customHeight="false" outlineLevel="0" collapsed="false">
      <c r="O973" s="23"/>
      <c r="P973" s="23"/>
      <c r="Q973" s="23"/>
      <c r="R973" s="23"/>
      <c r="S973" s="23"/>
      <c r="T973" s="0"/>
      <c r="U973" s="0"/>
    </row>
    <row r="974" customFormat="false" ht="12.75" hidden="false" customHeight="false" outlineLevel="0" collapsed="false">
      <c r="O974" s="23"/>
      <c r="P974" s="23"/>
      <c r="Q974" s="23"/>
      <c r="R974" s="23"/>
      <c r="S974" s="23"/>
      <c r="T974" s="0"/>
      <c r="U974" s="0"/>
    </row>
    <row r="975" customFormat="false" ht="12.75" hidden="false" customHeight="false" outlineLevel="0" collapsed="false">
      <c r="O975" s="23"/>
      <c r="P975" s="23"/>
      <c r="Q975" s="23"/>
      <c r="R975" s="23"/>
      <c r="S975" s="23"/>
      <c r="T975" s="0"/>
      <c r="U975" s="0"/>
    </row>
    <row r="976" customFormat="false" ht="12.75" hidden="false" customHeight="false" outlineLevel="0" collapsed="false">
      <c r="O976" s="23"/>
      <c r="P976" s="23"/>
      <c r="Q976" s="23"/>
      <c r="R976" s="23"/>
      <c r="S976" s="23"/>
      <c r="T976" s="0"/>
      <c r="U976" s="0"/>
    </row>
    <row r="977" customFormat="false" ht="12.75" hidden="false" customHeight="false" outlineLevel="0" collapsed="false">
      <c r="O977" s="23"/>
      <c r="P977" s="23"/>
      <c r="Q977" s="23"/>
      <c r="R977" s="23"/>
      <c r="S977" s="23"/>
      <c r="T977" s="0"/>
      <c r="U977" s="0"/>
    </row>
    <row r="978" customFormat="false" ht="12.75" hidden="false" customHeight="false" outlineLevel="0" collapsed="false">
      <c r="O978" s="23"/>
      <c r="P978" s="23"/>
      <c r="Q978" s="23"/>
      <c r="R978" s="23"/>
      <c r="S978" s="23"/>
      <c r="T978" s="0"/>
      <c r="U978" s="0"/>
    </row>
    <row r="979" customFormat="false" ht="12.75" hidden="false" customHeight="false" outlineLevel="0" collapsed="false">
      <c r="O979" s="23"/>
      <c r="P979" s="23"/>
      <c r="Q979" s="23"/>
      <c r="R979" s="23"/>
      <c r="S979" s="23"/>
      <c r="T979" s="0"/>
      <c r="U979" s="0"/>
    </row>
    <row r="980" customFormat="false" ht="12.75" hidden="false" customHeight="false" outlineLevel="0" collapsed="false">
      <c r="O980" s="23"/>
      <c r="P980" s="23"/>
      <c r="Q980" s="23"/>
      <c r="R980" s="23"/>
      <c r="S980" s="23"/>
      <c r="T980" s="0"/>
      <c r="U980" s="0"/>
    </row>
    <row r="981" customFormat="false" ht="12.75" hidden="false" customHeight="false" outlineLevel="0" collapsed="false">
      <c r="O981" s="23"/>
      <c r="P981" s="23"/>
      <c r="Q981" s="23"/>
      <c r="R981" s="23"/>
      <c r="S981" s="23"/>
      <c r="T981" s="0"/>
      <c r="U981" s="0"/>
    </row>
    <row r="982" customFormat="false" ht="12.75" hidden="false" customHeight="false" outlineLevel="0" collapsed="false">
      <c r="O982" s="23"/>
      <c r="P982" s="23"/>
      <c r="Q982" s="23"/>
      <c r="R982" s="23"/>
      <c r="S982" s="23"/>
      <c r="T982" s="0"/>
      <c r="U982" s="0"/>
    </row>
    <row r="983" customFormat="false" ht="12.75" hidden="false" customHeight="false" outlineLevel="0" collapsed="false">
      <c r="O983" s="23"/>
      <c r="P983" s="23"/>
      <c r="Q983" s="23"/>
      <c r="R983" s="23"/>
      <c r="S983" s="23"/>
      <c r="T983" s="0"/>
      <c r="U983" s="0"/>
    </row>
    <row r="984" customFormat="false" ht="12.75" hidden="false" customHeight="false" outlineLevel="0" collapsed="false">
      <c r="O984" s="23"/>
      <c r="P984" s="23"/>
      <c r="Q984" s="23"/>
      <c r="R984" s="23"/>
      <c r="S984" s="23"/>
      <c r="T984" s="0"/>
      <c r="U984" s="0"/>
    </row>
    <row r="985" customFormat="false" ht="12.75" hidden="false" customHeight="false" outlineLevel="0" collapsed="false">
      <c r="O985" s="23"/>
      <c r="P985" s="23"/>
      <c r="Q985" s="23"/>
      <c r="R985" s="23"/>
      <c r="S985" s="23"/>
      <c r="T985" s="0"/>
      <c r="U985" s="0"/>
    </row>
    <row r="986" customFormat="false" ht="12.75" hidden="false" customHeight="false" outlineLevel="0" collapsed="false">
      <c r="O986" s="23"/>
      <c r="P986" s="23"/>
      <c r="Q986" s="23"/>
      <c r="R986" s="23"/>
      <c r="S986" s="23"/>
      <c r="T986" s="0"/>
      <c r="U986" s="0"/>
    </row>
    <row r="987" customFormat="false" ht="12.75" hidden="false" customHeight="false" outlineLevel="0" collapsed="false">
      <c r="O987" s="23"/>
      <c r="P987" s="23"/>
      <c r="Q987" s="23"/>
      <c r="R987" s="23"/>
      <c r="S987" s="23"/>
      <c r="T987" s="0"/>
      <c r="U987" s="0"/>
    </row>
    <row r="988" customFormat="false" ht="12.75" hidden="false" customHeight="false" outlineLevel="0" collapsed="false">
      <c r="O988" s="23"/>
      <c r="P988" s="23"/>
      <c r="Q988" s="23"/>
      <c r="R988" s="23"/>
      <c r="S988" s="23"/>
      <c r="T988" s="0"/>
      <c r="U988" s="0"/>
    </row>
    <row r="989" customFormat="false" ht="12.75" hidden="false" customHeight="false" outlineLevel="0" collapsed="false">
      <c r="O989" s="23"/>
      <c r="P989" s="23"/>
      <c r="Q989" s="23"/>
      <c r="R989" s="23"/>
      <c r="S989" s="23"/>
      <c r="T989" s="0"/>
      <c r="U989" s="0"/>
    </row>
    <row r="990" customFormat="false" ht="12.75" hidden="false" customHeight="false" outlineLevel="0" collapsed="false">
      <c r="O990" s="23"/>
      <c r="P990" s="23"/>
      <c r="Q990" s="23"/>
      <c r="R990" s="23"/>
      <c r="S990" s="23"/>
      <c r="T990" s="0"/>
      <c r="U990" s="0"/>
    </row>
    <row r="991" customFormat="false" ht="12.75" hidden="false" customHeight="false" outlineLevel="0" collapsed="false">
      <c r="O991" s="23"/>
      <c r="P991" s="23"/>
      <c r="Q991" s="23"/>
      <c r="R991" s="23"/>
      <c r="S991" s="23"/>
      <c r="T991" s="0"/>
      <c r="U991" s="0"/>
    </row>
    <row r="992" customFormat="false" ht="12.75" hidden="false" customHeight="false" outlineLevel="0" collapsed="false">
      <c r="O992" s="23"/>
      <c r="P992" s="23"/>
      <c r="Q992" s="23"/>
      <c r="R992" s="23"/>
      <c r="S992" s="23"/>
      <c r="T992" s="0"/>
      <c r="U992" s="0"/>
    </row>
    <row r="993" customFormat="false" ht="12.75" hidden="false" customHeight="false" outlineLevel="0" collapsed="false">
      <c r="O993" s="23"/>
      <c r="P993" s="23"/>
      <c r="Q993" s="23"/>
      <c r="R993" s="23"/>
      <c r="S993" s="23"/>
      <c r="T993" s="0"/>
      <c r="U993" s="0"/>
    </row>
    <row r="994" customFormat="false" ht="12.75" hidden="false" customHeight="false" outlineLevel="0" collapsed="false">
      <c r="O994" s="23"/>
      <c r="P994" s="23"/>
      <c r="Q994" s="23"/>
      <c r="R994" s="23"/>
      <c r="S994" s="23"/>
      <c r="T994" s="0"/>
      <c r="U994" s="0"/>
    </row>
    <row r="995" customFormat="false" ht="12.75" hidden="false" customHeight="false" outlineLevel="0" collapsed="false">
      <c r="O995" s="23"/>
      <c r="P995" s="23"/>
      <c r="Q995" s="23"/>
      <c r="R995" s="23"/>
      <c r="S995" s="23"/>
      <c r="T995" s="0"/>
      <c r="U995" s="0"/>
    </row>
    <row r="996" customFormat="false" ht="12.75" hidden="false" customHeight="false" outlineLevel="0" collapsed="false">
      <c r="O996" s="23"/>
      <c r="P996" s="23"/>
      <c r="Q996" s="23"/>
      <c r="R996" s="23"/>
      <c r="S996" s="23"/>
      <c r="T996" s="0"/>
      <c r="U996" s="0"/>
    </row>
    <row r="997" customFormat="false" ht="12.75" hidden="false" customHeight="false" outlineLevel="0" collapsed="false">
      <c r="O997" s="23"/>
      <c r="P997" s="23"/>
      <c r="Q997" s="23"/>
      <c r="R997" s="23"/>
      <c r="S997" s="23"/>
      <c r="T997" s="0"/>
      <c r="U997" s="0"/>
    </row>
    <row r="998" customFormat="false" ht="12.75" hidden="false" customHeight="false" outlineLevel="0" collapsed="false">
      <c r="O998" s="23"/>
      <c r="P998" s="23"/>
      <c r="Q998" s="23"/>
      <c r="R998" s="23"/>
      <c r="S998" s="23"/>
      <c r="T998" s="0"/>
      <c r="U998" s="0"/>
    </row>
    <row r="999" customFormat="false" ht="12.75" hidden="false" customHeight="false" outlineLevel="0" collapsed="false">
      <c r="O999" s="23"/>
      <c r="P999" s="23"/>
      <c r="Q999" s="23"/>
      <c r="R999" s="23"/>
      <c r="S999" s="23"/>
      <c r="T999" s="0"/>
      <c r="U999" s="0"/>
    </row>
    <row r="1000" customFormat="false" ht="12.75" hidden="false" customHeight="false" outlineLevel="0" collapsed="false">
      <c r="O1000" s="23"/>
      <c r="P1000" s="23"/>
      <c r="Q1000" s="23"/>
      <c r="R1000" s="23"/>
      <c r="S1000" s="23"/>
      <c r="T1000" s="0"/>
      <c r="U1000" s="0"/>
    </row>
    <row r="1001" customFormat="false" ht="12.75" hidden="false" customHeight="false" outlineLevel="0" collapsed="false">
      <c r="O1001" s="23"/>
      <c r="P1001" s="23"/>
      <c r="Q1001" s="23"/>
      <c r="R1001" s="23"/>
      <c r="S1001" s="23"/>
      <c r="T1001" s="0"/>
      <c r="U1001" s="0"/>
    </row>
    <row r="1002" customFormat="false" ht="12.75" hidden="false" customHeight="false" outlineLevel="0" collapsed="false">
      <c r="O1002" s="23"/>
      <c r="P1002" s="23"/>
      <c r="Q1002" s="23"/>
      <c r="R1002" s="23"/>
      <c r="S1002" s="23"/>
      <c r="T1002" s="0"/>
      <c r="U1002" s="0"/>
    </row>
    <row r="1003" customFormat="false" ht="12.75" hidden="false" customHeight="false" outlineLevel="0" collapsed="false">
      <c r="O1003" s="23"/>
      <c r="P1003" s="23"/>
      <c r="Q1003" s="23"/>
      <c r="R1003" s="23"/>
      <c r="S1003" s="23"/>
      <c r="T1003" s="0"/>
      <c r="U1003" s="0"/>
    </row>
    <row r="1004" customFormat="false" ht="12.75" hidden="false" customHeight="false" outlineLevel="0" collapsed="false">
      <c r="O1004" s="23"/>
      <c r="P1004" s="23"/>
      <c r="Q1004" s="23"/>
      <c r="R1004" s="23"/>
      <c r="S1004" s="23"/>
      <c r="T1004" s="0"/>
      <c r="U1004" s="0"/>
    </row>
    <row r="1005" customFormat="false" ht="12.75" hidden="false" customHeight="false" outlineLevel="0" collapsed="false">
      <c r="O1005" s="23"/>
      <c r="P1005" s="23"/>
      <c r="Q1005" s="23"/>
      <c r="R1005" s="23"/>
      <c r="S1005" s="23"/>
      <c r="T1005" s="0"/>
      <c r="U1005" s="0"/>
    </row>
    <row r="1006" customFormat="false" ht="12.75" hidden="false" customHeight="false" outlineLevel="0" collapsed="false">
      <c r="O1006" s="23"/>
      <c r="P1006" s="23"/>
      <c r="Q1006" s="23"/>
      <c r="R1006" s="23"/>
      <c r="S1006" s="23"/>
      <c r="T1006" s="0"/>
      <c r="U1006" s="0"/>
    </row>
    <row r="1007" customFormat="false" ht="12.75" hidden="false" customHeight="false" outlineLevel="0" collapsed="false">
      <c r="O1007" s="23"/>
      <c r="P1007" s="23"/>
      <c r="Q1007" s="23"/>
      <c r="R1007" s="23"/>
      <c r="S1007" s="23"/>
      <c r="T1007" s="0"/>
      <c r="U1007" s="0"/>
    </row>
    <row r="1008" customFormat="false" ht="12.75" hidden="false" customHeight="false" outlineLevel="0" collapsed="false">
      <c r="O1008" s="23"/>
      <c r="P1008" s="23"/>
      <c r="Q1008" s="23"/>
      <c r="R1008" s="23"/>
      <c r="S1008" s="23"/>
      <c r="T1008" s="0"/>
      <c r="U1008" s="0"/>
    </row>
    <row r="1009" customFormat="false" ht="12.75" hidden="false" customHeight="false" outlineLevel="0" collapsed="false">
      <c r="O1009" s="23"/>
      <c r="P1009" s="23"/>
      <c r="Q1009" s="23"/>
      <c r="R1009" s="23"/>
      <c r="S1009" s="23"/>
      <c r="T1009" s="0"/>
      <c r="U1009" s="0"/>
    </row>
    <row r="1010" customFormat="false" ht="12.75" hidden="false" customHeight="false" outlineLevel="0" collapsed="false">
      <c r="O1010" s="23"/>
      <c r="P1010" s="23"/>
      <c r="Q1010" s="23"/>
      <c r="R1010" s="23"/>
      <c r="S1010" s="23"/>
      <c r="T1010" s="0"/>
      <c r="U1010" s="0"/>
    </row>
    <row r="1011" customFormat="false" ht="12.75" hidden="false" customHeight="false" outlineLevel="0" collapsed="false">
      <c r="O1011" s="23"/>
      <c r="P1011" s="23"/>
      <c r="Q1011" s="23"/>
      <c r="R1011" s="23"/>
      <c r="S1011" s="23"/>
      <c r="T1011" s="0"/>
      <c r="U1011" s="0"/>
    </row>
    <row r="1012" customFormat="false" ht="12.75" hidden="false" customHeight="false" outlineLevel="0" collapsed="false">
      <c r="O1012" s="23"/>
      <c r="P1012" s="23"/>
      <c r="Q1012" s="23"/>
      <c r="R1012" s="23"/>
      <c r="S1012" s="23"/>
      <c r="T1012" s="0"/>
      <c r="U1012" s="0"/>
    </row>
    <row r="1013" customFormat="false" ht="12.75" hidden="false" customHeight="false" outlineLevel="0" collapsed="false">
      <c r="O1013" s="23"/>
      <c r="P1013" s="23"/>
      <c r="Q1013" s="23"/>
      <c r="R1013" s="23"/>
      <c r="S1013" s="23"/>
      <c r="T1013" s="0"/>
      <c r="U1013" s="0"/>
    </row>
    <row r="1014" customFormat="false" ht="12.75" hidden="false" customHeight="false" outlineLevel="0" collapsed="false">
      <c r="O1014" s="23"/>
      <c r="P1014" s="23"/>
      <c r="Q1014" s="23"/>
      <c r="R1014" s="23"/>
      <c r="S1014" s="23"/>
      <c r="T1014" s="0"/>
      <c r="U1014" s="0"/>
    </row>
    <row r="1015" customFormat="false" ht="12.75" hidden="false" customHeight="false" outlineLevel="0" collapsed="false">
      <c r="O1015" s="23"/>
      <c r="P1015" s="23"/>
      <c r="Q1015" s="23"/>
      <c r="R1015" s="23"/>
      <c r="S1015" s="23"/>
      <c r="T1015" s="0"/>
      <c r="U1015" s="0"/>
    </row>
    <row r="1016" customFormat="false" ht="12.75" hidden="false" customHeight="false" outlineLevel="0" collapsed="false">
      <c r="O1016" s="23"/>
      <c r="P1016" s="23"/>
      <c r="Q1016" s="23"/>
      <c r="R1016" s="23"/>
      <c r="S1016" s="23"/>
      <c r="T1016" s="0"/>
      <c r="U1016" s="0"/>
    </row>
    <row r="1017" customFormat="false" ht="12.75" hidden="false" customHeight="false" outlineLevel="0" collapsed="false">
      <c r="O1017" s="23"/>
      <c r="P1017" s="23"/>
      <c r="Q1017" s="23"/>
      <c r="R1017" s="23"/>
      <c r="S1017" s="23"/>
      <c r="T1017" s="0"/>
      <c r="U1017" s="0"/>
    </row>
    <row r="1018" customFormat="false" ht="12.75" hidden="false" customHeight="false" outlineLevel="0" collapsed="false">
      <c r="O1018" s="23"/>
      <c r="P1018" s="23"/>
      <c r="Q1018" s="23"/>
      <c r="R1018" s="23"/>
      <c r="S1018" s="23"/>
      <c r="T1018" s="0"/>
      <c r="U1018" s="0"/>
    </row>
    <row r="1019" customFormat="false" ht="12.75" hidden="false" customHeight="false" outlineLevel="0" collapsed="false">
      <c r="O1019" s="23"/>
      <c r="P1019" s="23"/>
      <c r="Q1019" s="23"/>
      <c r="R1019" s="23"/>
      <c r="S1019" s="23"/>
      <c r="T1019" s="0"/>
      <c r="U1019" s="0"/>
    </row>
    <row r="1020" customFormat="false" ht="12.75" hidden="false" customHeight="false" outlineLevel="0" collapsed="false">
      <c r="O1020" s="23"/>
      <c r="P1020" s="23"/>
      <c r="Q1020" s="23"/>
      <c r="R1020" s="23"/>
      <c r="S1020" s="23"/>
      <c r="T1020" s="0"/>
      <c r="U1020" s="0"/>
    </row>
    <row r="1021" customFormat="false" ht="12.75" hidden="false" customHeight="false" outlineLevel="0" collapsed="false">
      <c r="O1021" s="23"/>
      <c r="P1021" s="23"/>
      <c r="Q1021" s="23"/>
      <c r="R1021" s="23"/>
      <c r="S1021" s="23"/>
      <c r="T1021" s="0"/>
      <c r="U1021" s="0"/>
    </row>
    <row r="1022" customFormat="false" ht="12.75" hidden="false" customHeight="false" outlineLevel="0" collapsed="false">
      <c r="O1022" s="23"/>
      <c r="P1022" s="23"/>
      <c r="Q1022" s="23"/>
      <c r="R1022" s="23"/>
      <c r="S1022" s="23"/>
      <c r="T1022" s="0"/>
      <c r="U1022" s="0"/>
    </row>
    <row r="1023" customFormat="false" ht="12.75" hidden="false" customHeight="false" outlineLevel="0" collapsed="false">
      <c r="O1023" s="23"/>
      <c r="P1023" s="23"/>
      <c r="Q1023" s="23"/>
      <c r="R1023" s="23"/>
      <c r="S1023" s="23"/>
      <c r="T1023" s="0"/>
      <c r="U1023" s="0"/>
    </row>
    <row r="1024" customFormat="false" ht="12.75" hidden="false" customHeight="false" outlineLevel="0" collapsed="false">
      <c r="O1024" s="23"/>
      <c r="P1024" s="23"/>
      <c r="Q1024" s="23"/>
      <c r="R1024" s="23"/>
      <c r="S1024" s="23"/>
      <c r="T1024" s="0"/>
      <c r="U1024" s="0"/>
    </row>
    <row r="1025" customFormat="false" ht="12.75" hidden="false" customHeight="false" outlineLevel="0" collapsed="false">
      <c r="O1025" s="23"/>
      <c r="P1025" s="23"/>
      <c r="Q1025" s="23"/>
      <c r="R1025" s="23"/>
      <c r="S1025" s="23"/>
      <c r="T1025" s="0"/>
      <c r="U1025" s="0"/>
    </row>
    <row r="1026" customFormat="false" ht="12.75" hidden="false" customHeight="false" outlineLevel="0" collapsed="false">
      <c r="O1026" s="23"/>
      <c r="P1026" s="23"/>
      <c r="Q1026" s="23"/>
      <c r="R1026" s="23"/>
      <c r="S1026" s="23"/>
      <c r="T1026" s="0"/>
      <c r="U1026" s="0"/>
    </row>
    <row r="1027" customFormat="false" ht="12.75" hidden="false" customHeight="false" outlineLevel="0" collapsed="false">
      <c r="O1027" s="23"/>
      <c r="P1027" s="23"/>
      <c r="Q1027" s="23"/>
      <c r="R1027" s="23"/>
      <c r="S1027" s="23"/>
      <c r="T1027" s="0"/>
      <c r="U1027" s="0"/>
    </row>
    <row r="1028" customFormat="false" ht="12.75" hidden="false" customHeight="false" outlineLevel="0" collapsed="false">
      <c r="O1028" s="23"/>
      <c r="P1028" s="23"/>
      <c r="Q1028" s="23"/>
      <c r="R1028" s="23"/>
      <c r="S1028" s="23"/>
      <c r="T1028" s="0"/>
      <c r="U1028" s="0"/>
    </row>
    <row r="1029" customFormat="false" ht="12.75" hidden="false" customHeight="false" outlineLevel="0" collapsed="false">
      <c r="O1029" s="23"/>
      <c r="P1029" s="23"/>
      <c r="Q1029" s="23"/>
      <c r="R1029" s="23"/>
      <c r="S1029" s="23"/>
      <c r="T1029" s="0"/>
      <c r="U1029" s="0"/>
    </row>
    <row r="1030" customFormat="false" ht="12.75" hidden="false" customHeight="false" outlineLevel="0" collapsed="false">
      <c r="O1030" s="23"/>
      <c r="P1030" s="23"/>
      <c r="Q1030" s="23"/>
      <c r="R1030" s="23"/>
      <c r="S1030" s="23"/>
      <c r="T1030" s="0"/>
      <c r="U1030" s="0"/>
    </row>
    <row r="1031" customFormat="false" ht="12.75" hidden="false" customHeight="false" outlineLevel="0" collapsed="false">
      <c r="O1031" s="23"/>
      <c r="P1031" s="23"/>
      <c r="Q1031" s="23"/>
      <c r="R1031" s="23"/>
      <c r="S1031" s="23"/>
      <c r="T1031" s="0"/>
      <c r="U1031" s="0"/>
    </row>
    <row r="1032" customFormat="false" ht="12.75" hidden="false" customHeight="false" outlineLevel="0" collapsed="false">
      <c r="O1032" s="23"/>
      <c r="P1032" s="23"/>
      <c r="Q1032" s="23"/>
      <c r="R1032" s="23"/>
      <c r="S1032" s="23"/>
      <c r="T1032" s="0"/>
      <c r="U1032" s="0"/>
    </row>
    <row r="1033" customFormat="false" ht="12.75" hidden="false" customHeight="false" outlineLevel="0" collapsed="false">
      <c r="O1033" s="23"/>
      <c r="P1033" s="23"/>
      <c r="Q1033" s="23"/>
      <c r="R1033" s="23"/>
      <c r="S1033" s="23"/>
      <c r="T1033" s="0"/>
      <c r="U1033" s="0"/>
    </row>
    <row r="1034" customFormat="false" ht="12.75" hidden="false" customHeight="false" outlineLevel="0" collapsed="false">
      <c r="O1034" s="23"/>
      <c r="P1034" s="23"/>
      <c r="Q1034" s="23"/>
      <c r="R1034" s="23"/>
      <c r="S1034" s="23"/>
      <c r="T1034" s="0"/>
      <c r="U1034" s="0"/>
    </row>
    <row r="1035" customFormat="false" ht="12.75" hidden="false" customHeight="false" outlineLevel="0" collapsed="false">
      <c r="O1035" s="23"/>
      <c r="P1035" s="23"/>
      <c r="Q1035" s="23"/>
      <c r="R1035" s="23"/>
      <c r="S1035" s="23"/>
      <c r="T1035" s="0"/>
      <c r="U1035" s="0"/>
    </row>
    <row r="1036" customFormat="false" ht="12.75" hidden="false" customHeight="false" outlineLevel="0" collapsed="false">
      <c r="O1036" s="23"/>
      <c r="P1036" s="23"/>
      <c r="Q1036" s="23"/>
      <c r="R1036" s="23"/>
      <c r="S1036" s="23"/>
      <c r="T1036" s="0"/>
      <c r="U1036" s="0"/>
    </row>
    <row r="1037" customFormat="false" ht="12.75" hidden="false" customHeight="false" outlineLevel="0" collapsed="false">
      <c r="O1037" s="23"/>
      <c r="P1037" s="23"/>
      <c r="Q1037" s="23"/>
      <c r="R1037" s="23"/>
      <c r="S1037" s="23"/>
      <c r="T1037" s="0"/>
      <c r="U1037" s="0"/>
    </row>
    <row r="1038" customFormat="false" ht="12.75" hidden="false" customHeight="false" outlineLevel="0" collapsed="false">
      <c r="O1038" s="23"/>
      <c r="P1038" s="23"/>
      <c r="Q1038" s="23"/>
      <c r="R1038" s="23"/>
      <c r="S1038" s="23"/>
      <c r="T1038" s="0"/>
      <c r="U1038" s="0"/>
    </row>
    <row r="1039" customFormat="false" ht="12.75" hidden="false" customHeight="false" outlineLevel="0" collapsed="false">
      <c r="O1039" s="23"/>
      <c r="P1039" s="23"/>
      <c r="Q1039" s="23"/>
      <c r="R1039" s="23"/>
      <c r="S1039" s="23"/>
      <c r="T1039" s="0"/>
      <c r="U1039" s="0"/>
    </row>
    <row r="1040" customFormat="false" ht="12.75" hidden="false" customHeight="false" outlineLevel="0" collapsed="false">
      <c r="O1040" s="23"/>
      <c r="P1040" s="23"/>
      <c r="Q1040" s="23"/>
      <c r="R1040" s="23"/>
      <c r="S1040" s="23"/>
      <c r="T1040" s="0"/>
      <c r="U1040" s="0"/>
    </row>
    <row r="1041" customFormat="false" ht="12.75" hidden="false" customHeight="false" outlineLevel="0" collapsed="false">
      <c r="O1041" s="23"/>
      <c r="P1041" s="23"/>
      <c r="Q1041" s="23"/>
      <c r="R1041" s="23"/>
      <c r="S1041" s="23"/>
      <c r="T1041" s="0"/>
      <c r="U1041" s="0"/>
    </row>
    <row r="1042" customFormat="false" ht="12.75" hidden="false" customHeight="false" outlineLevel="0" collapsed="false">
      <c r="O1042" s="23"/>
      <c r="P1042" s="23"/>
      <c r="Q1042" s="23"/>
      <c r="R1042" s="23"/>
      <c r="S1042" s="23"/>
      <c r="T1042" s="0"/>
      <c r="U1042" s="0"/>
    </row>
    <row r="1043" customFormat="false" ht="12.75" hidden="false" customHeight="false" outlineLevel="0" collapsed="false">
      <c r="O1043" s="23"/>
      <c r="P1043" s="23"/>
      <c r="Q1043" s="23"/>
      <c r="R1043" s="23"/>
      <c r="S1043" s="23"/>
      <c r="T1043" s="0"/>
      <c r="U1043" s="0"/>
    </row>
    <row r="1044" customFormat="false" ht="12.75" hidden="false" customHeight="false" outlineLevel="0" collapsed="false">
      <c r="O1044" s="23"/>
      <c r="P1044" s="23"/>
      <c r="Q1044" s="23"/>
      <c r="R1044" s="23"/>
      <c r="S1044" s="23"/>
      <c r="T1044" s="0"/>
      <c r="U1044" s="0"/>
    </row>
    <row r="1045" customFormat="false" ht="12.75" hidden="false" customHeight="false" outlineLevel="0" collapsed="false">
      <c r="O1045" s="23"/>
      <c r="P1045" s="23"/>
      <c r="Q1045" s="23"/>
      <c r="R1045" s="23"/>
      <c r="S1045" s="23"/>
      <c r="T1045" s="0"/>
      <c r="U1045" s="0"/>
    </row>
    <row r="1046" customFormat="false" ht="12.75" hidden="false" customHeight="false" outlineLevel="0" collapsed="false">
      <c r="O1046" s="23"/>
      <c r="P1046" s="23"/>
      <c r="Q1046" s="23"/>
      <c r="R1046" s="23"/>
      <c r="S1046" s="23"/>
      <c r="T1046" s="0"/>
      <c r="U1046" s="0"/>
    </row>
    <row r="1047" customFormat="false" ht="12.75" hidden="false" customHeight="false" outlineLevel="0" collapsed="false">
      <c r="O1047" s="23"/>
      <c r="P1047" s="23"/>
      <c r="Q1047" s="23"/>
      <c r="R1047" s="23"/>
      <c r="S1047" s="23"/>
      <c r="T1047" s="0"/>
      <c r="U1047" s="0"/>
    </row>
    <row r="1048" customFormat="false" ht="12.75" hidden="false" customHeight="false" outlineLevel="0" collapsed="false">
      <c r="O1048" s="23"/>
      <c r="P1048" s="23"/>
      <c r="Q1048" s="23"/>
      <c r="R1048" s="23"/>
      <c r="S1048" s="23"/>
      <c r="T1048" s="0"/>
      <c r="U1048" s="0"/>
    </row>
    <row r="1049" customFormat="false" ht="12.75" hidden="false" customHeight="false" outlineLevel="0" collapsed="false">
      <c r="O1049" s="23"/>
      <c r="P1049" s="23"/>
      <c r="Q1049" s="23"/>
      <c r="R1049" s="23"/>
      <c r="S1049" s="23"/>
      <c r="T1049" s="0"/>
      <c r="U1049" s="0"/>
    </row>
    <row r="1050" customFormat="false" ht="12.75" hidden="false" customHeight="false" outlineLevel="0" collapsed="false">
      <c r="O1050" s="23"/>
      <c r="P1050" s="23"/>
      <c r="Q1050" s="23"/>
      <c r="R1050" s="23"/>
      <c r="S1050" s="23"/>
      <c r="T1050" s="0"/>
      <c r="U1050" s="0"/>
    </row>
    <row r="1051" customFormat="false" ht="12.75" hidden="false" customHeight="false" outlineLevel="0" collapsed="false">
      <c r="O1051" s="23"/>
      <c r="P1051" s="23"/>
      <c r="Q1051" s="23"/>
      <c r="R1051" s="23"/>
      <c r="S1051" s="23"/>
      <c r="T1051" s="0"/>
      <c r="U1051" s="0"/>
    </row>
    <row r="1052" customFormat="false" ht="12.75" hidden="false" customHeight="false" outlineLevel="0" collapsed="false">
      <c r="O1052" s="23"/>
      <c r="P1052" s="23"/>
      <c r="Q1052" s="23"/>
      <c r="R1052" s="23"/>
      <c r="S1052" s="23"/>
      <c r="T1052" s="0"/>
      <c r="U1052" s="0"/>
    </row>
    <row r="1053" customFormat="false" ht="12.75" hidden="false" customHeight="false" outlineLevel="0" collapsed="false">
      <c r="O1053" s="23"/>
      <c r="P1053" s="23"/>
      <c r="Q1053" s="23"/>
      <c r="R1053" s="23"/>
      <c r="S1053" s="23"/>
      <c r="T1053" s="0"/>
      <c r="U1053" s="0"/>
    </row>
    <row r="1054" customFormat="false" ht="12.75" hidden="false" customHeight="false" outlineLevel="0" collapsed="false">
      <c r="O1054" s="23"/>
      <c r="P1054" s="23"/>
      <c r="Q1054" s="23"/>
      <c r="R1054" s="23"/>
      <c r="S1054" s="23"/>
      <c r="T1054" s="0"/>
      <c r="U1054" s="0"/>
    </row>
    <row r="1055" customFormat="false" ht="12.75" hidden="false" customHeight="false" outlineLevel="0" collapsed="false">
      <c r="O1055" s="23"/>
      <c r="P1055" s="23"/>
      <c r="Q1055" s="23"/>
      <c r="R1055" s="23"/>
      <c r="S1055" s="23"/>
      <c r="T1055" s="0"/>
      <c r="U1055" s="0"/>
    </row>
    <row r="1056" customFormat="false" ht="12.75" hidden="false" customHeight="false" outlineLevel="0" collapsed="false">
      <c r="O1056" s="23"/>
      <c r="P1056" s="23"/>
      <c r="Q1056" s="23"/>
      <c r="R1056" s="23"/>
      <c r="S1056" s="23"/>
      <c r="T1056" s="0"/>
      <c r="U1056" s="0"/>
    </row>
    <row r="1057" customFormat="false" ht="12.75" hidden="false" customHeight="false" outlineLevel="0" collapsed="false">
      <c r="O1057" s="23"/>
      <c r="P1057" s="23"/>
      <c r="Q1057" s="23"/>
      <c r="R1057" s="23"/>
      <c r="S1057" s="23"/>
      <c r="T1057" s="0"/>
      <c r="U1057" s="0"/>
    </row>
    <row r="1058" customFormat="false" ht="12.75" hidden="false" customHeight="false" outlineLevel="0" collapsed="false">
      <c r="O1058" s="23"/>
      <c r="P1058" s="23"/>
      <c r="Q1058" s="23"/>
      <c r="R1058" s="23"/>
      <c r="S1058" s="23"/>
      <c r="T1058" s="0"/>
      <c r="U1058" s="0"/>
    </row>
    <row r="1059" customFormat="false" ht="12.75" hidden="false" customHeight="false" outlineLevel="0" collapsed="false">
      <c r="O1059" s="23"/>
      <c r="P1059" s="23"/>
      <c r="Q1059" s="23"/>
      <c r="R1059" s="23"/>
      <c r="S1059" s="23"/>
      <c r="T1059" s="0"/>
      <c r="U1059" s="0"/>
    </row>
    <row r="1060" customFormat="false" ht="12.75" hidden="false" customHeight="false" outlineLevel="0" collapsed="false">
      <c r="O1060" s="23"/>
      <c r="P1060" s="23"/>
      <c r="Q1060" s="23"/>
      <c r="R1060" s="23"/>
      <c r="S1060" s="23"/>
      <c r="T1060" s="0"/>
      <c r="U1060" s="0"/>
    </row>
    <row r="1061" customFormat="false" ht="12.75" hidden="false" customHeight="false" outlineLevel="0" collapsed="false">
      <c r="O1061" s="23"/>
      <c r="P1061" s="23"/>
      <c r="Q1061" s="23"/>
      <c r="R1061" s="23"/>
      <c r="S1061" s="23"/>
      <c r="T1061" s="0"/>
      <c r="U1061" s="0"/>
    </row>
    <row r="1062" customFormat="false" ht="12.75" hidden="false" customHeight="false" outlineLevel="0" collapsed="false">
      <c r="O1062" s="23"/>
      <c r="P1062" s="23"/>
      <c r="Q1062" s="23"/>
      <c r="R1062" s="23"/>
      <c r="S1062" s="23"/>
      <c r="T1062" s="0"/>
      <c r="U1062" s="0"/>
    </row>
    <row r="1063" customFormat="false" ht="12.75" hidden="false" customHeight="false" outlineLevel="0" collapsed="false">
      <c r="O1063" s="23"/>
      <c r="P1063" s="23"/>
      <c r="Q1063" s="23"/>
      <c r="R1063" s="23"/>
      <c r="S1063" s="23"/>
      <c r="T1063" s="0"/>
      <c r="U1063" s="0"/>
    </row>
    <row r="1064" customFormat="false" ht="12.75" hidden="false" customHeight="false" outlineLevel="0" collapsed="false">
      <c r="O1064" s="23"/>
      <c r="P1064" s="23"/>
      <c r="Q1064" s="23"/>
      <c r="R1064" s="23"/>
      <c r="S1064" s="23"/>
      <c r="T1064" s="0"/>
      <c r="U1064" s="0"/>
    </row>
    <row r="1065" customFormat="false" ht="12.75" hidden="false" customHeight="false" outlineLevel="0" collapsed="false">
      <c r="O1065" s="23"/>
      <c r="P1065" s="23"/>
      <c r="Q1065" s="23"/>
      <c r="R1065" s="23"/>
      <c r="S1065" s="23"/>
      <c r="T1065" s="0"/>
      <c r="U1065" s="0"/>
    </row>
    <row r="1066" customFormat="false" ht="12.75" hidden="false" customHeight="false" outlineLevel="0" collapsed="false">
      <c r="O1066" s="23"/>
      <c r="P1066" s="23"/>
      <c r="Q1066" s="23"/>
      <c r="R1066" s="23"/>
      <c r="S1066" s="23"/>
      <c r="T1066" s="0"/>
      <c r="U1066" s="0"/>
    </row>
    <row r="1067" customFormat="false" ht="12.75" hidden="false" customHeight="false" outlineLevel="0" collapsed="false">
      <c r="O1067" s="23"/>
      <c r="P1067" s="23"/>
      <c r="Q1067" s="23"/>
      <c r="R1067" s="23"/>
      <c r="S1067" s="23"/>
      <c r="T1067" s="0"/>
      <c r="U1067" s="0"/>
    </row>
    <row r="1068" customFormat="false" ht="12.75" hidden="false" customHeight="false" outlineLevel="0" collapsed="false">
      <c r="O1068" s="23"/>
      <c r="P1068" s="23"/>
      <c r="Q1068" s="23"/>
      <c r="R1068" s="23"/>
      <c r="S1068" s="23"/>
      <c r="T1068" s="0"/>
      <c r="U1068" s="0"/>
    </row>
    <row r="1069" customFormat="false" ht="12.75" hidden="false" customHeight="false" outlineLevel="0" collapsed="false">
      <c r="O1069" s="23"/>
      <c r="P1069" s="23"/>
      <c r="Q1069" s="23"/>
      <c r="R1069" s="23"/>
      <c r="S1069" s="23"/>
      <c r="T1069" s="0"/>
      <c r="U1069" s="0"/>
    </row>
    <row r="1070" customFormat="false" ht="12.75" hidden="false" customHeight="false" outlineLevel="0" collapsed="false">
      <c r="O1070" s="23"/>
      <c r="P1070" s="23"/>
      <c r="Q1070" s="23"/>
      <c r="R1070" s="23"/>
      <c r="S1070" s="23"/>
      <c r="T1070" s="0"/>
      <c r="U1070" s="0"/>
    </row>
    <row r="1071" customFormat="false" ht="12.75" hidden="false" customHeight="false" outlineLevel="0" collapsed="false">
      <c r="O1071" s="23"/>
      <c r="P1071" s="23"/>
      <c r="Q1071" s="23"/>
      <c r="R1071" s="23"/>
      <c r="S1071" s="23"/>
      <c r="T1071" s="0"/>
      <c r="U1071" s="0"/>
    </row>
    <row r="1072" customFormat="false" ht="12.75" hidden="false" customHeight="false" outlineLevel="0" collapsed="false">
      <c r="O1072" s="23"/>
      <c r="P1072" s="23"/>
      <c r="Q1072" s="23"/>
      <c r="R1072" s="23"/>
      <c r="S1072" s="23"/>
      <c r="T1072" s="0"/>
      <c r="U1072" s="0"/>
    </row>
    <row r="1073" customFormat="false" ht="12.75" hidden="false" customHeight="false" outlineLevel="0" collapsed="false">
      <c r="O1073" s="23"/>
      <c r="P1073" s="23"/>
      <c r="Q1073" s="23"/>
      <c r="R1073" s="23"/>
      <c r="S1073" s="23"/>
      <c r="T1073" s="0"/>
      <c r="U1073" s="0"/>
    </row>
    <row r="1074" customFormat="false" ht="12.75" hidden="false" customHeight="false" outlineLevel="0" collapsed="false">
      <c r="O1074" s="23"/>
      <c r="P1074" s="23"/>
      <c r="Q1074" s="23"/>
      <c r="R1074" s="23"/>
      <c r="S1074" s="23"/>
      <c r="T1074" s="0"/>
      <c r="U1074" s="0"/>
    </row>
    <row r="1075" customFormat="false" ht="12.75" hidden="false" customHeight="false" outlineLevel="0" collapsed="false">
      <c r="O1075" s="23"/>
      <c r="P1075" s="23"/>
      <c r="Q1075" s="23"/>
      <c r="R1075" s="23"/>
      <c r="S1075" s="23"/>
      <c r="T1075" s="0"/>
      <c r="U1075" s="0"/>
    </row>
    <row r="1076" customFormat="false" ht="12.75" hidden="false" customHeight="false" outlineLevel="0" collapsed="false">
      <c r="O1076" s="23"/>
      <c r="P1076" s="23"/>
      <c r="Q1076" s="23"/>
      <c r="R1076" s="23"/>
      <c r="S1076" s="23"/>
      <c r="T1076" s="0"/>
      <c r="U1076" s="0"/>
    </row>
    <row r="1077" customFormat="false" ht="12.75" hidden="false" customHeight="false" outlineLevel="0" collapsed="false">
      <c r="O1077" s="23"/>
      <c r="P1077" s="23"/>
      <c r="Q1077" s="23"/>
      <c r="R1077" s="23"/>
      <c r="S1077" s="23"/>
      <c r="T1077" s="0"/>
      <c r="U1077" s="0"/>
    </row>
    <row r="1078" customFormat="false" ht="12.75" hidden="false" customHeight="false" outlineLevel="0" collapsed="false">
      <c r="O1078" s="23"/>
      <c r="P1078" s="23"/>
      <c r="Q1078" s="23"/>
      <c r="R1078" s="23"/>
      <c r="S1078" s="23"/>
      <c r="T1078" s="0"/>
      <c r="U1078" s="0"/>
    </row>
    <row r="1079" customFormat="false" ht="12.75" hidden="false" customHeight="false" outlineLevel="0" collapsed="false">
      <c r="O1079" s="23"/>
      <c r="P1079" s="23"/>
      <c r="Q1079" s="23"/>
      <c r="R1079" s="23"/>
      <c r="S1079" s="23"/>
      <c r="T1079" s="0"/>
      <c r="U1079" s="0"/>
    </row>
    <row r="1080" customFormat="false" ht="12.75" hidden="false" customHeight="false" outlineLevel="0" collapsed="false">
      <c r="O1080" s="23"/>
      <c r="P1080" s="23"/>
      <c r="Q1080" s="23"/>
      <c r="R1080" s="23"/>
      <c r="S1080" s="23"/>
      <c r="T1080" s="0"/>
      <c r="U1080" s="0"/>
    </row>
    <row r="1081" customFormat="false" ht="12.75" hidden="false" customHeight="false" outlineLevel="0" collapsed="false">
      <c r="O1081" s="23"/>
      <c r="P1081" s="23"/>
      <c r="Q1081" s="23"/>
      <c r="R1081" s="23"/>
      <c r="S1081" s="23"/>
      <c r="T1081" s="0"/>
      <c r="U1081" s="0"/>
    </row>
    <row r="1082" customFormat="false" ht="12.75" hidden="false" customHeight="false" outlineLevel="0" collapsed="false">
      <c r="O1082" s="23"/>
      <c r="P1082" s="23"/>
      <c r="Q1082" s="23"/>
      <c r="R1082" s="23"/>
      <c r="S1082" s="23"/>
      <c r="T1082" s="0"/>
      <c r="U1082" s="0"/>
    </row>
    <row r="1083" customFormat="false" ht="12.75" hidden="false" customHeight="false" outlineLevel="0" collapsed="false">
      <c r="O1083" s="23"/>
      <c r="P1083" s="23"/>
      <c r="Q1083" s="23"/>
      <c r="R1083" s="23"/>
      <c r="S1083" s="23"/>
      <c r="T1083" s="0"/>
      <c r="U1083" s="0"/>
    </row>
    <row r="1084" customFormat="false" ht="12.75" hidden="false" customHeight="false" outlineLevel="0" collapsed="false">
      <c r="O1084" s="23"/>
      <c r="P1084" s="23"/>
      <c r="Q1084" s="23"/>
      <c r="R1084" s="23"/>
      <c r="S1084" s="23"/>
      <c r="T1084" s="0"/>
      <c r="U1084" s="0"/>
    </row>
    <row r="1085" customFormat="false" ht="12.75" hidden="false" customHeight="false" outlineLevel="0" collapsed="false">
      <c r="O1085" s="23"/>
      <c r="P1085" s="23"/>
      <c r="Q1085" s="23"/>
      <c r="R1085" s="23"/>
      <c r="S1085" s="23"/>
      <c r="T1085" s="0"/>
      <c r="U1085" s="0"/>
    </row>
    <row r="1086" customFormat="false" ht="12.75" hidden="false" customHeight="false" outlineLevel="0" collapsed="false">
      <c r="O1086" s="23"/>
      <c r="P1086" s="23"/>
      <c r="Q1086" s="23"/>
      <c r="R1086" s="23"/>
      <c r="S1086" s="23"/>
      <c r="T1086" s="0"/>
      <c r="U1086" s="0"/>
    </row>
    <row r="1087" customFormat="false" ht="12.75" hidden="false" customHeight="false" outlineLevel="0" collapsed="false">
      <c r="O1087" s="23"/>
      <c r="P1087" s="23"/>
      <c r="Q1087" s="23"/>
      <c r="R1087" s="23"/>
      <c r="S1087" s="23"/>
      <c r="T1087" s="0"/>
      <c r="U1087" s="0"/>
    </row>
    <row r="1088" customFormat="false" ht="12.75" hidden="false" customHeight="false" outlineLevel="0" collapsed="false">
      <c r="O1088" s="23"/>
      <c r="P1088" s="23"/>
      <c r="Q1088" s="23"/>
      <c r="R1088" s="23"/>
      <c r="S1088" s="23"/>
      <c r="T1088" s="0"/>
      <c r="U1088" s="0"/>
    </row>
    <row r="1089" customFormat="false" ht="12.75" hidden="false" customHeight="false" outlineLevel="0" collapsed="false">
      <c r="O1089" s="23"/>
      <c r="P1089" s="23"/>
      <c r="Q1089" s="23"/>
      <c r="R1089" s="23"/>
      <c r="S1089" s="23"/>
      <c r="T1089" s="0"/>
      <c r="U1089" s="0"/>
    </row>
    <row r="1090" customFormat="false" ht="12.75" hidden="false" customHeight="false" outlineLevel="0" collapsed="false">
      <c r="O1090" s="23"/>
      <c r="P1090" s="23"/>
      <c r="Q1090" s="23"/>
      <c r="R1090" s="23"/>
      <c r="S1090" s="23"/>
      <c r="T1090" s="0"/>
      <c r="U1090" s="0"/>
    </row>
    <row r="1091" customFormat="false" ht="12.75" hidden="false" customHeight="false" outlineLevel="0" collapsed="false">
      <c r="O1091" s="23"/>
      <c r="P1091" s="23"/>
      <c r="Q1091" s="23"/>
      <c r="R1091" s="23"/>
      <c r="S1091" s="23"/>
      <c r="T1091" s="0"/>
      <c r="U1091" s="0"/>
    </row>
    <row r="1092" customFormat="false" ht="12.75" hidden="false" customHeight="false" outlineLevel="0" collapsed="false">
      <c r="O1092" s="23"/>
      <c r="P1092" s="23"/>
      <c r="Q1092" s="23"/>
      <c r="R1092" s="23"/>
      <c r="S1092" s="23"/>
      <c r="T1092" s="0"/>
      <c r="U1092" s="0"/>
    </row>
    <row r="1093" customFormat="false" ht="12.75" hidden="false" customHeight="false" outlineLevel="0" collapsed="false">
      <c r="O1093" s="23"/>
      <c r="P1093" s="23"/>
      <c r="Q1093" s="23"/>
      <c r="R1093" s="23"/>
      <c r="S1093" s="23"/>
      <c r="T1093" s="0"/>
      <c r="U1093" s="0"/>
    </row>
    <row r="1094" customFormat="false" ht="12.75" hidden="false" customHeight="false" outlineLevel="0" collapsed="false">
      <c r="O1094" s="23"/>
      <c r="P1094" s="23"/>
      <c r="Q1094" s="23"/>
      <c r="R1094" s="23"/>
      <c r="S1094" s="23"/>
      <c r="T1094" s="0"/>
      <c r="U1094" s="0"/>
    </row>
    <row r="1095" customFormat="false" ht="12.75" hidden="false" customHeight="false" outlineLevel="0" collapsed="false">
      <c r="O1095" s="23"/>
      <c r="P1095" s="23"/>
      <c r="Q1095" s="23"/>
      <c r="R1095" s="23"/>
      <c r="S1095" s="23"/>
      <c r="T1095" s="0"/>
      <c r="U1095" s="0"/>
    </row>
    <row r="1096" customFormat="false" ht="12.75" hidden="false" customHeight="false" outlineLevel="0" collapsed="false">
      <c r="O1096" s="23"/>
      <c r="P1096" s="23"/>
      <c r="Q1096" s="23"/>
      <c r="R1096" s="23"/>
      <c r="S1096" s="23"/>
      <c r="T1096" s="0"/>
      <c r="U1096" s="0"/>
    </row>
    <row r="1097" customFormat="false" ht="12.75" hidden="false" customHeight="false" outlineLevel="0" collapsed="false">
      <c r="O1097" s="23"/>
      <c r="P1097" s="23"/>
      <c r="Q1097" s="23"/>
      <c r="R1097" s="23"/>
      <c r="S1097" s="23"/>
      <c r="T1097" s="0"/>
      <c r="U1097" s="0"/>
    </row>
    <row r="1098" customFormat="false" ht="12.75" hidden="false" customHeight="false" outlineLevel="0" collapsed="false">
      <c r="O1098" s="23"/>
      <c r="P1098" s="23"/>
      <c r="Q1098" s="23"/>
      <c r="R1098" s="23"/>
      <c r="S1098" s="23"/>
      <c r="T1098" s="0"/>
      <c r="U1098" s="0"/>
    </row>
    <row r="1099" customFormat="false" ht="12.75" hidden="false" customHeight="false" outlineLevel="0" collapsed="false">
      <c r="O1099" s="23"/>
      <c r="P1099" s="23"/>
      <c r="Q1099" s="23"/>
      <c r="R1099" s="23"/>
      <c r="S1099" s="23"/>
      <c r="T1099" s="0"/>
      <c r="U1099" s="0"/>
    </row>
  </sheetData>
  <mergeCells count="3">
    <mergeCell ref="A3:U3"/>
    <mergeCell ref="A4:U4"/>
    <mergeCell ref="A5:U5"/>
  </mergeCells>
  <printOptions headings="true" gridLines="false" gridLinesSet="true" horizontalCentered="true" verticalCentered="false"/>
  <pageMargins left="0.5" right="0.5" top="0.5" bottom="0.984027777777778" header="0.511811023622047" footer="0.5"/>
  <pageSetup paperSize="5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0" manualBreakCount="10">
    <brk id="21" man="true" max="16383" min="0"/>
    <brk id="30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9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75" workbookViewId="0">
      <selection pane="topLeft" activeCell="A1" activeCellId="0" sqref="A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14.99"/>
    <col collapsed="false" customWidth="true" hidden="false" outlineLevel="0" max="13" min="2" style="2" width="14.99"/>
    <col collapsed="false" customWidth="true" hidden="false" outlineLevel="0" max="14" min="14" style="3" width="21.99"/>
    <col collapsed="false" customWidth="true" hidden="false" outlineLevel="0" max="15" min="15" style="3" width="16.99"/>
    <col collapsed="false" customWidth="true" hidden="false" outlineLevel="0" max="16" min="16" style="2" width="16.99"/>
    <col collapsed="false" customWidth="true" hidden="false" outlineLevel="0" max="17" min="17" style="2" width="14.78"/>
    <col collapsed="false" customWidth="true" hidden="false" outlineLevel="0" max="18" min="18" style="2" width="17.39"/>
    <col collapsed="false" customWidth="true" hidden="false" outlineLevel="0" max="19" min="19" style="2" width="21.99"/>
    <col collapsed="false" customWidth="true" hidden="false" outlineLevel="0" max="21" min="20" style="3" width="16.99"/>
    <col collapsed="false" customWidth="true" hidden="false" outlineLevel="0" max="22" min="22" style="4" width="15.99"/>
    <col collapsed="false" customWidth="true" hidden="false" outlineLevel="0" max="23" min="23" style="2" width="16.78"/>
    <col collapsed="false" customWidth="true" hidden="false" outlineLevel="0" max="24" min="24" style="2" width="8.78"/>
    <col collapsed="false" customWidth="true" hidden="false" outlineLevel="0" max="25" min="25" style="2" width="6.78"/>
    <col collapsed="false" customWidth="true" hidden="false" outlineLevel="0" max="26" min="26" style="2" width="8.98"/>
    <col collapsed="false" customWidth="true" hidden="false" outlineLevel="0" max="27" min="27" style="2" width="6.78"/>
    <col collapsed="false" customWidth="true" hidden="false" outlineLevel="0" max="28" min="28" style="2" width="8.98"/>
    <col collapsed="false" customWidth="false" hidden="false" outlineLevel="0" max="257" min="29" style="2" width="9.59"/>
  </cols>
  <sheetData>
    <row r="1" customFormat="false" ht="12.75" hidden="false" customHeight="true" outlineLevel="0" collapsed="false">
      <c r="A1" s="61" t="n">
        <v>2000</v>
      </c>
      <c r="B1" s="27" t="s">
        <v>18</v>
      </c>
      <c r="C1" s="27" t="s">
        <v>19</v>
      </c>
      <c r="D1" s="27" t="s">
        <v>20</v>
      </c>
      <c r="E1" s="27" t="s">
        <v>21</v>
      </c>
      <c r="F1" s="62"/>
      <c r="G1" s="62"/>
      <c r="H1" s="62"/>
      <c r="I1" s="62"/>
      <c r="J1" s="62"/>
      <c r="K1" s="62"/>
      <c r="L1" s="62"/>
      <c r="M1" s="62"/>
      <c r="N1" s="63"/>
      <c r="O1" s="63"/>
      <c r="P1" s="64"/>
      <c r="Q1" s="65"/>
      <c r="R1" s="65"/>
      <c r="S1" s="64"/>
      <c r="T1" s="66"/>
      <c r="U1" s="66"/>
      <c r="V1" s="35"/>
    </row>
    <row r="2" customFormat="false" ht="12.75" hidden="false" customHeight="true" outlineLevel="0" collapsed="false">
      <c r="A2" s="61"/>
      <c r="B2" s="27"/>
      <c r="C2" s="27"/>
      <c r="D2" s="27"/>
      <c r="E2" s="27"/>
      <c r="F2" s="62"/>
      <c r="G2" s="62"/>
      <c r="H2" s="62"/>
      <c r="I2" s="62"/>
      <c r="J2" s="62"/>
      <c r="K2" s="62"/>
      <c r="L2" s="62"/>
      <c r="M2" s="62"/>
      <c r="N2" s="63"/>
      <c r="O2" s="63"/>
      <c r="P2" s="64"/>
      <c r="Q2" s="65"/>
      <c r="R2" s="65"/>
      <c r="S2" s="64"/>
      <c r="T2" s="66"/>
      <c r="U2" s="66"/>
      <c r="V2" s="35"/>
    </row>
    <row r="3" customFormat="false" ht="12.75" hidden="false" customHeight="true" outlineLevel="0" collapsed="false">
      <c r="A3" s="67" t="s">
        <v>50</v>
      </c>
      <c r="B3" s="68" t="n">
        <v>0.254180881007086</v>
      </c>
      <c r="C3" s="69" t="n">
        <v>0.253670891051874</v>
      </c>
      <c r="D3" s="69" t="n">
        <v>0.255034612277428</v>
      </c>
      <c r="E3" s="69" t="n">
        <v>0.257072736447365</v>
      </c>
      <c r="F3" s="67"/>
      <c r="G3" s="67"/>
      <c r="H3" s="67"/>
      <c r="I3" s="67"/>
      <c r="J3" s="67"/>
      <c r="K3" s="67"/>
      <c r="L3" s="67"/>
      <c r="M3" s="70"/>
      <c r="N3" s="63"/>
      <c r="O3" s="63"/>
      <c r="P3" s="65"/>
      <c r="Q3" s="65"/>
      <c r="R3" s="65"/>
      <c r="S3" s="65"/>
      <c r="T3" s="66"/>
      <c r="U3" s="66"/>
      <c r="V3" s="35"/>
    </row>
    <row r="4" customFormat="false" ht="12.75" hidden="false" customHeight="true" outlineLevel="0" collapsed="false">
      <c r="A4" s="71" t="s">
        <v>51</v>
      </c>
      <c r="B4" s="72" t="n">
        <v>0.0976091313667694</v>
      </c>
      <c r="C4" s="73" t="n">
        <v>0.0511985156049156</v>
      </c>
      <c r="D4" s="73" t="n">
        <v>0.0491142248259356</v>
      </c>
      <c r="E4" s="73" t="n">
        <v>0.051487575392721</v>
      </c>
      <c r="F4" s="71"/>
      <c r="G4" s="71"/>
      <c r="H4" s="71"/>
      <c r="I4" s="71"/>
      <c r="J4" s="71"/>
      <c r="K4" s="71"/>
      <c r="L4" s="71"/>
      <c r="M4" s="71"/>
      <c r="N4" s="74"/>
      <c r="O4" s="75"/>
      <c r="P4" s="76"/>
      <c r="Q4" s="76"/>
      <c r="R4" s="76"/>
      <c r="S4" s="76"/>
      <c r="T4" s="77"/>
      <c r="U4" s="77"/>
      <c r="V4" s="3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true" outlineLevel="0" collapsed="false">
      <c r="A5" s="71" t="s">
        <v>52</v>
      </c>
      <c r="B5" s="78" t="n">
        <v>0.0453246219452585</v>
      </c>
      <c r="C5" s="78" t="n">
        <v>0.0404476943793957</v>
      </c>
      <c r="D5" s="78" t="n">
        <v>0.0401309766359058</v>
      </c>
      <c r="E5" s="78" t="n">
        <v>0.0395895248618212</v>
      </c>
      <c r="F5" s="71"/>
      <c r="G5" s="71"/>
      <c r="H5" s="71"/>
      <c r="I5" s="71"/>
      <c r="J5" s="71"/>
      <c r="K5" s="71"/>
      <c r="L5" s="71"/>
      <c r="M5" s="71"/>
      <c r="N5" s="79"/>
      <c r="O5" s="80"/>
      <c r="P5" s="76"/>
      <c r="Q5" s="76"/>
      <c r="R5" s="76"/>
      <c r="S5" s="76"/>
      <c r="T5" s="81"/>
      <c r="U5" s="81"/>
      <c r="V5" s="3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true" outlineLevel="0" collapsed="false">
      <c r="A6" s="71" t="s">
        <v>53</v>
      </c>
      <c r="B6" s="69" t="n">
        <v>0.103194053381616</v>
      </c>
      <c r="C6" s="68" t="n">
        <v>0.10309819213045</v>
      </c>
      <c r="D6" s="69" t="n">
        <v>0.103099579242637</v>
      </c>
      <c r="E6" s="69" t="n">
        <v>0.102857511680228</v>
      </c>
      <c r="F6" s="71"/>
      <c r="G6" s="71"/>
      <c r="H6" s="71"/>
      <c r="I6" s="71"/>
      <c r="J6" s="71"/>
      <c r="K6" s="71"/>
      <c r="L6" s="82"/>
      <c r="M6" s="71"/>
      <c r="N6" s="83"/>
      <c r="O6" s="84"/>
      <c r="P6" s="76"/>
      <c r="Q6" s="76"/>
      <c r="R6" s="76"/>
      <c r="S6" s="76"/>
      <c r="T6" s="85"/>
      <c r="U6" s="85"/>
      <c r="V6" s="3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true" outlineLevel="0" collapsed="false">
      <c r="A7" s="86"/>
      <c r="B7" s="87"/>
      <c r="C7" s="88"/>
      <c r="D7" s="88"/>
      <c r="E7" s="88"/>
      <c r="F7" s="71"/>
      <c r="G7" s="71"/>
      <c r="H7" s="71"/>
      <c r="I7" s="71"/>
      <c r="J7" s="71"/>
      <c r="K7" s="71"/>
      <c r="L7" s="82"/>
      <c r="M7" s="71"/>
      <c r="N7" s="83"/>
      <c r="O7" s="84"/>
      <c r="P7" s="76"/>
      <c r="Q7" s="76"/>
      <c r="R7" s="76"/>
      <c r="S7" s="76"/>
      <c r="T7" s="85"/>
      <c r="U7" s="85"/>
      <c r="V7" s="3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true" outlineLevel="0" collapsed="false">
      <c r="A8" s="71"/>
      <c r="B8" s="87"/>
      <c r="C8" s="88"/>
      <c r="D8" s="88"/>
      <c r="E8" s="88"/>
      <c r="F8" s="71"/>
      <c r="G8" s="71"/>
      <c r="H8" s="71"/>
      <c r="I8" s="71"/>
      <c r="J8" s="89"/>
      <c r="K8" s="71"/>
      <c r="L8" s="82"/>
      <c r="M8" s="71"/>
      <c r="N8" s="89"/>
      <c r="O8" s="90"/>
      <c r="P8" s="36"/>
      <c r="Q8" s="36"/>
      <c r="R8" s="36"/>
      <c r="S8" s="36"/>
      <c r="T8" s="37"/>
      <c r="U8" s="37"/>
      <c r="V8" s="35"/>
    </row>
    <row r="9" customFormat="false" ht="12.75" hidden="false" customHeight="true" outlineLevel="0" collapsed="false">
      <c r="A9" s="91"/>
      <c r="F9" s="71"/>
      <c r="G9" s="71"/>
      <c r="H9" s="71"/>
      <c r="I9" s="71"/>
      <c r="J9" s="71"/>
      <c r="K9" s="71"/>
      <c r="L9" s="71"/>
      <c r="M9" s="71"/>
      <c r="N9" s="71"/>
      <c r="O9" s="92"/>
      <c r="P9" s="36"/>
      <c r="Q9" s="36"/>
      <c r="R9" s="36"/>
      <c r="S9" s="36"/>
      <c r="T9" s="37"/>
      <c r="U9" s="37"/>
      <c r="V9" s="35"/>
    </row>
    <row r="10" customFormat="false" ht="12.75" hidden="false" customHeight="true" outlineLevel="0" collapsed="false">
      <c r="A10" s="61" t="n">
        <v>2001</v>
      </c>
      <c r="B10" s="27" t="s">
        <v>18</v>
      </c>
      <c r="C10" s="27" t="s">
        <v>19</v>
      </c>
      <c r="D10" s="27" t="s">
        <v>20</v>
      </c>
      <c r="E10" s="27" t="s">
        <v>21</v>
      </c>
      <c r="F10" s="71"/>
      <c r="G10" s="71"/>
      <c r="H10" s="71"/>
      <c r="I10" s="71"/>
      <c r="J10" s="71"/>
      <c r="K10" s="71"/>
      <c r="L10" s="71"/>
      <c r="M10" s="71"/>
      <c r="N10" s="71"/>
      <c r="O10" s="92"/>
      <c r="P10" s="36"/>
      <c r="Q10" s="36"/>
      <c r="R10" s="36"/>
      <c r="S10" s="36"/>
      <c r="T10" s="36"/>
      <c r="U10" s="36"/>
      <c r="V10" s="36"/>
    </row>
    <row r="11" customFormat="false" ht="12.75" hidden="false" customHeight="true" outlineLevel="0" collapsed="false">
      <c r="A11" s="61"/>
      <c r="B11" s="27"/>
      <c r="C11" s="27"/>
      <c r="D11" s="27"/>
      <c r="E11" s="27"/>
      <c r="F11" s="86"/>
      <c r="G11" s="86"/>
      <c r="H11" s="86"/>
      <c r="I11" s="86"/>
      <c r="J11" s="86"/>
      <c r="K11" s="86"/>
      <c r="L11" s="86"/>
      <c r="M11" s="86"/>
      <c r="N11" s="93"/>
      <c r="O11" s="92"/>
      <c r="P11" s="36"/>
      <c r="Q11" s="36"/>
      <c r="R11" s="36"/>
      <c r="S11" s="36"/>
      <c r="T11" s="37"/>
      <c r="U11" s="37"/>
      <c r="V11" s="35"/>
    </row>
    <row r="12" customFormat="false" ht="12.75" hidden="false" customHeight="true" outlineLevel="0" collapsed="false">
      <c r="A12" s="67" t="s">
        <v>50</v>
      </c>
      <c r="B12" s="68" t="n">
        <v>0.261298266600172</v>
      </c>
      <c r="C12" s="69" t="n">
        <v>0.257637231859346</v>
      </c>
      <c r="D12" s="69" t="n">
        <v>0.270078234773676</v>
      </c>
      <c r="E12" s="69" t="n">
        <v>0.242800874596748</v>
      </c>
      <c r="F12" s="94"/>
      <c r="G12" s="94"/>
      <c r="H12" s="94"/>
      <c r="I12" s="94"/>
      <c r="J12" s="94"/>
      <c r="K12" s="94"/>
      <c r="L12" s="94"/>
      <c r="M12" s="94"/>
      <c r="N12" s="95"/>
      <c r="O12" s="92"/>
      <c r="P12" s="36"/>
      <c r="Q12" s="36"/>
      <c r="R12" s="36"/>
      <c r="S12" s="36"/>
      <c r="T12" s="37"/>
      <c r="U12" s="37"/>
      <c r="V12" s="35"/>
    </row>
    <row r="13" customFormat="false" ht="12.75" hidden="false" customHeight="true" outlineLevel="0" collapsed="false">
      <c r="A13" s="71" t="s">
        <v>51</v>
      </c>
      <c r="B13" s="72" t="n">
        <v>0.0576934283714698</v>
      </c>
      <c r="C13" s="73" t="n">
        <v>0.0558863257670268</v>
      </c>
      <c r="D13" s="73" t="n">
        <v>0.0542742570668504</v>
      </c>
      <c r="E13" s="73" t="n">
        <v>0.0559117177148567</v>
      </c>
      <c r="F13" s="74"/>
      <c r="G13" s="74"/>
      <c r="H13" s="74"/>
      <c r="I13" s="74"/>
      <c r="J13" s="74"/>
      <c r="K13" s="74"/>
      <c r="L13" s="74"/>
      <c r="M13" s="74"/>
      <c r="N13" s="74"/>
      <c r="O13" s="96"/>
      <c r="P13" s="36"/>
      <c r="Q13" s="36"/>
      <c r="R13" s="36"/>
      <c r="S13" s="36"/>
      <c r="T13" s="37"/>
      <c r="U13" s="37"/>
      <c r="V13" s="35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customFormat="false" ht="12.75" hidden="false" customHeight="true" outlineLevel="0" collapsed="false">
      <c r="A14" s="71" t="s">
        <v>52</v>
      </c>
      <c r="B14" s="78" t="n">
        <v>0.0432183840763099</v>
      </c>
      <c r="C14" s="78" t="n">
        <v>0.048551200059397</v>
      </c>
      <c r="D14" s="78" t="n">
        <v>0.0463998034643153</v>
      </c>
      <c r="E14" s="78" t="n">
        <v>0.0388759802014546</v>
      </c>
      <c r="F14" s="97"/>
      <c r="G14" s="97"/>
      <c r="H14" s="97"/>
      <c r="I14" s="97"/>
      <c r="J14" s="97"/>
      <c r="K14" s="97"/>
      <c r="L14" s="97"/>
      <c r="M14" s="97"/>
      <c r="N14" s="74"/>
      <c r="O14" s="92"/>
      <c r="P14" s="36"/>
      <c r="Q14" s="36"/>
      <c r="R14" s="36"/>
      <c r="S14" s="36"/>
      <c r="T14" s="37"/>
      <c r="U14" s="37"/>
      <c r="V14" s="35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customFormat="false" ht="12.75" hidden="false" customHeight="true" outlineLevel="0" collapsed="false">
      <c r="A15" s="71" t="s">
        <v>53</v>
      </c>
      <c r="B15" s="69" t="n">
        <v>0.105196129032258</v>
      </c>
      <c r="C15" s="68" t="n">
        <v>0.105203781165072</v>
      </c>
      <c r="D15" s="69" t="n">
        <v>0.106841498152667</v>
      </c>
      <c r="E15" s="69" t="n">
        <v>0.105034366649519</v>
      </c>
      <c r="F15" s="98"/>
      <c r="G15" s="98"/>
      <c r="H15" s="98"/>
      <c r="I15" s="98"/>
      <c r="J15" s="98"/>
      <c r="K15" s="98"/>
      <c r="L15" s="98"/>
      <c r="M15" s="98"/>
      <c r="N15" s="98"/>
      <c r="O15" s="92"/>
      <c r="P15" s="36"/>
      <c r="Q15" s="36"/>
      <c r="R15" s="36"/>
      <c r="S15" s="36"/>
      <c r="T15" s="37"/>
      <c r="U15" s="37"/>
      <c r="V15" s="35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customFormat="false" ht="12.75" hidden="false" customHeight="true" outlineLevel="0" collapsed="false">
      <c r="A16" s="86"/>
      <c r="B16" s="99"/>
      <c r="C16" s="99"/>
      <c r="D16" s="99"/>
      <c r="E16" s="99"/>
      <c r="F16" s="100"/>
      <c r="G16" s="100"/>
      <c r="H16" s="100"/>
      <c r="I16" s="100"/>
      <c r="J16" s="100"/>
      <c r="K16" s="100"/>
      <c r="L16" s="100"/>
      <c r="M16" s="100"/>
      <c r="N16" s="100"/>
      <c r="O16" s="101"/>
      <c r="P16" s="42"/>
      <c r="Q16" s="42"/>
      <c r="R16" s="42"/>
      <c r="S16" s="36"/>
      <c r="T16" s="37"/>
      <c r="U16" s="37"/>
      <c r="V16" s="35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</row>
    <row r="17" customFormat="false" ht="12.75" hidden="false" customHeight="true" outlineLevel="0" collapsed="false">
      <c r="A17" s="102"/>
      <c r="B17" s="3"/>
      <c r="C17" s="3"/>
      <c r="D17" s="3"/>
      <c r="E17" s="3"/>
      <c r="F17" s="103"/>
      <c r="G17" s="103"/>
      <c r="H17" s="103"/>
      <c r="I17" s="103"/>
      <c r="J17" s="103"/>
      <c r="K17" s="103"/>
      <c r="L17" s="103"/>
      <c r="M17" s="103"/>
      <c r="N17" s="74"/>
      <c r="O17" s="104"/>
      <c r="P17" s="43"/>
      <c r="Q17" s="43"/>
      <c r="R17" s="43"/>
      <c r="S17" s="36"/>
      <c r="T17" s="37"/>
      <c r="U17" s="37"/>
      <c r="V17" s="35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customFormat="false" ht="12.75" hidden="false" customHeight="true" outlineLevel="0" collapsed="false">
      <c r="A18" s="86"/>
      <c r="B18" s="105"/>
      <c r="C18" s="105"/>
      <c r="D18" s="105"/>
      <c r="E18" s="105"/>
      <c r="F18" s="106"/>
      <c r="G18" s="106"/>
      <c r="H18" s="106"/>
      <c r="I18" s="106"/>
      <c r="J18" s="106"/>
      <c r="K18" s="106"/>
      <c r="L18" s="106"/>
      <c r="M18" s="106"/>
      <c r="N18" s="106"/>
      <c r="O18" s="104"/>
      <c r="P18" s="43"/>
      <c r="Q18" s="43"/>
      <c r="R18" s="43"/>
      <c r="S18" s="36"/>
      <c r="T18" s="37"/>
      <c r="U18" s="37"/>
      <c r="V18" s="35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customFormat="false" ht="12.75" hidden="false" customHeight="true" outlineLevel="0" collapsed="false">
      <c r="A19" s="86"/>
      <c r="B19" s="107"/>
      <c r="C19" s="107"/>
      <c r="D19" s="107"/>
      <c r="E19" s="107"/>
      <c r="F19" s="74"/>
      <c r="G19" s="74"/>
      <c r="H19" s="74"/>
      <c r="I19" s="74"/>
      <c r="J19" s="74"/>
      <c r="K19" s="74"/>
      <c r="L19" s="74"/>
      <c r="M19" s="74"/>
      <c r="N19" s="74"/>
      <c r="O19" s="104"/>
      <c r="P19" s="43"/>
      <c r="Q19" s="43"/>
      <c r="R19" s="43"/>
      <c r="S19" s="36"/>
      <c r="T19" s="37"/>
      <c r="U19" s="37"/>
      <c r="V19" s="35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customFormat="false" ht="12.75" hidden="false" customHeight="true" outlineLevel="0" collapsed="false">
      <c r="A20" s="86"/>
      <c r="B20" s="108"/>
      <c r="C20" s="108"/>
      <c r="D20" s="108"/>
      <c r="E20" s="108"/>
      <c r="F20" s="97"/>
      <c r="G20" s="97"/>
      <c r="H20" s="97"/>
      <c r="I20" s="97"/>
      <c r="J20" s="97"/>
      <c r="K20" s="97"/>
      <c r="L20" s="97"/>
      <c r="M20" s="97"/>
      <c r="N20" s="74"/>
      <c r="O20" s="104"/>
      <c r="P20" s="43"/>
      <c r="Q20" s="43"/>
      <c r="R20" s="43"/>
      <c r="S20" s="36"/>
      <c r="T20" s="37"/>
      <c r="U20" s="37"/>
      <c r="V20" s="35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customFormat="false" ht="12.75" hidden="false" customHeight="true" outlineLevel="0" collapsed="false">
      <c r="A21" s="86"/>
      <c r="B21" s="108"/>
      <c r="C21" s="108"/>
      <c r="D21" s="108"/>
      <c r="E21" s="108"/>
      <c r="F21" s="109"/>
      <c r="G21" s="109"/>
      <c r="H21" s="109"/>
      <c r="I21" s="109"/>
      <c r="J21" s="109"/>
      <c r="K21" s="109"/>
      <c r="L21" s="109"/>
      <c r="M21" s="109"/>
      <c r="N21" s="109"/>
      <c r="O21" s="104"/>
      <c r="P21" s="43"/>
      <c r="Q21" s="43"/>
      <c r="R21" s="43"/>
      <c r="S21" s="36"/>
      <c r="T21" s="37"/>
      <c r="U21" s="37"/>
      <c r="V21" s="35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customFormat="false" ht="12.75" hidden="false" customHeight="true" outlineLevel="0" collapsed="false">
      <c r="A22" s="110"/>
      <c r="B22" s="99"/>
      <c r="C22" s="99"/>
      <c r="D22" s="99"/>
      <c r="E22" s="99"/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42"/>
      <c r="Q22" s="42"/>
      <c r="R22" s="42"/>
      <c r="S22" s="36"/>
      <c r="T22" s="37"/>
      <c r="U22" s="37"/>
      <c r="V22" s="35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customFormat="false" ht="12.75" hidden="false" customHeight="true" outlineLevel="0" collapsed="false">
      <c r="A23" s="86"/>
      <c r="B23" s="105"/>
      <c r="C23" s="105"/>
      <c r="D23" s="105"/>
      <c r="E23" s="105"/>
      <c r="F23" s="111"/>
      <c r="G23" s="111"/>
      <c r="H23" s="111"/>
      <c r="I23" s="111"/>
      <c r="J23" s="111"/>
      <c r="K23" s="111"/>
      <c r="L23" s="111"/>
      <c r="M23" s="111"/>
      <c r="N23" s="74"/>
      <c r="O23" s="104"/>
      <c r="P23" s="43"/>
      <c r="Q23" s="43"/>
      <c r="R23" s="43"/>
      <c r="S23" s="36"/>
      <c r="T23" s="37"/>
      <c r="U23" s="37"/>
      <c r="V23" s="35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customFormat="false" ht="12.75" hidden="false" customHeight="true" outlineLevel="0" collapsed="false">
      <c r="A24" s="86"/>
      <c r="B24" s="107"/>
      <c r="C24" s="107"/>
      <c r="D24" s="107"/>
      <c r="E24" s="107"/>
      <c r="F24" s="74"/>
      <c r="G24" s="74"/>
      <c r="H24" s="74"/>
      <c r="I24" s="74"/>
      <c r="J24" s="74"/>
      <c r="K24" s="74"/>
      <c r="L24" s="74"/>
      <c r="M24" s="74"/>
      <c r="N24" s="74"/>
      <c r="O24" s="104"/>
      <c r="P24" s="43"/>
      <c r="Q24" s="43"/>
      <c r="R24" s="43"/>
      <c r="S24" s="36"/>
      <c r="T24" s="37"/>
      <c r="U24" s="37"/>
      <c r="V24" s="35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customFormat="false" ht="12.75" hidden="false" customHeight="false" outlineLevel="0" collapsed="false">
      <c r="A25" s="86"/>
      <c r="B25" s="107"/>
      <c r="C25" s="107"/>
      <c r="D25" s="107"/>
      <c r="E25" s="107"/>
      <c r="F25" s="112"/>
      <c r="G25" s="112"/>
      <c r="H25" s="112"/>
      <c r="I25" s="112"/>
      <c r="J25" s="112"/>
      <c r="K25" s="112"/>
      <c r="L25" s="112"/>
      <c r="M25" s="112"/>
      <c r="N25" s="74"/>
      <c r="O25" s="104"/>
      <c r="P25" s="43"/>
      <c r="Q25" s="43"/>
      <c r="R25" s="43"/>
      <c r="S25" s="36"/>
      <c r="T25" s="37"/>
      <c r="U25" s="37"/>
      <c r="V25" s="35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customFormat="false" ht="12.75" hidden="false" customHeight="false" outlineLevel="0" collapsed="false">
      <c r="A26" s="86"/>
      <c r="B26" s="107"/>
      <c r="C26" s="107"/>
      <c r="D26" s="107"/>
      <c r="E26" s="107"/>
      <c r="F26" s="98"/>
      <c r="G26" s="98"/>
      <c r="H26" s="98"/>
      <c r="I26" s="98"/>
      <c r="J26" s="98"/>
      <c r="K26" s="98"/>
      <c r="L26" s="98"/>
      <c r="M26" s="98"/>
      <c r="N26" s="98"/>
      <c r="O26" s="104"/>
      <c r="P26" s="43"/>
      <c r="Q26" s="43"/>
      <c r="R26" s="43"/>
      <c r="S26" s="36"/>
      <c r="T26" s="37"/>
      <c r="U26" s="37"/>
      <c r="V26" s="35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customFormat="false" ht="12.75" hidden="false" customHeight="false" outlineLevel="0" collapsed="false">
      <c r="A27" s="110"/>
      <c r="B27" s="99"/>
      <c r="C27" s="99"/>
      <c r="D27" s="99"/>
      <c r="E27" s="99"/>
      <c r="F27" s="100"/>
      <c r="G27" s="100"/>
      <c r="H27" s="100"/>
      <c r="I27" s="100"/>
      <c r="J27" s="100"/>
      <c r="K27" s="100"/>
      <c r="L27" s="100"/>
      <c r="M27" s="100"/>
      <c r="N27" s="98"/>
      <c r="O27" s="101"/>
      <c r="P27" s="42"/>
      <c r="Q27" s="42"/>
      <c r="R27" s="42"/>
      <c r="S27" s="36"/>
      <c r="T27" s="37"/>
      <c r="U27" s="37"/>
      <c r="V27" s="35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customFormat="false" ht="12.75" hidden="false" customHeight="false" outlineLevel="0" collapsed="false">
      <c r="A28" s="86"/>
      <c r="B28" s="107"/>
      <c r="C28" s="107"/>
      <c r="D28" s="107"/>
      <c r="E28" s="107"/>
      <c r="F28" s="74"/>
      <c r="G28" s="74"/>
      <c r="H28" s="74"/>
      <c r="I28" s="74"/>
      <c r="J28" s="74"/>
      <c r="K28" s="74"/>
      <c r="L28" s="74"/>
      <c r="M28" s="74"/>
      <c r="N28" s="74"/>
      <c r="O28" s="104"/>
      <c r="P28" s="43"/>
      <c r="Q28" s="43"/>
      <c r="R28" s="43"/>
      <c r="S28" s="36"/>
      <c r="T28" s="37"/>
      <c r="U28" s="37"/>
      <c r="V28" s="35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12.75" hidden="false" customHeight="false" outlineLevel="0" collapsed="false">
      <c r="A29" s="86"/>
      <c r="B29" s="107"/>
      <c r="C29" s="107"/>
      <c r="D29" s="107"/>
      <c r="E29" s="107"/>
      <c r="F29" s="74"/>
      <c r="G29" s="74"/>
      <c r="H29" s="74"/>
      <c r="I29" s="74"/>
      <c r="J29" s="74"/>
      <c r="K29" s="74"/>
      <c r="L29" s="74"/>
      <c r="M29" s="74"/>
      <c r="N29" s="74"/>
      <c r="O29" s="104"/>
      <c r="P29" s="43"/>
      <c r="Q29" s="43"/>
      <c r="R29" s="43"/>
      <c r="S29" s="36"/>
      <c r="T29" s="37"/>
      <c r="U29" s="37"/>
      <c r="V29" s="35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2.75" hidden="true" customHeight="false" outlineLevel="0" collapsed="false">
      <c r="A30" s="86"/>
      <c r="B30" s="105"/>
      <c r="C30" s="105"/>
      <c r="D30" s="105"/>
      <c r="E30" s="105"/>
      <c r="F30" s="111"/>
      <c r="G30" s="111"/>
      <c r="H30" s="111"/>
      <c r="I30" s="111"/>
      <c r="J30" s="111"/>
      <c r="K30" s="111"/>
      <c r="L30" s="111"/>
      <c r="M30" s="111"/>
      <c r="N30" s="74"/>
      <c r="O30" s="104"/>
      <c r="P30" s="43"/>
      <c r="Q30" s="43"/>
      <c r="R30" s="43"/>
      <c r="S30" s="36"/>
      <c r="T30" s="37"/>
      <c r="U30" s="37"/>
      <c r="V30" s="35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customFormat="false" ht="12.75" hidden="true" customHeight="false" outlineLevel="0" collapsed="false">
      <c r="A31" s="86"/>
      <c r="B31" s="105"/>
      <c r="C31" s="105"/>
      <c r="D31" s="105"/>
      <c r="E31" s="105"/>
      <c r="F31" s="113"/>
      <c r="G31" s="113"/>
      <c r="H31" s="113"/>
      <c r="I31" s="113"/>
      <c r="J31" s="113"/>
      <c r="K31" s="113"/>
      <c r="L31" s="113"/>
      <c r="M31" s="113"/>
      <c r="N31" s="114"/>
      <c r="O31" s="104"/>
      <c r="P31" s="43"/>
      <c r="Q31" s="43"/>
      <c r="R31" s="43"/>
      <c r="S31" s="36"/>
      <c r="T31" s="37"/>
      <c r="U31" s="37"/>
      <c r="V31" s="35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customFormat="false" ht="12.75" hidden="true" customHeight="false" outlineLevel="0" collapsed="false">
      <c r="A32" s="86"/>
      <c r="B32" s="88"/>
      <c r="C32" s="88"/>
      <c r="D32" s="88"/>
      <c r="E32" s="88"/>
      <c r="F32" s="71"/>
      <c r="G32" s="71"/>
      <c r="H32" s="71"/>
      <c r="I32" s="71"/>
      <c r="J32" s="71"/>
      <c r="K32" s="71"/>
      <c r="L32" s="71"/>
      <c r="M32" s="71"/>
      <c r="N32" s="74"/>
      <c r="O32" s="104"/>
      <c r="P32" s="43"/>
      <c r="Q32" s="43"/>
      <c r="R32" s="43"/>
      <c r="S32" s="36"/>
      <c r="T32" s="37"/>
      <c r="U32" s="37"/>
      <c r="V32" s="35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</row>
    <row r="33" customFormat="false" ht="12.75" hidden="true" customHeight="false" outlineLevel="0" collapsed="false">
      <c r="A33" s="86"/>
      <c r="B33" s="88"/>
      <c r="C33" s="88"/>
      <c r="D33" s="88"/>
      <c r="E33" s="88"/>
      <c r="F33" s="71"/>
      <c r="G33" s="71"/>
      <c r="H33" s="71"/>
      <c r="I33" s="71"/>
      <c r="J33" s="71"/>
      <c r="K33" s="71"/>
      <c r="L33" s="71"/>
      <c r="M33" s="71"/>
      <c r="N33" s="74"/>
      <c r="O33" s="104"/>
      <c r="P33" s="43"/>
      <c r="Q33" s="43"/>
      <c r="R33" s="43"/>
      <c r="S33" s="36"/>
      <c r="T33" s="37"/>
      <c r="U33" s="37"/>
      <c r="V33" s="35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</row>
    <row r="34" customFormat="false" ht="12.75" hidden="true" customHeight="false" outlineLevel="0" collapsed="false">
      <c r="A34" s="71"/>
      <c r="B34" s="115"/>
      <c r="C34" s="115"/>
      <c r="D34" s="115"/>
      <c r="E34" s="115"/>
      <c r="F34" s="116"/>
      <c r="G34" s="116"/>
      <c r="H34" s="116"/>
      <c r="I34" s="116"/>
      <c r="J34" s="116"/>
      <c r="K34" s="116"/>
      <c r="L34" s="116"/>
      <c r="M34" s="116"/>
      <c r="N34" s="117"/>
      <c r="O34" s="104"/>
      <c r="P34" s="43"/>
      <c r="Q34" s="43"/>
      <c r="R34" s="43"/>
      <c r="S34" s="36"/>
      <c r="T34" s="37"/>
      <c r="U34" s="37"/>
      <c r="V34" s="35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customFormat="false" ht="12.75" hidden="true" customHeight="false" outlineLevel="0" collapsed="false">
      <c r="A35" s="71"/>
      <c r="B35" s="115"/>
      <c r="C35" s="115"/>
      <c r="D35" s="115"/>
      <c r="E35" s="115"/>
      <c r="F35" s="116"/>
      <c r="G35" s="116"/>
      <c r="H35" s="116"/>
      <c r="I35" s="116"/>
      <c r="J35" s="116"/>
      <c r="K35" s="116"/>
      <c r="L35" s="116"/>
      <c r="M35" s="116"/>
      <c r="N35" s="117"/>
      <c r="O35" s="104"/>
      <c r="P35" s="43"/>
      <c r="Q35" s="43"/>
      <c r="R35" s="43"/>
      <c r="S35" s="36"/>
      <c r="T35" s="37"/>
      <c r="U35" s="37"/>
      <c r="V35" s="35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customFormat="false" ht="12.75" hidden="true" customHeight="false" outlineLevel="0" collapsed="false">
      <c r="A36" s="71"/>
      <c r="B36" s="115"/>
      <c r="C36" s="115"/>
      <c r="D36" s="115"/>
      <c r="E36" s="115"/>
      <c r="F36" s="116"/>
      <c r="G36" s="116"/>
      <c r="H36" s="116"/>
      <c r="I36" s="116"/>
      <c r="J36" s="116"/>
      <c r="K36" s="116"/>
      <c r="L36" s="116"/>
      <c r="M36" s="116"/>
      <c r="N36" s="117"/>
      <c r="O36" s="104"/>
      <c r="P36" s="43"/>
      <c r="Q36" s="43"/>
      <c r="R36" s="43"/>
      <c r="S36" s="36"/>
      <c r="T36" s="37"/>
      <c r="U36" s="37"/>
      <c r="V36" s="35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customFormat="false" ht="12.75" hidden="true" customHeight="false" outlineLevel="0" collapsed="false">
      <c r="A37" s="71"/>
      <c r="B37" s="115"/>
      <c r="C37" s="115"/>
      <c r="D37" s="115"/>
      <c r="E37" s="115"/>
      <c r="F37" s="116"/>
      <c r="G37" s="116"/>
      <c r="H37" s="116"/>
      <c r="I37" s="116"/>
      <c r="J37" s="116"/>
      <c r="K37" s="116"/>
      <c r="L37" s="116"/>
      <c r="M37" s="116"/>
      <c r="N37" s="117"/>
      <c r="O37" s="104"/>
      <c r="P37" s="43"/>
      <c r="Q37" s="43"/>
      <c r="R37" s="43"/>
      <c r="S37" s="36"/>
      <c r="T37" s="37"/>
      <c r="U37" s="37"/>
      <c r="V37" s="35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</row>
    <row r="38" customFormat="false" ht="12.75" hidden="true" customHeight="false" outlineLevel="0" collapsed="false">
      <c r="A38" s="71"/>
      <c r="B38" s="107"/>
      <c r="C38" s="107"/>
      <c r="D38" s="107"/>
      <c r="E38" s="107"/>
      <c r="F38" s="74"/>
      <c r="G38" s="74"/>
      <c r="H38" s="74"/>
      <c r="I38" s="74"/>
      <c r="J38" s="74"/>
      <c r="K38" s="74"/>
      <c r="L38" s="74"/>
      <c r="M38" s="74"/>
      <c r="N38" s="74"/>
      <c r="O38" s="104"/>
      <c r="P38" s="43"/>
      <c r="Q38" s="43"/>
      <c r="R38" s="43"/>
      <c r="S38" s="36"/>
      <c r="T38" s="37"/>
      <c r="U38" s="37"/>
      <c r="V38" s="35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</row>
    <row r="39" customFormat="false" ht="12.75" hidden="true" customHeight="false" outlineLevel="0" collapsed="false">
      <c r="A39" s="86"/>
      <c r="B39" s="88"/>
      <c r="C39" s="88"/>
      <c r="D39" s="88"/>
      <c r="E39" s="88"/>
      <c r="F39" s="71"/>
      <c r="G39" s="71"/>
      <c r="H39" s="71"/>
      <c r="I39" s="71"/>
      <c r="J39" s="71"/>
      <c r="K39" s="71"/>
      <c r="L39" s="71"/>
      <c r="M39" s="71"/>
      <c r="N39" s="71"/>
      <c r="O39" s="104"/>
      <c r="P39" s="43"/>
      <c r="Q39" s="43"/>
      <c r="R39" s="43"/>
      <c r="S39" s="36"/>
      <c r="T39" s="37"/>
      <c r="U39" s="37"/>
      <c r="V39" s="35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</row>
    <row r="40" customFormat="false" ht="12.75" hidden="true" customHeight="false" outlineLevel="0" collapsed="false">
      <c r="A40" s="71"/>
      <c r="B40" s="115"/>
      <c r="C40" s="115"/>
      <c r="D40" s="115"/>
      <c r="E40" s="115"/>
      <c r="F40" s="116"/>
      <c r="G40" s="116"/>
      <c r="H40" s="116"/>
      <c r="I40" s="116"/>
      <c r="J40" s="116"/>
      <c r="K40" s="116"/>
      <c r="L40" s="116"/>
      <c r="M40" s="116"/>
      <c r="N40" s="117"/>
      <c r="O40" s="104"/>
      <c r="P40" s="43"/>
      <c r="Q40" s="43"/>
      <c r="R40" s="43"/>
      <c r="S40" s="36"/>
      <c r="T40" s="37"/>
      <c r="U40" s="37"/>
      <c r="V40" s="35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</row>
    <row r="41" customFormat="false" ht="12.75" hidden="true" customHeight="false" outlineLevel="0" collapsed="false">
      <c r="A41" s="71"/>
      <c r="B41" s="115"/>
      <c r="C41" s="115"/>
      <c r="D41" s="115"/>
      <c r="E41" s="115"/>
      <c r="F41" s="116"/>
      <c r="G41" s="116"/>
      <c r="H41" s="116"/>
      <c r="I41" s="116"/>
      <c r="J41" s="116"/>
      <c r="K41" s="116"/>
      <c r="L41" s="116"/>
      <c r="M41" s="116"/>
      <c r="N41" s="117"/>
      <c r="O41" s="104"/>
      <c r="P41" s="43"/>
      <c r="Q41" s="43"/>
      <c r="R41" s="43"/>
      <c r="S41" s="36"/>
      <c r="T41" s="37"/>
      <c r="U41" s="37"/>
      <c r="V41" s="35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customFormat="false" ht="12.75" hidden="true" customHeight="false" outlineLevel="0" collapsed="false">
      <c r="A42" s="71"/>
      <c r="B42" s="115"/>
      <c r="C42" s="115"/>
      <c r="D42" s="115"/>
      <c r="E42" s="115"/>
      <c r="F42" s="116"/>
      <c r="G42" s="116"/>
      <c r="H42" s="116"/>
      <c r="I42" s="116"/>
      <c r="J42" s="116"/>
      <c r="K42" s="116"/>
      <c r="L42" s="116"/>
      <c r="M42" s="116"/>
      <c r="N42" s="117"/>
      <c r="O42" s="104"/>
      <c r="P42" s="43"/>
      <c r="Q42" s="43"/>
      <c r="R42" s="43"/>
      <c r="S42" s="36"/>
      <c r="T42" s="37"/>
      <c r="U42" s="37"/>
      <c r="V42" s="35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</row>
    <row r="43" customFormat="false" ht="12.75" hidden="true" customHeight="false" outlineLevel="0" collapsed="false">
      <c r="A43" s="71"/>
      <c r="B43" s="115"/>
      <c r="C43" s="115"/>
      <c r="D43" s="115"/>
      <c r="E43" s="115"/>
      <c r="F43" s="116"/>
      <c r="G43" s="116"/>
      <c r="H43" s="116"/>
      <c r="I43" s="116"/>
      <c r="J43" s="116"/>
      <c r="K43" s="116"/>
      <c r="L43" s="116"/>
      <c r="M43" s="116"/>
      <c r="N43" s="117"/>
      <c r="O43" s="104"/>
      <c r="P43" s="43"/>
      <c r="Q43" s="43"/>
      <c r="R43" s="43"/>
      <c r="S43" s="36"/>
      <c r="T43" s="37"/>
      <c r="U43" s="37"/>
      <c r="V43" s="35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</row>
    <row r="44" customFormat="false" ht="12.75" hidden="true" customHeight="false" outlineLevel="0" collapsed="false">
      <c r="A44" s="71"/>
      <c r="B44" s="107"/>
      <c r="C44" s="107"/>
      <c r="D44" s="107"/>
      <c r="E44" s="107"/>
      <c r="F44" s="74"/>
      <c r="G44" s="74"/>
      <c r="H44" s="74"/>
      <c r="I44" s="74"/>
      <c r="J44" s="74"/>
      <c r="K44" s="74"/>
      <c r="L44" s="74"/>
      <c r="M44" s="74"/>
      <c r="N44" s="74"/>
      <c r="O44" s="104"/>
      <c r="P44" s="43"/>
      <c r="Q44" s="43"/>
      <c r="R44" s="43"/>
      <c r="S44" s="36"/>
      <c r="T44" s="37"/>
      <c r="U44" s="37"/>
      <c r="V44" s="35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</row>
    <row r="45" customFormat="false" ht="12.75" hidden="true" customHeight="false" outlineLevel="0" collapsed="false">
      <c r="A45" s="86"/>
      <c r="B45" s="88"/>
      <c r="C45" s="88"/>
      <c r="D45" s="88"/>
      <c r="E45" s="88"/>
      <c r="F45" s="71"/>
      <c r="G45" s="71"/>
      <c r="H45" s="71"/>
      <c r="I45" s="71"/>
      <c r="J45" s="71"/>
      <c r="K45" s="71"/>
      <c r="L45" s="71"/>
      <c r="M45" s="71"/>
      <c r="N45" s="71"/>
      <c r="O45" s="104"/>
      <c r="P45" s="43"/>
      <c r="Q45" s="43"/>
      <c r="R45" s="43"/>
      <c r="S45" s="36"/>
      <c r="T45" s="37"/>
      <c r="U45" s="37"/>
      <c r="V45" s="35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</row>
    <row r="46" customFormat="false" ht="12.75" hidden="true" customHeight="false" outlineLevel="0" collapsed="false">
      <c r="A46" s="71"/>
      <c r="B46" s="115"/>
      <c r="C46" s="115"/>
      <c r="D46" s="115"/>
      <c r="E46" s="115"/>
      <c r="F46" s="116"/>
      <c r="G46" s="116"/>
      <c r="H46" s="116"/>
      <c r="I46" s="116"/>
      <c r="J46" s="116"/>
      <c r="K46" s="116"/>
      <c r="L46" s="116"/>
      <c r="M46" s="116"/>
      <c r="N46" s="117"/>
      <c r="O46" s="104"/>
      <c r="P46" s="43"/>
      <c r="Q46" s="43"/>
      <c r="R46" s="43"/>
      <c r="S46" s="36"/>
      <c r="T46" s="37"/>
      <c r="U46" s="37"/>
      <c r="V46" s="35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</row>
    <row r="47" customFormat="false" ht="12.75" hidden="true" customHeight="false" outlineLevel="0" collapsed="false">
      <c r="A47" s="71"/>
      <c r="B47" s="115"/>
      <c r="C47" s="115"/>
      <c r="D47" s="115"/>
      <c r="E47" s="115"/>
      <c r="F47" s="116"/>
      <c r="G47" s="116"/>
      <c r="H47" s="116"/>
      <c r="I47" s="116"/>
      <c r="J47" s="116"/>
      <c r="K47" s="116"/>
      <c r="L47" s="116"/>
      <c r="M47" s="116"/>
      <c r="N47" s="117"/>
      <c r="O47" s="104"/>
      <c r="P47" s="43"/>
      <c r="Q47" s="43"/>
      <c r="R47" s="43"/>
      <c r="S47" s="36"/>
      <c r="T47" s="37"/>
      <c r="U47" s="37"/>
      <c r="V47" s="35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</row>
    <row r="48" customFormat="false" ht="12.75" hidden="true" customHeight="false" outlineLevel="0" collapsed="false">
      <c r="A48" s="71"/>
      <c r="B48" s="115"/>
      <c r="C48" s="115"/>
      <c r="D48" s="115"/>
      <c r="E48" s="115"/>
      <c r="F48" s="116"/>
      <c r="G48" s="116"/>
      <c r="H48" s="116"/>
      <c r="I48" s="116"/>
      <c r="J48" s="116"/>
      <c r="K48" s="116"/>
      <c r="L48" s="116"/>
      <c r="M48" s="116"/>
      <c r="N48" s="117"/>
      <c r="O48" s="104"/>
      <c r="P48" s="43"/>
      <c r="Q48" s="43"/>
      <c r="R48" s="43"/>
      <c r="S48" s="36"/>
      <c r="T48" s="37"/>
      <c r="U48" s="37"/>
      <c r="V48" s="35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</row>
    <row r="49" customFormat="false" ht="12.75" hidden="true" customHeight="false" outlineLevel="0" collapsed="false">
      <c r="A49" s="71"/>
      <c r="B49" s="115"/>
      <c r="C49" s="115"/>
      <c r="D49" s="115"/>
      <c r="E49" s="115"/>
      <c r="F49" s="116"/>
      <c r="G49" s="116"/>
      <c r="H49" s="116"/>
      <c r="I49" s="116"/>
      <c r="J49" s="116"/>
      <c r="K49" s="116"/>
      <c r="L49" s="116"/>
      <c r="M49" s="116"/>
      <c r="N49" s="117"/>
      <c r="O49" s="104"/>
      <c r="P49" s="43"/>
      <c r="Q49" s="43"/>
      <c r="R49" s="43"/>
      <c r="S49" s="36"/>
      <c r="T49" s="37"/>
      <c r="U49" s="37"/>
      <c r="V49" s="35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</row>
    <row r="50" customFormat="false" ht="12.75" hidden="true" customHeight="false" outlineLevel="0" collapsed="false">
      <c r="A50" s="71"/>
      <c r="B50" s="107"/>
      <c r="C50" s="107"/>
      <c r="D50" s="107"/>
      <c r="E50" s="107"/>
      <c r="F50" s="74"/>
      <c r="G50" s="74"/>
      <c r="H50" s="74"/>
      <c r="I50" s="74"/>
      <c r="J50" s="74"/>
      <c r="K50" s="74"/>
      <c r="L50" s="74"/>
      <c r="M50" s="74"/>
      <c r="N50" s="74"/>
      <c r="O50" s="104"/>
      <c r="P50" s="43"/>
      <c r="Q50" s="43"/>
      <c r="R50" s="43"/>
      <c r="S50" s="36"/>
      <c r="T50" s="37"/>
      <c r="U50" s="37"/>
      <c r="V50" s="35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</row>
    <row r="51" customFormat="false" ht="12.75" hidden="true" customHeight="false" outlineLevel="0" collapsed="false">
      <c r="A51" s="86"/>
      <c r="B51" s="88"/>
      <c r="C51" s="88"/>
      <c r="D51" s="88"/>
      <c r="E51" s="88"/>
      <c r="F51" s="71"/>
      <c r="G51" s="71"/>
      <c r="H51" s="71"/>
      <c r="I51" s="71"/>
      <c r="J51" s="71"/>
      <c r="K51" s="71"/>
      <c r="L51" s="71"/>
      <c r="M51" s="71"/>
      <c r="N51" s="71"/>
      <c r="O51" s="104"/>
      <c r="P51" s="43"/>
      <c r="Q51" s="43"/>
      <c r="R51" s="43"/>
      <c r="S51" s="36"/>
      <c r="T51" s="37"/>
      <c r="U51" s="37"/>
      <c r="V51" s="35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</row>
    <row r="52" customFormat="false" ht="12.75" hidden="true" customHeight="false" outlineLevel="0" collapsed="false">
      <c r="A52" s="71"/>
      <c r="B52" s="115"/>
      <c r="C52" s="115"/>
      <c r="D52" s="115"/>
      <c r="E52" s="115"/>
      <c r="F52" s="116"/>
      <c r="G52" s="116"/>
      <c r="H52" s="116"/>
      <c r="I52" s="116"/>
      <c r="J52" s="116"/>
      <c r="K52" s="116"/>
      <c r="L52" s="116"/>
      <c r="M52" s="116"/>
      <c r="N52" s="117"/>
      <c r="O52" s="104"/>
      <c r="P52" s="43"/>
      <c r="Q52" s="43"/>
      <c r="R52" s="43"/>
      <c r="S52" s="36"/>
      <c r="T52" s="37"/>
      <c r="U52" s="37"/>
      <c r="V52" s="35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  <row r="53" customFormat="false" ht="12.75" hidden="true" customHeight="false" outlineLevel="0" collapsed="false">
      <c r="A53" s="71"/>
      <c r="B53" s="115"/>
      <c r="C53" s="115"/>
      <c r="D53" s="115"/>
      <c r="E53" s="115"/>
      <c r="F53" s="116"/>
      <c r="G53" s="116"/>
      <c r="H53" s="116"/>
      <c r="I53" s="116"/>
      <c r="J53" s="116"/>
      <c r="K53" s="116"/>
      <c r="L53" s="116"/>
      <c r="M53" s="116"/>
      <c r="N53" s="117"/>
      <c r="O53" s="104"/>
      <c r="P53" s="43"/>
      <c r="Q53" s="43"/>
      <c r="R53" s="43"/>
      <c r="S53" s="36"/>
      <c r="T53" s="37"/>
      <c r="U53" s="37"/>
      <c r="V53" s="35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</row>
    <row r="54" customFormat="false" ht="12.75" hidden="true" customHeight="false" outlineLevel="0" collapsed="false">
      <c r="A54" s="71"/>
      <c r="B54" s="115"/>
      <c r="C54" s="115"/>
      <c r="D54" s="115"/>
      <c r="E54" s="115"/>
      <c r="F54" s="116"/>
      <c r="G54" s="116"/>
      <c r="H54" s="116"/>
      <c r="I54" s="116"/>
      <c r="J54" s="116"/>
      <c r="K54" s="116"/>
      <c r="L54" s="116"/>
      <c r="M54" s="116"/>
      <c r="N54" s="117"/>
      <c r="O54" s="104"/>
      <c r="P54" s="43"/>
      <c r="Q54" s="43"/>
      <c r="R54" s="43"/>
      <c r="S54" s="36"/>
      <c r="T54" s="37"/>
      <c r="U54" s="37"/>
      <c r="V54" s="35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customFormat="false" ht="12.75" hidden="true" customHeight="false" outlineLevel="0" collapsed="false">
      <c r="A55" s="71"/>
      <c r="B55" s="115"/>
      <c r="C55" s="115"/>
      <c r="D55" s="115"/>
      <c r="E55" s="115"/>
      <c r="F55" s="116"/>
      <c r="G55" s="116"/>
      <c r="H55" s="116"/>
      <c r="I55" s="116"/>
      <c r="J55" s="116"/>
      <c r="K55" s="116"/>
      <c r="L55" s="116"/>
      <c r="M55" s="116"/>
      <c r="N55" s="117"/>
      <c r="O55" s="104"/>
      <c r="P55" s="43"/>
      <c r="Q55" s="43"/>
      <c r="R55" s="43"/>
      <c r="S55" s="36"/>
      <c r="T55" s="37"/>
      <c r="U55" s="37"/>
      <c r="V55" s="35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customFormat="false" ht="12.75" hidden="true" customHeight="false" outlineLevel="0" collapsed="false">
      <c r="A56" s="71"/>
      <c r="B56" s="107"/>
      <c r="C56" s="107"/>
      <c r="D56" s="107"/>
      <c r="E56" s="107"/>
      <c r="F56" s="74"/>
      <c r="G56" s="74"/>
      <c r="H56" s="74"/>
      <c r="I56" s="74"/>
      <c r="J56" s="74"/>
      <c r="K56" s="74"/>
      <c r="L56" s="74"/>
      <c r="M56" s="74"/>
      <c r="N56" s="74"/>
      <c r="O56" s="104"/>
      <c r="P56" s="43"/>
      <c r="Q56" s="43"/>
      <c r="R56" s="43"/>
      <c r="S56" s="36"/>
      <c r="T56" s="37"/>
      <c r="U56" s="37"/>
      <c r="V56" s="35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</row>
    <row r="57" customFormat="false" ht="12.75" hidden="true" customHeight="false" outlineLevel="0" collapsed="false">
      <c r="A57" s="86"/>
      <c r="B57" s="88"/>
      <c r="C57" s="88"/>
      <c r="D57" s="88"/>
      <c r="E57" s="88"/>
      <c r="F57" s="71"/>
      <c r="G57" s="71"/>
      <c r="H57" s="71"/>
      <c r="I57" s="71"/>
      <c r="J57" s="71"/>
      <c r="K57" s="71"/>
      <c r="L57" s="71"/>
      <c r="M57" s="71"/>
      <c r="N57" s="71"/>
      <c r="O57" s="104"/>
      <c r="P57" s="43"/>
      <c r="Q57" s="43"/>
      <c r="R57" s="43"/>
      <c r="S57" s="36"/>
      <c r="T57" s="37"/>
      <c r="U57" s="37"/>
      <c r="V57" s="35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customFormat="false" ht="12.75" hidden="true" customHeight="false" outlineLevel="0" collapsed="false">
      <c r="A58" s="71"/>
      <c r="B58" s="115"/>
      <c r="C58" s="115"/>
      <c r="D58" s="115"/>
      <c r="E58" s="115"/>
      <c r="F58" s="116"/>
      <c r="G58" s="116"/>
      <c r="H58" s="116"/>
      <c r="I58" s="116"/>
      <c r="J58" s="116"/>
      <c r="K58" s="116"/>
      <c r="L58" s="116"/>
      <c r="M58" s="116"/>
      <c r="N58" s="117"/>
      <c r="O58" s="104"/>
      <c r="P58" s="43"/>
      <c r="Q58" s="43"/>
      <c r="R58" s="43"/>
      <c r="S58" s="36"/>
      <c r="T58" s="37"/>
      <c r="U58" s="37"/>
      <c r="V58" s="35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customFormat="false" ht="12.75" hidden="true" customHeight="false" outlineLevel="0" collapsed="false">
      <c r="A59" s="71"/>
      <c r="B59" s="115"/>
      <c r="C59" s="115"/>
      <c r="D59" s="115"/>
      <c r="E59" s="115"/>
      <c r="F59" s="116"/>
      <c r="G59" s="116"/>
      <c r="H59" s="116"/>
      <c r="I59" s="116"/>
      <c r="J59" s="116"/>
      <c r="K59" s="116"/>
      <c r="L59" s="116"/>
      <c r="M59" s="116"/>
      <c r="N59" s="117"/>
      <c r="O59" s="104"/>
      <c r="P59" s="43"/>
      <c r="Q59" s="43"/>
      <c r="R59" s="43"/>
      <c r="S59" s="36"/>
      <c r="T59" s="37"/>
      <c r="U59" s="37"/>
      <c r="V59" s="35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customFormat="false" ht="12.75" hidden="true" customHeight="false" outlineLevel="0" collapsed="false">
      <c r="A60" s="71"/>
      <c r="B60" s="115"/>
      <c r="C60" s="115"/>
      <c r="D60" s="115"/>
      <c r="E60" s="115"/>
      <c r="F60" s="116"/>
      <c r="G60" s="116"/>
      <c r="H60" s="116"/>
      <c r="I60" s="116"/>
      <c r="J60" s="116"/>
      <c r="K60" s="116"/>
      <c r="L60" s="116"/>
      <c r="M60" s="116"/>
      <c r="N60" s="117"/>
      <c r="O60" s="104"/>
      <c r="P60" s="43"/>
      <c r="Q60" s="43"/>
      <c r="R60" s="43"/>
      <c r="S60" s="36"/>
      <c r="T60" s="37"/>
      <c r="U60" s="37"/>
      <c r="V60" s="35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</row>
    <row r="61" customFormat="false" ht="12.75" hidden="true" customHeight="false" outlineLevel="0" collapsed="false">
      <c r="A61" s="71"/>
      <c r="B61" s="115"/>
      <c r="C61" s="115"/>
      <c r="D61" s="115"/>
      <c r="E61" s="115"/>
      <c r="F61" s="116"/>
      <c r="G61" s="116"/>
      <c r="H61" s="116"/>
      <c r="I61" s="116"/>
      <c r="J61" s="116"/>
      <c r="K61" s="116"/>
      <c r="L61" s="116"/>
      <c r="M61" s="116"/>
      <c r="N61" s="117"/>
      <c r="O61" s="104"/>
      <c r="P61" s="43"/>
      <c r="Q61" s="43"/>
      <c r="R61" s="43"/>
      <c r="S61" s="36"/>
      <c r="T61" s="37"/>
      <c r="U61" s="37"/>
      <c r="V61" s="35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</row>
    <row r="62" customFormat="false" ht="12.75" hidden="true" customHeight="false" outlineLevel="0" collapsed="false">
      <c r="A62" s="71"/>
      <c r="B62" s="107"/>
      <c r="C62" s="107"/>
      <c r="D62" s="107"/>
      <c r="E62" s="107"/>
      <c r="F62" s="74"/>
      <c r="G62" s="74"/>
      <c r="H62" s="74"/>
      <c r="I62" s="74"/>
      <c r="J62" s="74"/>
      <c r="K62" s="74"/>
      <c r="L62" s="74"/>
      <c r="M62" s="74"/>
      <c r="N62" s="74"/>
      <c r="O62" s="104"/>
      <c r="P62" s="43"/>
      <c r="Q62" s="43"/>
      <c r="R62" s="43"/>
      <c r="S62" s="36"/>
      <c r="T62" s="37"/>
      <c r="U62" s="37"/>
      <c r="V62" s="35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customFormat="false" ht="12.75" hidden="true" customHeight="false" outlineLevel="0" collapsed="false">
      <c r="A63" s="86"/>
      <c r="B63" s="88"/>
      <c r="C63" s="88"/>
      <c r="D63" s="88"/>
      <c r="E63" s="88"/>
      <c r="F63" s="71"/>
      <c r="G63" s="71"/>
      <c r="H63" s="71"/>
      <c r="I63" s="71"/>
      <c r="J63" s="71"/>
      <c r="K63" s="71"/>
      <c r="L63" s="71"/>
      <c r="M63" s="71"/>
      <c r="N63" s="71"/>
      <c r="O63" s="104"/>
      <c r="P63" s="43"/>
      <c r="Q63" s="43"/>
      <c r="R63" s="43"/>
      <c r="S63" s="36"/>
      <c r="T63" s="37"/>
      <c r="U63" s="37"/>
      <c r="V63" s="35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customFormat="false" ht="12.75" hidden="true" customHeight="false" outlineLevel="0" collapsed="false">
      <c r="A64" s="71"/>
      <c r="B64" s="115"/>
      <c r="C64" s="115"/>
      <c r="D64" s="115"/>
      <c r="E64" s="115"/>
      <c r="F64" s="116"/>
      <c r="G64" s="116"/>
      <c r="H64" s="116"/>
      <c r="I64" s="116"/>
      <c r="J64" s="116"/>
      <c r="K64" s="116"/>
      <c r="L64" s="116"/>
      <c r="M64" s="116"/>
      <c r="N64" s="117"/>
      <c r="O64" s="104"/>
      <c r="P64" s="43"/>
      <c r="Q64" s="43"/>
      <c r="R64" s="43"/>
      <c r="S64" s="36"/>
      <c r="T64" s="37"/>
      <c r="U64" s="37"/>
      <c r="V64" s="35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customFormat="false" ht="12.75" hidden="true" customHeight="false" outlineLevel="0" collapsed="false">
      <c r="A65" s="71"/>
      <c r="B65" s="115"/>
      <c r="C65" s="115"/>
      <c r="D65" s="115"/>
      <c r="E65" s="115"/>
      <c r="F65" s="116"/>
      <c r="G65" s="116"/>
      <c r="H65" s="116"/>
      <c r="I65" s="116"/>
      <c r="J65" s="116"/>
      <c r="K65" s="116"/>
      <c r="L65" s="116"/>
      <c r="M65" s="116"/>
      <c r="N65" s="117"/>
      <c r="O65" s="104"/>
      <c r="P65" s="43"/>
      <c r="Q65" s="43"/>
      <c r="R65" s="43"/>
      <c r="S65" s="36"/>
      <c r="T65" s="37"/>
      <c r="U65" s="37"/>
      <c r="V65" s="35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</row>
    <row r="66" customFormat="false" ht="12.75" hidden="true" customHeight="false" outlineLevel="0" collapsed="false">
      <c r="A66" s="71"/>
      <c r="B66" s="115"/>
      <c r="C66" s="115"/>
      <c r="D66" s="115"/>
      <c r="E66" s="115"/>
      <c r="F66" s="116"/>
      <c r="G66" s="116"/>
      <c r="H66" s="116"/>
      <c r="I66" s="116"/>
      <c r="J66" s="116"/>
      <c r="K66" s="116"/>
      <c r="L66" s="116"/>
      <c r="M66" s="116"/>
      <c r="N66" s="117"/>
      <c r="O66" s="104"/>
      <c r="P66" s="43"/>
      <c r="Q66" s="43"/>
      <c r="R66" s="43"/>
      <c r="S66" s="36"/>
      <c r="T66" s="37"/>
      <c r="U66" s="37"/>
      <c r="V66" s="35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</row>
    <row r="67" customFormat="false" ht="12.75" hidden="true" customHeight="false" outlineLevel="0" collapsed="false">
      <c r="A67" s="71"/>
      <c r="B67" s="115"/>
      <c r="C67" s="115"/>
      <c r="D67" s="115"/>
      <c r="E67" s="115"/>
      <c r="F67" s="116"/>
      <c r="G67" s="116"/>
      <c r="H67" s="116"/>
      <c r="I67" s="116"/>
      <c r="J67" s="116"/>
      <c r="K67" s="116"/>
      <c r="L67" s="116"/>
      <c r="M67" s="116"/>
      <c r="N67" s="117"/>
      <c r="O67" s="104"/>
      <c r="P67" s="43"/>
      <c r="Q67" s="43"/>
      <c r="R67" s="43"/>
      <c r="S67" s="36"/>
      <c r="T67" s="37"/>
      <c r="U67" s="37"/>
      <c r="V67" s="35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customFormat="false" ht="12.75" hidden="true" customHeight="false" outlineLevel="0" collapsed="false">
      <c r="A68" s="71"/>
      <c r="B68" s="107"/>
      <c r="C68" s="107"/>
      <c r="D68" s="107"/>
      <c r="E68" s="107"/>
      <c r="F68" s="74"/>
      <c r="G68" s="74"/>
      <c r="H68" s="74"/>
      <c r="I68" s="74"/>
      <c r="J68" s="74"/>
      <c r="K68" s="74"/>
      <c r="L68" s="74"/>
      <c r="M68" s="74"/>
      <c r="N68" s="74"/>
      <c r="O68" s="104"/>
      <c r="P68" s="43"/>
      <c r="Q68" s="43"/>
      <c r="R68" s="43"/>
      <c r="S68" s="36"/>
      <c r="T68" s="37"/>
      <c r="U68" s="37"/>
      <c r="V68" s="35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customFormat="false" ht="12.75" hidden="true" customHeight="false" outlineLevel="0" collapsed="false">
      <c r="A69" s="86"/>
      <c r="B69" s="88"/>
      <c r="C69" s="88"/>
      <c r="D69" s="88"/>
      <c r="E69" s="88"/>
      <c r="F69" s="71"/>
      <c r="G69" s="71"/>
      <c r="H69" s="71"/>
      <c r="I69" s="71"/>
      <c r="J69" s="71"/>
      <c r="K69" s="71"/>
      <c r="L69" s="71"/>
      <c r="M69" s="71"/>
      <c r="N69" s="71"/>
      <c r="O69" s="104"/>
      <c r="P69" s="43"/>
      <c r="Q69" s="43"/>
      <c r="R69" s="43"/>
      <c r="S69" s="36"/>
      <c r="T69" s="37"/>
      <c r="U69" s="37"/>
      <c r="V69" s="35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customFormat="false" ht="12.75" hidden="true" customHeight="false" outlineLevel="0" collapsed="false">
      <c r="A70" s="71"/>
      <c r="B70" s="115"/>
      <c r="C70" s="115"/>
      <c r="D70" s="115"/>
      <c r="E70" s="115"/>
      <c r="F70" s="116"/>
      <c r="G70" s="116"/>
      <c r="H70" s="116"/>
      <c r="I70" s="116"/>
      <c r="J70" s="116"/>
      <c r="K70" s="116"/>
      <c r="L70" s="116"/>
      <c r="M70" s="116"/>
      <c r="N70" s="117"/>
      <c r="O70" s="104"/>
      <c r="P70" s="43"/>
      <c r="Q70" s="43"/>
      <c r="R70" s="43"/>
      <c r="S70" s="36"/>
      <c r="T70" s="37"/>
      <c r="U70" s="37"/>
      <c r="V70" s="35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</row>
    <row r="71" customFormat="false" ht="12.75" hidden="true" customHeight="false" outlineLevel="0" collapsed="false">
      <c r="A71" s="71"/>
      <c r="B71" s="115"/>
      <c r="C71" s="115"/>
      <c r="D71" s="115"/>
      <c r="E71" s="115"/>
      <c r="F71" s="116"/>
      <c r="G71" s="116"/>
      <c r="H71" s="116"/>
      <c r="I71" s="116"/>
      <c r="J71" s="116"/>
      <c r="K71" s="116"/>
      <c r="L71" s="116"/>
      <c r="M71" s="116"/>
      <c r="N71" s="117"/>
      <c r="O71" s="104"/>
      <c r="P71" s="43"/>
      <c r="Q71" s="43"/>
      <c r="R71" s="43"/>
      <c r="S71" s="36"/>
      <c r="T71" s="37"/>
      <c r="U71" s="37"/>
      <c r="V71" s="35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</row>
    <row r="72" customFormat="false" ht="12.75" hidden="true" customHeight="false" outlineLevel="0" collapsed="false">
      <c r="A72" s="71"/>
      <c r="B72" s="115"/>
      <c r="C72" s="115"/>
      <c r="D72" s="115"/>
      <c r="E72" s="115"/>
      <c r="F72" s="116"/>
      <c r="G72" s="116"/>
      <c r="H72" s="116"/>
      <c r="I72" s="116"/>
      <c r="J72" s="116"/>
      <c r="K72" s="116"/>
      <c r="L72" s="116"/>
      <c r="M72" s="116"/>
      <c r="N72" s="117"/>
      <c r="O72" s="104"/>
      <c r="P72" s="43"/>
      <c r="Q72" s="43"/>
      <c r="R72" s="43"/>
      <c r="S72" s="36"/>
      <c r="T72" s="37"/>
      <c r="U72" s="37"/>
      <c r="V72" s="35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</row>
    <row r="73" customFormat="false" ht="12.75" hidden="true" customHeight="false" outlineLevel="0" collapsed="false">
      <c r="A73" s="71"/>
      <c r="B73" s="115"/>
      <c r="C73" s="115"/>
      <c r="D73" s="115"/>
      <c r="E73" s="115"/>
      <c r="F73" s="116"/>
      <c r="G73" s="116"/>
      <c r="H73" s="116"/>
      <c r="I73" s="116"/>
      <c r="J73" s="116"/>
      <c r="K73" s="116"/>
      <c r="L73" s="116"/>
      <c r="M73" s="116"/>
      <c r="N73" s="117"/>
      <c r="O73" s="104"/>
      <c r="P73" s="43"/>
      <c r="Q73" s="43"/>
      <c r="R73" s="43"/>
      <c r="S73" s="36"/>
      <c r="T73" s="37"/>
      <c r="U73" s="37"/>
      <c r="V73" s="35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</row>
    <row r="74" customFormat="false" ht="12.75" hidden="true" customHeight="false" outlineLevel="0" collapsed="false">
      <c r="A74" s="71"/>
      <c r="B74" s="107"/>
      <c r="C74" s="107"/>
      <c r="D74" s="107"/>
      <c r="E74" s="107"/>
      <c r="F74" s="74"/>
      <c r="G74" s="74"/>
      <c r="H74" s="74"/>
      <c r="I74" s="74"/>
      <c r="J74" s="74"/>
      <c r="K74" s="74"/>
      <c r="L74" s="74"/>
      <c r="M74" s="74"/>
      <c r="N74" s="74"/>
      <c r="O74" s="104"/>
      <c r="P74" s="43"/>
      <c r="Q74" s="43"/>
      <c r="R74" s="43"/>
      <c r="S74" s="36"/>
      <c r="T74" s="37"/>
      <c r="U74" s="37"/>
      <c r="V74" s="35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</row>
    <row r="75" customFormat="false" ht="12.75" hidden="true" customHeight="false" outlineLevel="0" collapsed="false">
      <c r="A75" s="86"/>
      <c r="B75" s="88"/>
      <c r="C75" s="88"/>
      <c r="D75" s="88"/>
      <c r="E75" s="88"/>
      <c r="F75" s="71"/>
      <c r="G75" s="71"/>
      <c r="H75" s="71"/>
      <c r="I75" s="71"/>
      <c r="J75" s="71"/>
      <c r="K75" s="71"/>
      <c r="L75" s="71"/>
      <c r="M75" s="71"/>
      <c r="N75" s="71"/>
      <c r="O75" s="104"/>
      <c r="P75" s="43"/>
      <c r="Q75" s="43"/>
      <c r="R75" s="43"/>
      <c r="S75" s="36"/>
      <c r="T75" s="37"/>
      <c r="U75" s="37"/>
      <c r="V75" s="35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</row>
    <row r="76" customFormat="false" ht="12.75" hidden="true" customHeight="false" outlineLevel="0" collapsed="false">
      <c r="A76" s="71"/>
      <c r="B76" s="115"/>
      <c r="C76" s="115"/>
      <c r="D76" s="115"/>
      <c r="E76" s="115"/>
      <c r="F76" s="116"/>
      <c r="G76" s="116"/>
      <c r="H76" s="116"/>
      <c r="I76" s="116"/>
      <c r="J76" s="116"/>
      <c r="K76" s="116"/>
      <c r="L76" s="116"/>
      <c r="M76" s="116"/>
      <c r="N76" s="117"/>
      <c r="O76" s="104"/>
      <c r="P76" s="43"/>
      <c r="Q76" s="43"/>
      <c r="R76" s="43"/>
      <c r="S76" s="36"/>
      <c r="T76" s="37"/>
      <c r="U76" s="37"/>
      <c r="V76" s="35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</row>
    <row r="77" customFormat="false" ht="12.75" hidden="true" customHeight="false" outlineLevel="0" collapsed="false">
      <c r="A77" s="71"/>
      <c r="B77" s="115"/>
      <c r="C77" s="115"/>
      <c r="D77" s="115"/>
      <c r="E77" s="115"/>
      <c r="F77" s="116"/>
      <c r="G77" s="116"/>
      <c r="H77" s="116"/>
      <c r="I77" s="116"/>
      <c r="J77" s="116"/>
      <c r="K77" s="116"/>
      <c r="L77" s="116"/>
      <c r="M77" s="116"/>
      <c r="N77" s="117"/>
      <c r="O77" s="104"/>
      <c r="P77" s="43"/>
      <c r="Q77" s="43"/>
      <c r="R77" s="43"/>
      <c r="S77" s="36"/>
      <c r="T77" s="37"/>
      <c r="U77" s="37"/>
      <c r="V77" s="35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</row>
    <row r="78" customFormat="false" ht="12.75" hidden="true" customHeight="false" outlineLevel="0" collapsed="false">
      <c r="A78" s="71"/>
      <c r="B78" s="115"/>
      <c r="C78" s="115"/>
      <c r="D78" s="115"/>
      <c r="E78" s="115"/>
      <c r="F78" s="116"/>
      <c r="G78" s="116"/>
      <c r="H78" s="116"/>
      <c r="I78" s="116"/>
      <c r="J78" s="116"/>
      <c r="K78" s="116"/>
      <c r="L78" s="116"/>
      <c r="M78" s="116"/>
      <c r="N78" s="117"/>
      <c r="O78" s="104"/>
      <c r="P78" s="43"/>
      <c r="Q78" s="43"/>
      <c r="R78" s="43"/>
      <c r="S78" s="36"/>
      <c r="T78" s="37"/>
      <c r="U78" s="37"/>
      <c r="V78" s="35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</row>
    <row r="79" customFormat="false" ht="12.75" hidden="true" customHeight="false" outlineLevel="0" collapsed="false">
      <c r="A79" s="71"/>
      <c r="B79" s="115"/>
      <c r="C79" s="115"/>
      <c r="D79" s="115"/>
      <c r="E79" s="115"/>
      <c r="F79" s="116"/>
      <c r="G79" s="116"/>
      <c r="H79" s="116"/>
      <c r="I79" s="116"/>
      <c r="J79" s="116"/>
      <c r="K79" s="116"/>
      <c r="L79" s="116"/>
      <c r="M79" s="116"/>
      <c r="N79" s="117"/>
      <c r="O79" s="104"/>
      <c r="P79" s="43"/>
      <c r="Q79" s="43"/>
      <c r="R79" s="43"/>
      <c r="S79" s="36"/>
      <c r="T79" s="37"/>
      <c r="U79" s="37"/>
      <c r="V79" s="35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</row>
    <row r="80" customFormat="false" ht="12.75" hidden="true" customHeight="false" outlineLevel="0" collapsed="false">
      <c r="A80" s="71"/>
      <c r="B80" s="107"/>
      <c r="C80" s="107"/>
      <c r="D80" s="107"/>
      <c r="E80" s="107"/>
      <c r="F80" s="74"/>
      <c r="G80" s="74"/>
      <c r="H80" s="74"/>
      <c r="I80" s="74"/>
      <c r="J80" s="74"/>
      <c r="K80" s="74"/>
      <c r="L80" s="74"/>
      <c r="M80" s="74"/>
      <c r="N80" s="74"/>
      <c r="O80" s="104"/>
      <c r="P80" s="43"/>
      <c r="Q80" s="43"/>
      <c r="R80" s="43"/>
      <c r="S80" s="36"/>
      <c r="T80" s="37"/>
      <c r="U80" s="37"/>
      <c r="V80" s="35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</row>
    <row r="81" customFormat="false" ht="12.75" hidden="true" customHeight="false" outlineLevel="0" collapsed="false">
      <c r="A81" s="86"/>
      <c r="B81" s="88"/>
      <c r="C81" s="88"/>
      <c r="D81" s="88"/>
      <c r="E81" s="88"/>
      <c r="F81" s="71"/>
      <c r="G81" s="71"/>
      <c r="H81" s="71"/>
      <c r="I81" s="71"/>
      <c r="J81" s="71"/>
      <c r="K81" s="71"/>
      <c r="L81" s="71"/>
      <c r="M81" s="71"/>
      <c r="N81" s="71"/>
      <c r="O81" s="104"/>
      <c r="P81" s="43"/>
      <c r="Q81" s="43"/>
      <c r="R81" s="43"/>
      <c r="S81" s="36"/>
      <c r="T81" s="37"/>
      <c r="U81" s="37"/>
      <c r="V81" s="35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</row>
    <row r="82" customFormat="false" ht="12.75" hidden="true" customHeight="false" outlineLevel="0" collapsed="false">
      <c r="A82" s="71"/>
      <c r="B82" s="115"/>
      <c r="C82" s="115"/>
      <c r="D82" s="115"/>
      <c r="E82" s="115"/>
      <c r="F82" s="116"/>
      <c r="G82" s="116"/>
      <c r="H82" s="116"/>
      <c r="I82" s="116"/>
      <c r="J82" s="116"/>
      <c r="K82" s="116"/>
      <c r="L82" s="116"/>
      <c r="M82" s="116"/>
      <c r="N82" s="117"/>
      <c r="O82" s="104"/>
      <c r="P82" s="43"/>
      <c r="Q82" s="43"/>
      <c r="R82" s="43"/>
      <c r="S82" s="36"/>
      <c r="T82" s="37"/>
      <c r="U82" s="37"/>
      <c r="V82" s="35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</row>
    <row r="83" customFormat="false" ht="12.75" hidden="true" customHeight="false" outlineLevel="0" collapsed="false">
      <c r="A83" s="71"/>
      <c r="B83" s="115"/>
      <c r="C83" s="115"/>
      <c r="D83" s="115"/>
      <c r="E83" s="115"/>
      <c r="F83" s="116"/>
      <c r="G83" s="116"/>
      <c r="H83" s="116"/>
      <c r="I83" s="116"/>
      <c r="J83" s="116"/>
      <c r="K83" s="116"/>
      <c r="L83" s="116"/>
      <c r="M83" s="116"/>
      <c r="N83" s="117"/>
      <c r="O83" s="104"/>
      <c r="P83" s="43"/>
      <c r="Q83" s="43"/>
      <c r="R83" s="43"/>
      <c r="S83" s="36"/>
      <c r="T83" s="37"/>
      <c r="U83" s="37"/>
      <c r="V83" s="35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</row>
    <row r="84" customFormat="false" ht="12.75" hidden="true" customHeight="false" outlineLevel="0" collapsed="false">
      <c r="A84" s="71"/>
      <c r="B84" s="115"/>
      <c r="C84" s="115"/>
      <c r="D84" s="115"/>
      <c r="E84" s="115"/>
      <c r="F84" s="116"/>
      <c r="G84" s="116"/>
      <c r="H84" s="116"/>
      <c r="I84" s="116"/>
      <c r="J84" s="116"/>
      <c r="K84" s="116"/>
      <c r="L84" s="116"/>
      <c r="M84" s="116"/>
      <c r="N84" s="117"/>
      <c r="O84" s="104"/>
      <c r="P84" s="43"/>
      <c r="Q84" s="43"/>
      <c r="R84" s="43"/>
      <c r="S84" s="36"/>
      <c r="T84" s="37"/>
      <c r="U84" s="37"/>
      <c r="V84" s="35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</row>
    <row r="85" customFormat="false" ht="12.75" hidden="true" customHeight="false" outlineLevel="0" collapsed="false">
      <c r="A85" s="71"/>
      <c r="B85" s="115"/>
      <c r="C85" s="115"/>
      <c r="D85" s="115"/>
      <c r="E85" s="115"/>
      <c r="F85" s="116"/>
      <c r="G85" s="116"/>
      <c r="H85" s="116"/>
      <c r="I85" s="116"/>
      <c r="J85" s="116"/>
      <c r="K85" s="116"/>
      <c r="L85" s="116"/>
      <c r="M85" s="116"/>
      <c r="N85" s="117"/>
      <c r="O85" s="104"/>
      <c r="P85" s="43"/>
      <c r="Q85" s="43"/>
      <c r="R85" s="43"/>
      <c r="S85" s="36"/>
      <c r="T85" s="37"/>
      <c r="U85" s="37"/>
      <c r="V85" s="35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</row>
    <row r="86" customFormat="false" ht="12.75" hidden="true" customHeight="false" outlineLevel="0" collapsed="false">
      <c r="A86" s="71"/>
      <c r="B86" s="107"/>
      <c r="C86" s="107"/>
      <c r="D86" s="107"/>
      <c r="E86" s="107"/>
      <c r="F86" s="74"/>
      <c r="G86" s="74"/>
      <c r="H86" s="74"/>
      <c r="I86" s="74"/>
      <c r="J86" s="74"/>
      <c r="K86" s="74"/>
      <c r="L86" s="74"/>
      <c r="M86" s="74"/>
      <c r="N86" s="74"/>
      <c r="O86" s="104"/>
      <c r="P86" s="43"/>
      <c r="Q86" s="43"/>
      <c r="R86" s="43"/>
      <c r="S86" s="36"/>
      <c r="T86" s="37"/>
      <c r="U86" s="37"/>
      <c r="V86" s="35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</row>
    <row r="87" customFormat="false" ht="12.75" hidden="true" customHeight="false" outlineLevel="0" collapsed="false">
      <c r="A87" s="86"/>
      <c r="B87" s="88" t="n">
        <v>0.103194053381616</v>
      </c>
      <c r="C87" s="88" t="n">
        <v>0.10309819213045</v>
      </c>
      <c r="D87" s="88" t="n">
        <v>0.103099579242637</v>
      </c>
      <c r="E87" s="88" t="n">
        <v>0.102857511680228</v>
      </c>
      <c r="F87" s="71"/>
      <c r="G87" s="71"/>
      <c r="H87" s="71"/>
      <c r="I87" s="71"/>
      <c r="J87" s="71"/>
      <c r="K87" s="71"/>
      <c r="L87" s="71"/>
      <c r="M87" s="71"/>
      <c r="N87" s="71"/>
      <c r="O87" s="104"/>
      <c r="P87" s="43"/>
      <c r="Q87" s="43"/>
      <c r="R87" s="43"/>
      <c r="S87" s="36"/>
      <c r="T87" s="37"/>
      <c r="U87" s="37"/>
      <c r="V87" s="35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</row>
    <row r="88" customFormat="false" ht="12.75" hidden="true" customHeight="false" outlineLevel="0" collapsed="false">
      <c r="A88" s="71"/>
      <c r="B88" s="115"/>
      <c r="C88" s="115"/>
      <c r="D88" s="115"/>
      <c r="E88" s="115"/>
      <c r="F88" s="116"/>
      <c r="G88" s="116"/>
      <c r="H88" s="116"/>
      <c r="I88" s="116"/>
      <c r="J88" s="116"/>
      <c r="K88" s="116"/>
      <c r="L88" s="116"/>
      <c r="M88" s="116"/>
      <c r="N88" s="117"/>
      <c r="O88" s="104"/>
      <c r="P88" s="43"/>
      <c r="Q88" s="43"/>
      <c r="R88" s="43"/>
      <c r="S88" s="36"/>
      <c r="T88" s="37"/>
      <c r="U88" s="37"/>
      <c r="V88" s="35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</row>
    <row r="89" customFormat="false" ht="12.75" hidden="true" customHeight="false" outlineLevel="0" collapsed="false">
      <c r="A89" s="71"/>
      <c r="B89" s="115"/>
      <c r="C89" s="115"/>
      <c r="D89" s="115"/>
      <c r="E89" s="115"/>
      <c r="F89" s="116"/>
      <c r="G89" s="116"/>
      <c r="H89" s="116"/>
      <c r="I89" s="116"/>
      <c r="J89" s="116"/>
      <c r="K89" s="116"/>
      <c r="L89" s="116"/>
      <c r="M89" s="116"/>
      <c r="N89" s="117"/>
      <c r="O89" s="104"/>
      <c r="P89" s="43"/>
      <c r="Q89" s="43"/>
      <c r="R89" s="43"/>
      <c r="S89" s="36"/>
      <c r="T89" s="37"/>
      <c r="U89" s="37"/>
      <c r="V89" s="35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</row>
    <row r="90" customFormat="false" ht="12.75" hidden="true" customHeight="false" outlineLevel="0" collapsed="false">
      <c r="A90" s="71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7"/>
      <c r="O90" s="104"/>
      <c r="P90" s="43"/>
      <c r="Q90" s="43"/>
      <c r="R90" s="43"/>
      <c r="S90" s="36"/>
      <c r="T90" s="37"/>
      <c r="U90" s="37"/>
      <c r="V90" s="35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customFormat="false" ht="12.75" hidden="true" customHeight="false" outlineLevel="0" collapsed="false">
      <c r="A91" s="71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7"/>
      <c r="O91" s="104"/>
      <c r="P91" s="43"/>
      <c r="Q91" s="43"/>
      <c r="R91" s="43"/>
      <c r="S91" s="36"/>
      <c r="T91" s="37"/>
      <c r="U91" s="37"/>
      <c r="V91" s="35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customFormat="false" ht="12.75" hidden="true" customHeight="false" outlineLevel="0" collapsed="false">
      <c r="A92" s="71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104"/>
      <c r="P92" s="43"/>
      <c r="Q92" s="43"/>
      <c r="R92" s="43"/>
      <c r="S92" s="36"/>
      <c r="T92" s="37"/>
      <c r="U92" s="37"/>
      <c r="V92" s="35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customFormat="false" ht="12.75" hidden="true" customHeight="false" outlineLevel="0" collapsed="false">
      <c r="A93" s="86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104"/>
      <c r="P93" s="43"/>
      <c r="Q93" s="43"/>
      <c r="R93" s="43"/>
      <c r="S93" s="36"/>
      <c r="T93" s="37"/>
      <c r="U93" s="37"/>
      <c r="V93" s="35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</row>
    <row r="94" customFormat="false" ht="12.75" hidden="true" customHeight="false" outlineLevel="0" collapsed="false">
      <c r="A94" s="71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7"/>
      <c r="O94" s="104"/>
      <c r="P94" s="43"/>
      <c r="Q94" s="43"/>
      <c r="R94" s="43"/>
      <c r="S94" s="36"/>
      <c r="T94" s="37"/>
      <c r="U94" s="37"/>
      <c r="V94" s="35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</row>
    <row r="95" customFormat="false" ht="12.75" hidden="true" customHeight="false" outlineLevel="0" collapsed="false">
      <c r="A95" s="71"/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7"/>
      <c r="O95" s="104"/>
      <c r="P95" s="43"/>
      <c r="Q95" s="43"/>
      <c r="R95" s="43"/>
      <c r="S95" s="36"/>
      <c r="T95" s="37"/>
      <c r="U95" s="37"/>
      <c r="V95" s="35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customFormat="false" ht="12.75" hidden="true" customHeight="false" outlineLevel="0" collapsed="false">
      <c r="A96" s="71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7"/>
      <c r="O96" s="104"/>
      <c r="P96" s="43"/>
      <c r="Q96" s="43"/>
      <c r="R96" s="43"/>
      <c r="S96" s="36"/>
      <c r="T96" s="37"/>
      <c r="U96" s="37"/>
      <c r="V96" s="35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customFormat="false" ht="12.75" hidden="true" customHeight="false" outlineLevel="0" collapsed="false">
      <c r="A97" s="71"/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7"/>
      <c r="O97" s="104"/>
      <c r="P97" s="43"/>
      <c r="Q97" s="43"/>
      <c r="R97" s="43"/>
      <c r="S97" s="36"/>
      <c r="T97" s="37"/>
      <c r="U97" s="37"/>
      <c r="V97" s="35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customFormat="false" ht="12.75" hidden="false" customHeight="false" outlineLevel="0" collapsed="false">
      <c r="A98" s="86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74"/>
      <c r="O98" s="104"/>
      <c r="P98" s="43"/>
      <c r="Q98" s="43"/>
      <c r="R98" s="43"/>
      <c r="S98" s="36"/>
      <c r="T98" s="37"/>
      <c r="U98" s="37"/>
      <c r="V98" s="35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</row>
    <row r="99" customFormat="false" ht="12.75" hidden="false" customHeight="false" outlineLevel="0" collapsed="false">
      <c r="A99" s="118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04"/>
      <c r="P99" s="43"/>
      <c r="Q99" s="43"/>
      <c r="R99" s="43"/>
      <c r="S99" s="36"/>
      <c r="T99" s="37"/>
      <c r="U99" s="37"/>
      <c r="V99" s="35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</row>
    <row r="100" customFormat="false" ht="12.75" hidden="false" customHeight="false" outlineLevel="0" collapsed="false">
      <c r="A100" s="118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10"/>
      <c r="O100" s="101"/>
      <c r="P100" s="42"/>
      <c r="Q100" s="42"/>
      <c r="R100" s="42"/>
      <c r="S100" s="36"/>
      <c r="T100" s="37"/>
      <c r="U100" s="37"/>
      <c r="V100" s="35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customFormat="false" ht="12.75" hidden="false" customHeight="false" outlineLevel="0" collapsed="false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03"/>
      <c r="O101" s="104"/>
      <c r="P101" s="43"/>
      <c r="Q101" s="43"/>
      <c r="R101" s="43"/>
      <c r="S101" s="36"/>
      <c r="T101" s="37"/>
      <c r="U101" s="37"/>
      <c r="V101" s="35"/>
    </row>
    <row r="102" customFormat="false" ht="12.75" hidden="false" customHeight="false" outlineLevel="0" collapsed="false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03"/>
      <c r="O102" s="92"/>
      <c r="P102" s="36"/>
      <c r="Q102" s="36"/>
      <c r="R102" s="36"/>
      <c r="S102" s="36"/>
      <c r="T102" s="37"/>
      <c r="U102" s="37"/>
      <c r="V102" s="35"/>
    </row>
    <row r="103" customFormat="false" ht="12.75" hidden="false" customHeight="false" outlineLevel="0" collapsed="false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03"/>
      <c r="O103" s="92"/>
      <c r="P103" s="36"/>
      <c r="Q103" s="36"/>
      <c r="R103" s="36"/>
      <c r="S103" s="36"/>
      <c r="T103" s="37"/>
      <c r="U103" s="37"/>
      <c r="V103" s="35"/>
    </row>
    <row r="104" customFormat="false" ht="12.75" hidden="false" customHeight="false" outlineLevel="0" collapsed="false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03"/>
      <c r="O104" s="92"/>
      <c r="P104" s="36"/>
      <c r="Q104" s="36"/>
      <c r="R104" s="36"/>
      <c r="S104" s="36"/>
      <c r="T104" s="37"/>
      <c r="U104" s="37"/>
      <c r="V104" s="35"/>
    </row>
    <row r="105" customFormat="false" ht="12.75" hidden="false" customHeight="false" outlineLevel="0" collapsed="false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03"/>
      <c r="O105" s="92"/>
      <c r="P105" s="36"/>
      <c r="Q105" s="36"/>
      <c r="R105" s="36"/>
      <c r="S105" s="36"/>
      <c r="T105" s="37"/>
      <c r="U105" s="37"/>
      <c r="V105" s="35"/>
    </row>
    <row r="106" customFormat="false" ht="12.75" hidden="false" customHeight="false" outlineLevel="0" collapsed="false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03"/>
      <c r="O106" s="92"/>
      <c r="P106" s="36"/>
      <c r="Q106" s="36"/>
      <c r="R106" s="36"/>
      <c r="S106" s="36"/>
      <c r="T106" s="37"/>
      <c r="U106" s="37"/>
      <c r="V106" s="35"/>
    </row>
    <row r="107" customFormat="false" ht="12.75" hidden="false" customHeight="false" outlineLevel="0" collapsed="false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03"/>
      <c r="O107" s="92"/>
      <c r="P107" s="36"/>
      <c r="Q107" s="36"/>
      <c r="R107" s="36"/>
      <c r="S107" s="36"/>
      <c r="T107" s="37"/>
      <c r="U107" s="37"/>
      <c r="V107" s="35"/>
    </row>
    <row r="108" customFormat="false" ht="12.75" hidden="false" customHeight="false" outlineLevel="0" collapsed="false">
      <c r="A108" s="121"/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2"/>
      <c r="O108" s="123"/>
      <c r="P108" s="23"/>
      <c r="Q108" s="23"/>
      <c r="R108" s="23"/>
      <c r="S108" s="23"/>
      <c r="T108" s="0"/>
      <c r="U108" s="0"/>
    </row>
    <row r="109" customFormat="false" ht="12.75" hidden="false" customHeight="false" outlineLevel="0" collapsed="false">
      <c r="A109" s="121"/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2"/>
      <c r="O109" s="123"/>
      <c r="P109" s="23"/>
      <c r="Q109" s="23"/>
      <c r="R109" s="23"/>
      <c r="S109" s="23"/>
      <c r="T109" s="0"/>
      <c r="U109" s="0"/>
    </row>
    <row r="110" customFormat="false" ht="12.75" hidden="false" customHeight="false" outlineLevel="0" collapsed="false">
      <c r="A110" s="121"/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2"/>
      <c r="O110" s="123"/>
      <c r="P110" s="23"/>
      <c r="Q110" s="23"/>
      <c r="R110" s="23"/>
      <c r="S110" s="23"/>
      <c r="T110" s="0"/>
      <c r="U110" s="0"/>
    </row>
    <row r="111" customFormat="false" ht="12.75" hidden="false" customHeight="false" outlineLevel="0" collapsed="false">
      <c r="A111" s="121"/>
      <c r="B111" s="121"/>
      <c r="C111" s="121"/>
      <c r="D111" s="121"/>
      <c r="E111" s="121"/>
      <c r="F111" s="121"/>
      <c r="G111" s="121"/>
      <c r="H111" s="121"/>
      <c r="I111" s="121"/>
      <c r="J111" s="121"/>
      <c r="K111" s="121"/>
      <c r="L111" s="121"/>
      <c r="M111" s="121"/>
      <c r="N111" s="122"/>
      <c r="O111" s="123"/>
      <c r="P111" s="23"/>
      <c r="Q111" s="23"/>
      <c r="R111" s="23"/>
      <c r="S111" s="23"/>
      <c r="T111" s="0"/>
      <c r="U111" s="0"/>
    </row>
    <row r="112" customFormat="false" ht="12.75" hidden="false" customHeight="false" outlineLevel="0" collapsed="false">
      <c r="A112" s="124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6"/>
      <c r="O112" s="23"/>
      <c r="P112" s="23"/>
      <c r="Q112" s="23"/>
      <c r="R112" s="23"/>
      <c r="S112" s="23"/>
      <c r="T112" s="0"/>
      <c r="U112" s="0"/>
    </row>
    <row r="113" customFormat="false" ht="12.75" hidden="false" customHeight="false" outlineLevel="0" collapsed="false">
      <c r="A113" s="124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6"/>
      <c r="O113" s="23"/>
      <c r="P113" s="23"/>
      <c r="Q113" s="23"/>
      <c r="R113" s="23"/>
      <c r="S113" s="23"/>
      <c r="T113" s="0"/>
      <c r="U113" s="0"/>
    </row>
    <row r="114" customFormat="false" ht="12.75" hidden="false" customHeight="false" outlineLevel="0" collapsed="false">
      <c r="A114" s="124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6"/>
      <c r="O114" s="23"/>
      <c r="P114" s="23"/>
      <c r="Q114" s="23"/>
      <c r="R114" s="23"/>
      <c r="S114" s="23"/>
      <c r="T114" s="0"/>
      <c r="U114" s="0"/>
    </row>
    <row r="115" customFormat="false" ht="12.75" hidden="false" customHeight="false" outlineLevel="0" collapsed="false">
      <c r="A115" s="124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6"/>
      <c r="O115" s="23"/>
      <c r="P115" s="23"/>
      <c r="Q115" s="23"/>
      <c r="R115" s="23"/>
      <c r="S115" s="23"/>
      <c r="T115" s="0"/>
      <c r="U115" s="0"/>
    </row>
    <row r="116" customFormat="false" ht="12.75" hidden="false" customHeight="false" outlineLevel="0" collapsed="false">
      <c r="A116" s="124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6"/>
      <c r="O116" s="23"/>
      <c r="P116" s="23"/>
      <c r="Q116" s="23"/>
      <c r="R116" s="23"/>
      <c r="S116" s="23"/>
      <c r="T116" s="0"/>
      <c r="U116" s="0"/>
    </row>
    <row r="117" customFormat="false" ht="12.75" hidden="false" customHeight="false" outlineLevel="0" collapsed="false">
      <c r="A117" s="124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6"/>
      <c r="O117" s="23"/>
      <c r="P117" s="23"/>
      <c r="Q117" s="23"/>
      <c r="R117" s="23"/>
      <c r="S117" s="23"/>
      <c r="T117" s="0"/>
      <c r="U117" s="0"/>
    </row>
    <row r="118" customFormat="false" ht="12.75" hidden="false" customHeight="false" outlineLevel="0" collapsed="false">
      <c r="A118" s="124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6"/>
      <c r="O118" s="23"/>
      <c r="P118" s="23"/>
      <c r="Q118" s="23"/>
      <c r="R118" s="23"/>
      <c r="S118" s="23"/>
      <c r="T118" s="0"/>
      <c r="U118" s="0"/>
    </row>
    <row r="119" customFormat="false" ht="12.75" hidden="false" customHeight="false" outlineLevel="0" collapsed="false">
      <c r="A119" s="124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6"/>
      <c r="O119" s="23"/>
      <c r="P119" s="23"/>
      <c r="Q119" s="23"/>
      <c r="R119" s="23"/>
      <c r="S119" s="23"/>
      <c r="T119" s="0"/>
      <c r="U119" s="0"/>
    </row>
    <row r="120" customFormat="false" ht="12.75" hidden="false" customHeight="false" outlineLevel="0" collapsed="false">
      <c r="A120" s="124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6"/>
      <c r="O120" s="23"/>
      <c r="P120" s="23"/>
      <c r="Q120" s="23"/>
      <c r="R120" s="23"/>
      <c r="S120" s="23"/>
      <c r="T120" s="0"/>
      <c r="U120" s="0"/>
    </row>
    <row r="121" customFormat="false" ht="12.75" hidden="false" customHeight="false" outlineLevel="0" collapsed="false">
      <c r="A121" s="124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6"/>
      <c r="O121" s="23"/>
      <c r="P121" s="23"/>
      <c r="Q121" s="23"/>
      <c r="R121" s="23"/>
      <c r="S121" s="23"/>
      <c r="T121" s="0"/>
      <c r="U121" s="0"/>
    </row>
    <row r="122" customFormat="false" ht="12.75" hidden="false" customHeight="false" outlineLevel="0" collapsed="false">
      <c r="A122" s="124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6"/>
      <c r="O122" s="23"/>
      <c r="P122" s="23"/>
      <c r="Q122" s="23"/>
      <c r="R122" s="23"/>
      <c r="S122" s="23"/>
      <c r="T122" s="0"/>
      <c r="U122" s="0"/>
    </row>
    <row r="123" customFormat="false" ht="12.75" hidden="false" customHeight="false" outlineLevel="0" collapsed="false">
      <c r="A123" s="12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6"/>
      <c r="O123" s="23"/>
      <c r="P123" s="23"/>
      <c r="Q123" s="23"/>
      <c r="R123" s="23"/>
      <c r="S123" s="23"/>
      <c r="T123" s="0"/>
      <c r="U123" s="0"/>
    </row>
    <row r="124" customFormat="false" ht="12.75" hidden="false" customHeight="false" outlineLevel="0" collapsed="false">
      <c r="A124" s="124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6"/>
      <c r="O124" s="23"/>
      <c r="P124" s="23"/>
      <c r="Q124" s="23"/>
      <c r="R124" s="23"/>
      <c r="S124" s="23"/>
      <c r="T124" s="0"/>
      <c r="U124" s="0"/>
    </row>
    <row r="125" customFormat="false" ht="12.75" hidden="false" customHeight="false" outlineLevel="0" collapsed="false">
      <c r="A125" s="124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6"/>
      <c r="O125" s="23"/>
      <c r="P125" s="23"/>
      <c r="Q125" s="23"/>
      <c r="R125" s="23"/>
      <c r="S125" s="23"/>
      <c r="T125" s="0"/>
      <c r="U125" s="0"/>
    </row>
    <row r="126" customFormat="false" ht="12.75" hidden="false" customHeight="false" outlineLevel="0" collapsed="false">
      <c r="A126" s="124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6"/>
      <c r="O126" s="23"/>
      <c r="P126" s="23"/>
      <c r="Q126" s="23"/>
      <c r="R126" s="23"/>
      <c r="S126" s="23"/>
      <c r="T126" s="0"/>
      <c r="U126" s="0"/>
    </row>
    <row r="127" customFormat="false" ht="12.75" hidden="false" customHeight="false" outlineLevel="0" collapsed="false">
      <c r="A127" s="124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6"/>
      <c r="O127" s="23"/>
      <c r="P127" s="23"/>
      <c r="Q127" s="23"/>
      <c r="R127" s="23"/>
      <c r="S127" s="23"/>
      <c r="T127" s="0"/>
      <c r="U127" s="0"/>
    </row>
    <row r="128" customFormat="false" ht="12.75" hidden="false" customHeight="false" outlineLevel="0" collapsed="false">
      <c r="A128" s="124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6"/>
      <c r="O128" s="23"/>
      <c r="P128" s="23"/>
      <c r="Q128" s="23"/>
      <c r="R128" s="23"/>
      <c r="S128" s="23"/>
      <c r="T128" s="0"/>
      <c r="U128" s="0"/>
    </row>
    <row r="129" customFormat="false" ht="12.75" hidden="false" customHeight="false" outlineLevel="0" collapsed="false">
      <c r="A129" s="124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6"/>
      <c r="O129" s="23"/>
      <c r="P129" s="23"/>
      <c r="Q129" s="23"/>
      <c r="R129" s="23"/>
      <c r="S129" s="23"/>
      <c r="T129" s="0"/>
      <c r="U129" s="0"/>
    </row>
    <row r="130" customFormat="false" ht="12.75" hidden="false" customHeight="false" outlineLevel="0" collapsed="false">
      <c r="A130" s="124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6"/>
      <c r="O130" s="23"/>
      <c r="P130" s="23"/>
      <c r="Q130" s="23"/>
      <c r="R130" s="23"/>
      <c r="S130" s="23"/>
      <c r="T130" s="0"/>
      <c r="U130" s="0"/>
    </row>
    <row r="131" customFormat="false" ht="12.75" hidden="false" customHeight="false" outlineLevel="0" collapsed="false">
      <c r="A131" s="124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6"/>
      <c r="O131" s="23"/>
      <c r="P131" s="23"/>
      <c r="Q131" s="23"/>
      <c r="R131" s="23"/>
      <c r="S131" s="23"/>
      <c r="T131" s="0"/>
      <c r="U131" s="0"/>
    </row>
    <row r="132" customFormat="false" ht="12.75" hidden="false" customHeight="false" outlineLevel="0" collapsed="false">
      <c r="A132" s="124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6"/>
      <c r="O132" s="23"/>
      <c r="P132" s="23"/>
      <c r="Q132" s="23"/>
      <c r="R132" s="23"/>
      <c r="S132" s="23"/>
      <c r="T132" s="0"/>
      <c r="U132" s="0"/>
    </row>
    <row r="133" customFormat="false" ht="12.75" hidden="false" customHeight="false" outlineLevel="0" collapsed="false">
      <c r="A133" s="124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6"/>
      <c r="O133" s="23"/>
      <c r="P133" s="23"/>
      <c r="Q133" s="23"/>
      <c r="R133" s="23"/>
      <c r="S133" s="23"/>
      <c r="T133" s="0"/>
      <c r="U133" s="0"/>
    </row>
    <row r="134" customFormat="false" ht="12.75" hidden="false" customHeight="false" outlineLevel="0" collapsed="false">
      <c r="A134" s="124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6"/>
      <c r="O134" s="23"/>
      <c r="P134" s="23"/>
      <c r="Q134" s="23"/>
      <c r="R134" s="23"/>
      <c r="S134" s="23"/>
      <c r="T134" s="0"/>
      <c r="U134" s="0"/>
    </row>
    <row r="135" customFormat="false" ht="12.75" hidden="false" customHeight="false" outlineLevel="0" collapsed="false">
      <c r="A135" s="124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6"/>
      <c r="O135" s="23"/>
      <c r="P135" s="23"/>
      <c r="Q135" s="23"/>
      <c r="R135" s="23"/>
      <c r="S135" s="23"/>
      <c r="T135" s="0"/>
      <c r="U135" s="0"/>
    </row>
    <row r="136" customFormat="false" ht="12.75" hidden="false" customHeight="false" outlineLevel="0" collapsed="false">
      <c r="A136" s="124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6"/>
      <c r="O136" s="23"/>
      <c r="P136" s="23"/>
      <c r="Q136" s="23"/>
      <c r="R136" s="23"/>
      <c r="S136" s="23"/>
      <c r="T136" s="0"/>
      <c r="U136" s="0"/>
    </row>
    <row r="137" customFormat="false" ht="12.75" hidden="false" customHeight="false" outlineLevel="0" collapsed="false">
      <c r="A137" s="124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6"/>
      <c r="O137" s="23"/>
      <c r="P137" s="23"/>
      <c r="Q137" s="23"/>
      <c r="R137" s="23"/>
      <c r="S137" s="23"/>
      <c r="T137" s="0"/>
      <c r="U137" s="0"/>
    </row>
    <row r="138" customFormat="false" ht="12.75" hidden="false" customHeight="false" outlineLevel="0" collapsed="false">
      <c r="A138" s="124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6"/>
      <c r="O138" s="23"/>
      <c r="P138" s="23"/>
      <c r="Q138" s="23"/>
      <c r="R138" s="23"/>
      <c r="S138" s="23"/>
      <c r="T138" s="0"/>
      <c r="U138" s="0"/>
    </row>
    <row r="139" customFormat="false" ht="12.75" hidden="false" customHeight="false" outlineLevel="0" collapsed="false">
      <c r="A139" s="124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6"/>
      <c r="O139" s="23"/>
      <c r="P139" s="23"/>
      <c r="Q139" s="23"/>
      <c r="R139" s="23"/>
      <c r="S139" s="23"/>
      <c r="T139" s="0"/>
      <c r="U139" s="0"/>
    </row>
    <row r="140" customFormat="false" ht="12.75" hidden="false" customHeight="false" outlineLevel="0" collapsed="false">
      <c r="A140" s="124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6"/>
      <c r="O140" s="23"/>
      <c r="P140" s="23"/>
      <c r="Q140" s="23"/>
      <c r="R140" s="23"/>
      <c r="S140" s="23"/>
      <c r="T140" s="0"/>
      <c r="U140" s="0"/>
    </row>
    <row r="141" customFormat="false" ht="12.75" hidden="false" customHeight="false" outlineLevel="0" collapsed="false">
      <c r="A141" s="124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6"/>
      <c r="O141" s="23"/>
      <c r="P141" s="23"/>
      <c r="Q141" s="23"/>
      <c r="R141" s="23"/>
      <c r="S141" s="23"/>
      <c r="T141" s="0"/>
      <c r="U141" s="0"/>
    </row>
    <row r="142" customFormat="false" ht="12.75" hidden="false" customHeight="false" outlineLevel="0" collapsed="false">
      <c r="A142" s="124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6"/>
      <c r="O142" s="23"/>
      <c r="P142" s="23"/>
      <c r="Q142" s="23"/>
      <c r="R142" s="23"/>
      <c r="S142" s="23"/>
      <c r="T142" s="0"/>
      <c r="U142" s="0"/>
    </row>
    <row r="143" customFormat="false" ht="12.75" hidden="false" customHeight="false" outlineLevel="0" collapsed="false">
      <c r="A143" s="124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6"/>
      <c r="O143" s="23"/>
      <c r="P143" s="23"/>
      <c r="Q143" s="23"/>
      <c r="R143" s="23"/>
      <c r="S143" s="23"/>
      <c r="T143" s="0"/>
      <c r="U143" s="0"/>
    </row>
    <row r="144" customFormat="false" ht="12.75" hidden="false" customHeight="false" outlineLevel="0" collapsed="false">
      <c r="A144" s="124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6"/>
      <c r="O144" s="23"/>
      <c r="P144" s="23"/>
      <c r="Q144" s="23"/>
      <c r="R144" s="23"/>
      <c r="S144" s="23"/>
      <c r="T144" s="0"/>
      <c r="U144" s="0"/>
    </row>
    <row r="145" customFormat="false" ht="12.75" hidden="false" customHeight="false" outlineLevel="0" collapsed="false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6"/>
      <c r="O145" s="23"/>
      <c r="P145" s="23"/>
      <c r="Q145" s="23"/>
      <c r="R145" s="23"/>
      <c r="S145" s="23"/>
      <c r="T145" s="0"/>
      <c r="U145" s="0"/>
    </row>
    <row r="146" customFormat="false" ht="12.75" hidden="false" customHeight="false" outlineLevel="0" collapsed="false">
      <c r="A146" s="124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6"/>
      <c r="O146" s="23"/>
      <c r="P146" s="23"/>
      <c r="Q146" s="23"/>
      <c r="R146" s="23"/>
      <c r="S146" s="23"/>
      <c r="T146" s="0"/>
      <c r="U146" s="0"/>
    </row>
    <row r="147" customFormat="false" ht="12.75" hidden="false" customHeight="false" outlineLevel="0" collapsed="false">
      <c r="A147" s="124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6"/>
      <c r="O147" s="23"/>
      <c r="P147" s="23"/>
      <c r="Q147" s="23"/>
      <c r="R147" s="23"/>
      <c r="S147" s="23"/>
      <c r="T147" s="0"/>
      <c r="U147" s="0"/>
    </row>
    <row r="148" customFormat="false" ht="12.75" hidden="false" customHeight="false" outlineLevel="0" collapsed="false">
      <c r="A148" s="124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6"/>
      <c r="O148" s="23"/>
      <c r="P148" s="23"/>
      <c r="Q148" s="23"/>
      <c r="R148" s="23"/>
      <c r="S148" s="23"/>
      <c r="T148" s="0"/>
      <c r="U148" s="0"/>
    </row>
    <row r="149" customFormat="false" ht="12.75" hidden="false" customHeight="false" outlineLevel="0" collapsed="false">
      <c r="A149" s="124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6"/>
      <c r="O149" s="23"/>
      <c r="P149" s="23"/>
      <c r="Q149" s="23"/>
      <c r="R149" s="23"/>
      <c r="S149" s="23"/>
      <c r="T149" s="0"/>
      <c r="U149" s="0"/>
    </row>
    <row r="150" customFormat="false" ht="12.75" hidden="false" customHeight="false" outlineLevel="0" collapsed="false">
      <c r="A150" s="124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6"/>
      <c r="O150" s="23"/>
      <c r="P150" s="23"/>
      <c r="Q150" s="23"/>
      <c r="R150" s="23"/>
      <c r="S150" s="23"/>
      <c r="T150" s="0"/>
      <c r="U150" s="0"/>
    </row>
    <row r="151" customFormat="false" ht="12.75" hidden="false" customHeight="false" outlineLevel="0" collapsed="false">
      <c r="A151" s="124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6"/>
      <c r="O151" s="23"/>
      <c r="P151" s="23"/>
      <c r="Q151" s="23"/>
      <c r="R151" s="23"/>
      <c r="S151" s="23"/>
      <c r="T151" s="0"/>
      <c r="U151" s="0"/>
    </row>
    <row r="152" customFormat="false" ht="12.75" hidden="false" customHeight="false" outlineLevel="0" collapsed="false">
      <c r="A152" s="124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6"/>
      <c r="O152" s="23"/>
      <c r="P152" s="23"/>
      <c r="Q152" s="23"/>
      <c r="R152" s="23"/>
      <c r="S152" s="23"/>
      <c r="T152" s="0"/>
      <c r="U152" s="0"/>
    </row>
    <row r="153" customFormat="false" ht="12.75" hidden="false" customHeight="false" outlineLevel="0" collapsed="false">
      <c r="A153" s="124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6"/>
      <c r="O153" s="23"/>
      <c r="P153" s="23"/>
      <c r="Q153" s="23"/>
      <c r="R153" s="23"/>
      <c r="S153" s="23"/>
      <c r="T153" s="0"/>
      <c r="U153" s="0"/>
    </row>
    <row r="154" customFormat="false" ht="12.75" hidden="false" customHeight="false" outlineLevel="0" collapsed="false">
      <c r="A154" s="124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6"/>
      <c r="O154" s="23"/>
      <c r="P154" s="23"/>
      <c r="Q154" s="23"/>
      <c r="R154" s="23"/>
      <c r="S154" s="23"/>
      <c r="T154" s="0"/>
      <c r="U154" s="0"/>
    </row>
    <row r="155" customFormat="false" ht="12.75" hidden="false" customHeight="false" outlineLevel="0" collapsed="false">
      <c r="A155" s="124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6"/>
      <c r="O155" s="23"/>
      <c r="P155" s="23"/>
      <c r="Q155" s="23"/>
      <c r="R155" s="23"/>
      <c r="S155" s="23"/>
      <c r="T155" s="0"/>
      <c r="U155" s="0"/>
    </row>
    <row r="156" customFormat="false" ht="12.75" hidden="false" customHeight="false" outlineLevel="0" collapsed="false">
      <c r="A156" s="124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6"/>
      <c r="O156" s="23"/>
      <c r="P156" s="23"/>
      <c r="Q156" s="23"/>
      <c r="R156" s="23"/>
      <c r="S156" s="23"/>
      <c r="T156" s="0"/>
      <c r="U156" s="0"/>
    </row>
    <row r="157" customFormat="false" ht="12.75" hidden="false" customHeight="false" outlineLevel="0" collapsed="false">
      <c r="A157" s="124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6"/>
      <c r="O157" s="23"/>
      <c r="P157" s="23"/>
      <c r="Q157" s="23"/>
      <c r="R157" s="23"/>
      <c r="S157" s="23"/>
      <c r="T157" s="0"/>
      <c r="U157" s="0"/>
    </row>
    <row r="158" customFormat="false" ht="12.75" hidden="false" customHeight="false" outlineLevel="0" collapsed="false">
      <c r="A158" s="124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6"/>
      <c r="O158" s="23"/>
      <c r="P158" s="23"/>
      <c r="Q158" s="23"/>
      <c r="R158" s="23"/>
      <c r="S158" s="23"/>
      <c r="T158" s="0"/>
      <c r="U158" s="0"/>
    </row>
    <row r="159" customFormat="false" ht="12.75" hidden="false" customHeight="false" outlineLevel="0" collapsed="false">
      <c r="A159" s="124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6"/>
      <c r="O159" s="23"/>
      <c r="P159" s="23"/>
      <c r="Q159" s="23"/>
      <c r="R159" s="23"/>
      <c r="S159" s="23"/>
      <c r="T159" s="0"/>
      <c r="U159" s="0"/>
    </row>
    <row r="160" customFormat="false" ht="12.75" hidden="false" customHeight="false" outlineLevel="0" collapsed="false">
      <c r="A160" s="124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6"/>
      <c r="O160" s="23"/>
      <c r="P160" s="23"/>
      <c r="Q160" s="23"/>
      <c r="R160" s="23"/>
      <c r="S160" s="23"/>
      <c r="T160" s="0"/>
      <c r="U160" s="0"/>
    </row>
    <row r="161" customFormat="false" ht="12.75" hidden="false" customHeight="false" outlineLevel="0" collapsed="false">
      <c r="A161" s="124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6"/>
      <c r="O161" s="23"/>
      <c r="P161" s="23"/>
      <c r="Q161" s="23"/>
      <c r="R161" s="23"/>
      <c r="S161" s="23"/>
      <c r="T161" s="0"/>
      <c r="U161" s="0"/>
    </row>
    <row r="162" customFormat="false" ht="12.75" hidden="false" customHeight="false" outlineLevel="0" collapsed="false">
      <c r="A162" s="124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6"/>
      <c r="O162" s="23"/>
      <c r="P162" s="23"/>
      <c r="Q162" s="23"/>
      <c r="R162" s="23"/>
      <c r="S162" s="23"/>
      <c r="T162" s="0"/>
      <c r="U162" s="0"/>
    </row>
    <row r="163" customFormat="false" ht="12.75" hidden="false" customHeight="false" outlineLevel="0" collapsed="false">
      <c r="A163" s="124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6"/>
      <c r="O163" s="23"/>
      <c r="P163" s="23"/>
      <c r="Q163" s="23"/>
      <c r="R163" s="23"/>
      <c r="S163" s="23"/>
      <c r="T163" s="0"/>
      <c r="U163" s="0"/>
    </row>
    <row r="164" customFormat="false" ht="12.75" hidden="false" customHeight="false" outlineLevel="0" collapsed="false">
      <c r="A164" s="124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6"/>
      <c r="O164" s="23"/>
      <c r="P164" s="23"/>
      <c r="Q164" s="23"/>
      <c r="R164" s="23"/>
      <c r="S164" s="23"/>
      <c r="T164" s="0"/>
      <c r="U164" s="0"/>
    </row>
    <row r="165" customFormat="false" ht="12.75" hidden="false" customHeight="false" outlineLevel="0" collapsed="false">
      <c r="A165" s="124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6"/>
      <c r="O165" s="23"/>
      <c r="P165" s="23"/>
      <c r="Q165" s="23"/>
      <c r="R165" s="23"/>
      <c r="S165" s="23"/>
      <c r="T165" s="0"/>
      <c r="U165" s="0"/>
    </row>
    <row r="166" customFormat="false" ht="12.75" hidden="false" customHeight="false" outlineLevel="0" collapsed="false">
      <c r="A166" s="124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6"/>
      <c r="O166" s="23"/>
      <c r="P166" s="23"/>
      <c r="Q166" s="23"/>
      <c r="R166" s="23"/>
      <c r="S166" s="23"/>
      <c r="T166" s="0"/>
      <c r="U166" s="0"/>
    </row>
    <row r="167" customFormat="false" ht="12.75" hidden="false" customHeight="false" outlineLevel="0" collapsed="false">
      <c r="A167" s="124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6"/>
      <c r="O167" s="23"/>
      <c r="P167" s="23"/>
      <c r="Q167" s="23"/>
      <c r="R167" s="23"/>
      <c r="S167" s="23"/>
      <c r="T167" s="0"/>
      <c r="U167" s="0"/>
    </row>
    <row r="168" customFormat="false" ht="12.75" hidden="false" customHeight="false" outlineLevel="0" collapsed="false">
      <c r="A168" s="124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6"/>
      <c r="O168" s="23"/>
      <c r="P168" s="23"/>
      <c r="Q168" s="23"/>
      <c r="R168" s="23"/>
      <c r="S168" s="23"/>
      <c r="T168" s="0"/>
      <c r="U168" s="0"/>
    </row>
    <row r="169" customFormat="false" ht="12.75" hidden="false" customHeight="false" outlineLevel="0" collapsed="false">
      <c r="A169" s="124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23"/>
      <c r="P169" s="23"/>
      <c r="Q169" s="23"/>
      <c r="R169" s="23"/>
      <c r="S169" s="23"/>
      <c r="T169" s="0"/>
      <c r="U169" s="0"/>
    </row>
    <row r="170" customFormat="false" ht="12.75" hidden="false" customHeight="false" outlineLevel="0" collapsed="false">
      <c r="A170" s="124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23"/>
      <c r="P170" s="23"/>
      <c r="Q170" s="23"/>
      <c r="R170" s="23"/>
      <c r="S170" s="23"/>
      <c r="T170" s="0"/>
      <c r="U170" s="0"/>
    </row>
    <row r="171" customFormat="false" ht="12.75" hidden="false" customHeight="false" outlineLevel="0" collapsed="false">
      <c r="A171" s="124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6"/>
      <c r="O171" s="23"/>
      <c r="P171" s="23"/>
      <c r="Q171" s="23"/>
      <c r="R171" s="23"/>
      <c r="S171" s="23"/>
      <c r="T171" s="0"/>
      <c r="U171" s="0"/>
    </row>
    <row r="172" customFormat="false" ht="12.75" hidden="false" customHeight="false" outlineLevel="0" collapsed="false">
      <c r="A172" s="124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6"/>
      <c r="O172" s="23"/>
      <c r="P172" s="23"/>
      <c r="Q172" s="23"/>
      <c r="R172" s="23"/>
      <c r="S172" s="23"/>
      <c r="T172" s="0"/>
      <c r="U172" s="0"/>
    </row>
    <row r="173" customFormat="false" ht="12.75" hidden="false" customHeight="false" outlineLevel="0" collapsed="false">
      <c r="A173" s="124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6"/>
      <c r="O173" s="23"/>
      <c r="P173" s="23"/>
      <c r="Q173" s="23"/>
      <c r="R173" s="23"/>
      <c r="S173" s="23"/>
      <c r="T173" s="0"/>
      <c r="U173" s="0"/>
    </row>
    <row r="174" customFormat="false" ht="12.75" hidden="false" customHeight="false" outlineLevel="0" collapsed="false">
      <c r="A174" s="124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6"/>
      <c r="O174" s="23"/>
      <c r="P174" s="23"/>
      <c r="Q174" s="23"/>
      <c r="R174" s="23"/>
      <c r="S174" s="23"/>
      <c r="T174" s="0"/>
      <c r="U174" s="0"/>
    </row>
    <row r="175" customFormat="false" ht="12.75" hidden="false" customHeight="false" outlineLevel="0" collapsed="false">
      <c r="A175" s="124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6"/>
      <c r="O175" s="23"/>
      <c r="P175" s="23"/>
      <c r="Q175" s="23"/>
      <c r="R175" s="23"/>
      <c r="S175" s="23"/>
      <c r="T175" s="0"/>
      <c r="U175" s="0"/>
    </row>
    <row r="176" customFormat="false" ht="12.75" hidden="false" customHeight="false" outlineLevel="0" collapsed="false">
      <c r="A176" s="124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6"/>
      <c r="O176" s="23"/>
      <c r="P176" s="23"/>
      <c r="Q176" s="23"/>
      <c r="R176" s="23"/>
      <c r="S176" s="23"/>
      <c r="T176" s="0"/>
      <c r="U176" s="0"/>
    </row>
    <row r="177" customFormat="false" ht="12.75" hidden="false" customHeight="false" outlineLevel="0" collapsed="false">
      <c r="A177" s="124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6"/>
      <c r="O177" s="23"/>
      <c r="P177" s="23"/>
      <c r="Q177" s="23"/>
      <c r="R177" s="23"/>
      <c r="S177" s="23"/>
      <c r="T177" s="0"/>
      <c r="U177" s="0"/>
    </row>
    <row r="178" customFormat="false" ht="12.75" hidden="false" customHeight="false" outlineLevel="0" collapsed="false">
      <c r="A178" s="124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6"/>
      <c r="O178" s="23"/>
      <c r="P178" s="23"/>
      <c r="Q178" s="23"/>
      <c r="R178" s="23"/>
      <c r="S178" s="23"/>
      <c r="T178" s="0"/>
      <c r="U178" s="0"/>
    </row>
    <row r="179" customFormat="false" ht="12.75" hidden="false" customHeight="false" outlineLevel="0" collapsed="false">
      <c r="A179" s="124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6"/>
      <c r="O179" s="23"/>
      <c r="P179" s="23"/>
      <c r="Q179" s="23"/>
      <c r="R179" s="23"/>
      <c r="S179" s="23"/>
      <c r="T179" s="0"/>
      <c r="U179" s="0"/>
    </row>
    <row r="180" customFormat="false" ht="12.75" hidden="false" customHeight="false" outlineLevel="0" collapsed="false">
      <c r="A180" s="124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6"/>
      <c r="O180" s="23"/>
      <c r="P180" s="23"/>
      <c r="Q180" s="23"/>
      <c r="R180" s="23"/>
      <c r="S180" s="23"/>
      <c r="T180" s="0"/>
      <c r="U180" s="0"/>
    </row>
    <row r="181" customFormat="false" ht="12.75" hidden="false" customHeight="false" outlineLevel="0" collapsed="false">
      <c r="A181" s="124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6"/>
      <c r="O181" s="23"/>
      <c r="P181" s="23"/>
      <c r="Q181" s="23"/>
      <c r="R181" s="23"/>
      <c r="S181" s="23"/>
      <c r="T181" s="0"/>
      <c r="U181" s="0"/>
    </row>
    <row r="182" customFormat="false" ht="12.75" hidden="false" customHeight="false" outlineLevel="0" collapsed="false">
      <c r="A182" s="124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6"/>
      <c r="O182" s="23"/>
      <c r="P182" s="23"/>
      <c r="Q182" s="23"/>
      <c r="R182" s="23"/>
      <c r="S182" s="23"/>
      <c r="T182" s="0"/>
      <c r="U182" s="0"/>
    </row>
    <row r="183" customFormat="false" ht="12.75" hidden="false" customHeight="false" outlineLevel="0" collapsed="false">
      <c r="A183" s="124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6"/>
      <c r="O183" s="23"/>
      <c r="P183" s="23"/>
      <c r="Q183" s="23"/>
      <c r="R183" s="23"/>
      <c r="S183" s="23"/>
      <c r="T183" s="0"/>
      <c r="U183" s="0"/>
    </row>
    <row r="184" customFormat="false" ht="12.75" hidden="false" customHeight="false" outlineLevel="0" collapsed="false">
      <c r="A184" s="124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6"/>
      <c r="O184" s="23"/>
      <c r="P184" s="23"/>
      <c r="Q184" s="23"/>
      <c r="R184" s="23"/>
      <c r="S184" s="23"/>
      <c r="T184" s="0"/>
      <c r="U184" s="0"/>
    </row>
    <row r="185" customFormat="false" ht="12.75" hidden="false" customHeight="false" outlineLevel="0" collapsed="false">
      <c r="A185" s="124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6"/>
      <c r="O185" s="23"/>
      <c r="P185" s="23"/>
      <c r="Q185" s="23"/>
      <c r="R185" s="23"/>
      <c r="S185" s="23"/>
      <c r="T185" s="0"/>
      <c r="U185" s="0"/>
    </row>
    <row r="186" customFormat="false" ht="12.75" hidden="false" customHeight="false" outlineLevel="0" collapsed="false">
      <c r="A186" s="124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6"/>
      <c r="O186" s="23"/>
      <c r="P186" s="23"/>
      <c r="Q186" s="23"/>
      <c r="R186" s="23"/>
      <c r="S186" s="23"/>
      <c r="T186" s="0"/>
      <c r="U186" s="0"/>
    </row>
    <row r="187" customFormat="false" ht="12.75" hidden="false" customHeight="false" outlineLevel="0" collapsed="false">
      <c r="A187" s="124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6"/>
      <c r="O187" s="23"/>
      <c r="P187" s="23"/>
      <c r="Q187" s="23"/>
      <c r="R187" s="23"/>
      <c r="S187" s="23"/>
      <c r="T187" s="0"/>
      <c r="U187" s="0"/>
    </row>
    <row r="188" customFormat="false" ht="12.75" hidden="false" customHeight="false" outlineLevel="0" collapsed="false">
      <c r="A188" s="124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6"/>
      <c r="O188" s="23"/>
      <c r="P188" s="23"/>
      <c r="Q188" s="23"/>
      <c r="R188" s="23"/>
      <c r="S188" s="23"/>
      <c r="T188" s="0"/>
      <c r="U188" s="0"/>
    </row>
    <row r="189" customFormat="false" ht="12.75" hidden="false" customHeight="false" outlineLevel="0" collapsed="false">
      <c r="A189" s="124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6"/>
      <c r="O189" s="23"/>
      <c r="P189" s="23"/>
      <c r="Q189" s="23"/>
      <c r="R189" s="23"/>
      <c r="S189" s="23"/>
      <c r="T189" s="0"/>
      <c r="U189" s="0"/>
    </row>
    <row r="190" customFormat="false" ht="12.75" hidden="false" customHeight="false" outlineLevel="0" collapsed="false">
      <c r="A190" s="124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6"/>
      <c r="O190" s="23"/>
      <c r="P190" s="23"/>
      <c r="Q190" s="23"/>
      <c r="R190" s="23"/>
      <c r="S190" s="23"/>
      <c r="T190" s="0"/>
      <c r="U190" s="0"/>
    </row>
    <row r="191" customFormat="false" ht="12.75" hidden="false" customHeight="false" outlineLevel="0" collapsed="false">
      <c r="A191" s="124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6"/>
      <c r="O191" s="23"/>
      <c r="P191" s="23"/>
      <c r="Q191" s="23"/>
      <c r="R191" s="23"/>
      <c r="S191" s="23"/>
      <c r="T191" s="0"/>
      <c r="U191" s="0"/>
    </row>
    <row r="192" customFormat="false" ht="12.75" hidden="false" customHeight="false" outlineLevel="0" collapsed="false">
      <c r="A192" s="124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6"/>
      <c r="O192" s="23"/>
      <c r="P192" s="23"/>
      <c r="Q192" s="23"/>
      <c r="R192" s="23"/>
      <c r="S192" s="23"/>
      <c r="T192" s="0"/>
      <c r="U192" s="0"/>
    </row>
    <row r="193" customFormat="false" ht="12.75" hidden="false" customHeight="false" outlineLevel="0" collapsed="false">
      <c r="A193" s="124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6"/>
      <c r="O193" s="23"/>
      <c r="P193" s="23"/>
      <c r="Q193" s="23"/>
      <c r="R193" s="23"/>
      <c r="S193" s="23"/>
      <c r="T193" s="0"/>
      <c r="U193" s="0"/>
    </row>
    <row r="194" customFormat="false" ht="12.75" hidden="false" customHeight="false" outlineLevel="0" collapsed="false">
      <c r="A194" s="124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6"/>
      <c r="O194" s="23"/>
      <c r="P194" s="23"/>
      <c r="Q194" s="23"/>
      <c r="R194" s="23"/>
      <c r="S194" s="23"/>
      <c r="T194" s="0"/>
      <c r="U194" s="0"/>
    </row>
    <row r="195" customFormat="false" ht="12.75" hidden="false" customHeight="false" outlineLevel="0" collapsed="false">
      <c r="A195" s="124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6"/>
      <c r="O195" s="23"/>
      <c r="P195" s="23"/>
      <c r="Q195" s="23"/>
      <c r="R195" s="23"/>
      <c r="S195" s="23"/>
      <c r="T195" s="0"/>
      <c r="U195" s="0"/>
    </row>
    <row r="196" customFormat="false" ht="12.75" hidden="false" customHeight="false" outlineLevel="0" collapsed="false">
      <c r="A196" s="124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6"/>
      <c r="O196" s="23"/>
      <c r="P196" s="23"/>
      <c r="Q196" s="23"/>
      <c r="R196" s="23"/>
      <c r="S196" s="23"/>
      <c r="T196" s="0"/>
      <c r="U196" s="0"/>
    </row>
    <row r="197" customFormat="false" ht="12.75" hidden="false" customHeight="false" outlineLevel="0" collapsed="false">
      <c r="A197" s="124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6"/>
      <c r="O197" s="23"/>
      <c r="P197" s="23"/>
      <c r="Q197" s="23"/>
      <c r="R197" s="23"/>
      <c r="S197" s="23"/>
      <c r="T197" s="0"/>
      <c r="U197" s="0"/>
    </row>
    <row r="198" customFormat="false" ht="12.75" hidden="false" customHeight="false" outlineLevel="0" collapsed="false">
      <c r="A198" s="124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6"/>
      <c r="O198" s="23"/>
      <c r="P198" s="23"/>
      <c r="Q198" s="23"/>
      <c r="R198" s="23"/>
      <c r="S198" s="23"/>
      <c r="T198" s="0"/>
      <c r="U198" s="0"/>
    </row>
    <row r="199" customFormat="false" ht="12.75" hidden="false" customHeight="false" outlineLevel="0" collapsed="false">
      <c r="A199" s="124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6"/>
      <c r="O199" s="23"/>
      <c r="P199" s="23"/>
      <c r="Q199" s="23"/>
      <c r="R199" s="23"/>
      <c r="S199" s="23"/>
      <c r="T199" s="0"/>
      <c r="U199" s="0"/>
    </row>
    <row r="200" customFormat="false" ht="12.75" hidden="false" customHeight="false" outlineLevel="0" collapsed="false">
      <c r="A200" s="124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6"/>
      <c r="O200" s="23"/>
      <c r="P200" s="23"/>
      <c r="Q200" s="23"/>
      <c r="R200" s="23"/>
      <c r="S200" s="23"/>
      <c r="T200" s="0"/>
      <c r="U200" s="0"/>
    </row>
    <row r="201" customFormat="false" ht="12.75" hidden="false" customHeight="false" outlineLevel="0" collapsed="false">
      <c r="A201" s="124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6"/>
      <c r="O201" s="23"/>
      <c r="P201" s="23"/>
      <c r="Q201" s="23"/>
      <c r="R201" s="23"/>
      <c r="S201" s="23"/>
      <c r="T201" s="0"/>
      <c r="U201" s="0"/>
    </row>
    <row r="202" customFormat="false" ht="12.75" hidden="false" customHeight="false" outlineLevel="0" collapsed="false">
      <c r="A202" s="124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6"/>
      <c r="O202" s="23"/>
      <c r="P202" s="23"/>
      <c r="Q202" s="23"/>
      <c r="R202" s="23"/>
      <c r="S202" s="23"/>
      <c r="T202" s="0"/>
      <c r="U202" s="0"/>
    </row>
    <row r="203" customFormat="false" ht="12.75" hidden="false" customHeight="false" outlineLevel="0" collapsed="false">
      <c r="A203" s="124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6"/>
      <c r="O203" s="23"/>
      <c r="P203" s="23"/>
      <c r="Q203" s="23"/>
      <c r="R203" s="23"/>
      <c r="S203" s="23"/>
      <c r="T203" s="0"/>
      <c r="U203" s="0"/>
    </row>
    <row r="204" customFormat="false" ht="12.75" hidden="false" customHeight="false" outlineLevel="0" collapsed="false">
      <c r="A204" s="124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6"/>
      <c r="O204" s="23"/>
      <c r="P204" s="23"/>
      <c r="Q204" s="23"/>
      <c r="R204" s="23"/>
      <c r="S204" s="23"/>
      <c r="T204" s="0"/>
      <c r="U204" s="0"/>
    </row>
    <row r="205" customFormat="false" ht="12.75" hidden="false" customHeight="false" outlineLevel="0" collapsed="false">
      <c r="A205" s="124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6"/>
      <c r="O205" s="23"/>
      <c r="P205" s="23"/>
      <c r="Q205" s="23"/>
      <c r="R205" s="23"/>
      <c r="S205" s="23"/>
      <c r="T205" s="0"/>
      <c r="U205" s="0"/>
    </row>
    <row r="206" customFormat="false" ht="12.75" hidden="false" customHeight="false" outlineLevel="0" collapsed="false">
      <c r="A206" s="124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6"/>
      <c r="O206" s="23"/>
      <c r="P206" s="23"/>
      <c r="Q206" s="23"/>
      <c r="R206" s="23"/>
      <c r="S206" s="23"/>
      <c r="T206" s="0"/>
      <c r="U206" s="0"/>
    </row>
    <row r="207" customFormat="false" ht="12.75" hidden="false" customHeight="false" outlineLevel="0" collapsed="false">
      <c r="A207" s="124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6"/>
      <c r="O207" s="23"/>
      <c r="P207" s="23"/>
      <c r="Q207" s="23"/>
      <c r="R207" s="23"/>
      <c r="S207" s="23"/>
      <c r="T207" s="0"/>
      <c r="U207" s="0"/>
    </row>
    <row r="208" customFormat="false" ht="12.75" hidden="false" customHeight="false" outlineLevel="0" collapsed="false">
      <c r="A208" s="124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6"/>
      <c r="O208" s="23"/>
      <c r="P208" s="23"/>
      <c r="Q208" s="23"/>
      <c r="R208" s="23"/>
      <c r="S208" s="23"/>
      <c r="T208" s="0"/>
      <c r="U208" s="0"/>
    </row>
    <row r="209" customFormat="false" ht="12.75" hidden="false" customHeight="false" outlineLevel="0" collapsed="false">
      <c r="A209" s="124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6"/>
      <c r="O209" s="23"/>
      <c r="P209" s="23"/>
      <c r="Q209" s="23"/>
      <c r="R209" s="23"/>
      <c r="S209" s="23"/>
      <c r="T209" s="0"/>
      <c r="U209" s="0"/>
    </row>
    <row r="210" customFormat="false" ht="12.75" hidden="false" customHeight="false" outlineLevel="0" collapsed="false">
      <c r="A210" s="124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6"/>
      <c r="O210" s="23"/>
      <c r="P210" s="23"/>
      <c r="Q210" s="23"/>
      <c r="R210" s="23"/>
      <c r="S210" s="23"/>
      <c r="T210" s="0"/>
      <c r="U210" s="0"/>
    </row>
    <row r="211" customFormat="false" ht="12.75" hidden="false" customHeight="false" outlineLevel="0" collapsed="false">
      <c r="A211" s="124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6"/>
      <c r="O211" s="23"/>
      <c r="P211" s="23"/>
      <c r="Q211" s="23"/>
      <c r="R211" s="23"/>
      <c r="S211" s="23"/>
      <c r="T211" s="0"/>
      <c r="U211" s="0"/>
    </row>
    <row r="212" customFormat="false" ht="12.75" hidden="false" customHeight="false" outlineLevel="0" collapsed="false">
      <c r="A212" s="124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6"/>
      <c r="O212" s="23"/>
      <c r="P212" s="23"/>
      <c r="Q212" s="23"/>
      <c r="R212" s="23"/>
      <c r="S212" s="23"/>
      <c r="T212" s="0"/>
      <c r="U212" s="0"/>
    </row>
    <row r="213" customFormat="false" ht="12.75" hidden="false" customHeight="false" outlineLevel="0" collapsed="false">
      <c r="A213" s="124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6"/>
      <c r="O213" s="23"/>
      <c r="P213" s="23"/>
      <c r="Q213" s="23"/>
      <c r="R213" s="23"/>
      <c r="S213" s="23"/>
      <c r="T213" s="0"/>
      <c r="U213" s="0"/>
    </row>
    <row r="214" customFormat="false" ht="12.75" hidden="false" customHeight="false" outlineLevel="0" collapsed="false">
      <c r="A214" s="124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6"/>
      <c r="O214" s="23"/>
      <c r="P214" s="23"/>
      <c r="Q214" s="23"/>
      <c r="R214" s="23"/>
      <c r="S214" s="23"/>
      <c r="T214" s="0"/>
      <c r="U214" s="0"/>
    </row>
    <row r="215" customFormat="false" ht="12.75" hidden="false" customHeight="false" outlineLevel="0" collapsed="false">
      <c r="A215" s="124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6"/>
      <c r="O215" s="23"/>
      <c r="P215" s="23"/>
      <c r="Q215" s="23"/>
      <c r="R215" s="23"/>
      <c r="S215" s="23"/>
      <c r="T215" s="0"/>
      <c r="U215" s="0"/>
    </row>
    <row r="216" customFormat="false" ht="12.75" hidden="false" customHeight="false" outlineLevel="0" collapsed="false">
      <c r="A216" s="124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6"/>
      <c r="O216" s="23"/>
      <c r="P216" s="23"/>
      <c r="Q216" s="23"/>
      <c r="R216" s="23"/>
      <c r="S216" s="23"/>
      <c r="T216" s="0"/>
      <c r="U216" s="0"/>
    </row>
    <row r="217" customFormat="false" ht="12.75" hidden="false" customHeight="false" outlineLevel="0" collapsed="false">
      <c r="A217" s="124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6"/>
      <c r="O217" s="23"/>
      <c r="P217" s="23"/>
      <c r="Q217" s="23"/>
      <c r="R217" s="23"/>
      <c r="S217" s="23"/>
      <c r="T217" s="0"/>
      <c r="U217" s="0"/>
    </row>
    <row r="218" customFormat="false" ht="12.75" hidden="false" customHeight="false" outlineLevel="0" collapsed="false">
      <c r="A218" s="124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6"/>
      <c r="O218" s="23"/>
      <c r="P218" s="23"/>
      <c r="Q218" s="23"/>
      <c r="R218" s="23"/>
      <c r="S218" s="23"/>
      <c r="T218" s="0"/>
      <c r="U218" s="0"/>
    </row>
    <row r="219" customFormat="false" ht="12.75" hidden="false" customHeight="false" outlineLevel="0" collapsed="false">
      <c r="A219" s="124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6"/>
      <c r="O219" s="23"/>
      <c r="P219" s="23"/>
      <c r="Q219" s="23"/>
      <c r="R219" s="23"/>
      <c r="S219" s="23"/>
      <c r="T219" s="0"/>
      <c r="U219" s="0"/>
    </row>
    <row r="220" customFormat="false" ht="12.75" hidden="false" customHeight="false" outlineLevel="0" collapsed="false">
      <c r="A220" s="124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6"/>
      <c r="O220" s="23"/>
      <c r="P220" s="23"/>
      <c r="Q220" s="23"/>
      <c r="R220" s="23"/>
      <c r="S220" s="23"/>
      <c r="T220" s="0"/>
      <c r="U220" s="0"/>
    </row>
    <row r="221" customFormat="false" ht="12.75" hidden="false" customHeight="false" outlineLevel="0" collapsed="false">
      <c r="A221" s="124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6"/>
      <c r="O221" s="23"/>
      <c r="P221" s="23"/>
      <c r="Q221" s="23"/>
      <c r="R221" s="23"/>
      <c r="S221" s="23"/>
      <c r="T221" s="0"/>
      <c r="U221" s="0"/>
    </row>
    <row r="222" customFormat="false" ht="12.75" hidden="false" customHeight="false" outlineLevel="0" collapsed="false">
      <c r="A222" s="124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6"/>
      <c r="O222" s="23"/>
      <c r="P222" s="23"/>
      <c r="Q222" s="23"/>
      <c r="R222" s="23"/>
      <c r="S222" s="23"/>
      <c r="T222" s="0"/>
      <c r="U222" s="0"/>
    </row>
    <row r="223" customFormat="false" ht="12.75" hidden="false" customHeight="false" outlineLevel="0" collapsed="false">
      <c r="A223" s="124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6"/>
      <c r="O223" s="23"/>
      <c r="P223" s="23"/>
      <c r="Q223" s="23"/>
      <c r="R223" s="23"/>
      <c r="S223" s="23"/>
      <c r="T223" s="0"/>
      <c r="U223" s="0"/>
    </row>
    <row r="224" customFormat="false" ht="12.75" hidden="false" customHeight="false" outlineLevel="0" collapsed="false">
      <c r="A224" s="124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6"/>
      <c r="O224" s="23"/>
      <c r="P224" s="23"/>
      <c r="Q224" s="23"/>
      <c r="R224" s="23"/>
      <c r="S224" s="23"/>
      <c r="T224" s="0"/>
      <c r="U224" s="0"/>
    </row>
    <row r="225" customFormat="false" ht="12.75" hidden="false" customHeight="false" outlineLevel="0" collapsed="false">
      <c r="A225" s="124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6"/>
      <c r="O225" s="23"/>
      <c r="P225" s="23"/>
      <c r="Q225" s="23"/>
      <c r="R225" s="23"/>
      <c r="S225" s="23"/>
      <c r="T225" s="0"/>
      <c r="U225" s="0"/>
    </row>
    <row r="226" customFormat="false" ht="12.75" hidden="false" customHeight="false" outlineLevel="0" collapsed="false">
      <c r="A226" s="124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6"/>
      <c r="O226" s="23"/>
      <c r="P226" s="23"/>
      <c r="Q226" s="23"/>
      <c r="R226" s="23"/>
      <c r="S226" s="23"/>
      <c r="T226" s="0"/>
      <c r="U226" s="0"/>
    </row>
    <row r="227" customFormat="false" ht="12.75" hidden="false" customHeight="false" outlineLevel="0" collapsed="false">
      <c r="A227" s="124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6"/>
      <c r="O227" s="23"/>
      <c r="P227" s="23"/>
      <c r="Q227" s="23"/>
      <c r="R227" s="23"/>
      <c r="S227" s="23"/>
      <c r="T227" s="0"/>
      <c r="U227" s="0"/>
    </row>
    <row r="228" customFormat="false" ht="12.75" hidden="false" customHeight="false" outlineLevel="0" collapsed="false">
      <c r="A228" s="124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6"/>
      <c r="O228" s="23"/>
      <c r="P228" s="23"/>
      <c r="Q228" s="23"/>
      <c r="R228" s="23"/>
      <c r="S228" s="23"/>
      <c r="T228" s="0"/>
      <c r="U228" s="0"/>
    </row>
    <row r="229" customFormat="false" ht="12.75" hidden="false" customHeight="false" outlineLevel="0" collapsed="false">
      <c r="A229" s="124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6"/>
      <c r="O229" s="23"/>
      <c r="P229" s="23"/>
      <c r="Q229" s="23"/>
      <c r="R229" s="23"/>
      <c r="S229" s="23"/>
      <c r="T229" s="0"/>
      <c r="U229" s="0"/>
    </row>
    <row r="230" customFormat="false" ht="12.75" hidden="false" customHeight="false" outlineLevel="0" collapsed="false">
      <c r="A230" s="124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6"/>
      <c r="O230" s="23"/>
      <c r="P230" s="23"/>
      <c r="Q230" s="23"/>
      <c r="R230" s="23"/>
      <c r="S230" s="23"/>
      <c r="T230" s="0"/>
      <c r="U230" s="0"/>
    </row>
    <row r="231" customFormat="false" ht="12.75" hidden="false" customHeight="false" outlineLevel="0" collapsed="false">
      <c r="A231" s="124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6"/>
      <c r="O231" s="23"/>
      <c r="P231" s="23"/>
      <c r="Q231" s="23"/>
      <c r="R231" s="23"/>
      <c r="S231" s="23"/>
      <c r="T231" s="0"/>
      <c r="U231" s="0"/>
    </row>
    <row r="232" customFormat="false" ht="12.75" hidden="false" customHeight="false" outlineLevel="0" collapsed="false">
      <c r="A232" s="124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6"/>
      <c r="O232" s="23"/>
      <c r="P232" s="23"/>
      <c r="Q232" s="23"/>
      <c r="R232" s="23"/>
      <c r="S232" s="23"/>
      <c r="T232" s="0"/>
      <c r="U232" s="0"/>
    </row>
    <row r="233" customFormat="false" ht="12.75" hidden="false" customHeight="false" outlineLevel="0" collapsed="false">
      <c r="A233" s="124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6"/>
      <c r="O233" s="23"/>
      <c r="P233" s="23"/>
      <c r="Q233" s="23"/>
      <c r="R233" s="23"/>
      <c r="S233" s="23"/>
      <c r="T233" s="0"/>
      <c r="U233" s="0"/>
    </row>
    <row r="234" customFormat="false" ht="12.75" hidden="false" customHeight="false" outlineLevel="0" collapsed="false">
      <c r="A234" s="124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6"/>
      <c r="O234" s="23"/>
      <c r="P234" s="23"/>
      <c r="Q234" s="23"/>
      <c r="R234" s="23"/>
      <c r="S234" s="23"/>
      <c r="T234" s="0"/>
      <c r="U234" s="0"/>
    </row>
    <row r="235" customFormat="false" ht="12.75" hidden="false" customHeight="false" outlineLevel="0" collapsed="false">
      <c r="A235" s="124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6"/>
      <c r="O235" s="23"/>
      <c r="P235" s="23"/>
      <c r="Q235" s="23"/>
      <c r="R235" s="23"/>
      <c r="S235" s="23"/>
      <c r="T235" s="0"/>
      <c r="U235" s="0"/>
    </row>
    <row r="236" customFormat="false" ht="12.75" hidden="false" customHeight="false" outlineLevel="0" collapsed="false">
      <c r="A236" s="124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6"/>
      <c r="O236" s="23"/>
      <c r="P236" s="23"/>
      <c r="Q236" s="23"/>
      <c r="R236" s="23"/>
      <c r="S236" s="23"/>
      <c r="T236" s="0"/>
      <c r="U236" s="0"/>
    </row>
    <row r="237" customFormat="false" ht="12.75" hidden="false" customHeight="false" outlineLevel="0" collapsed="false">
      <c r="A237" s="124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6"/>
      <c r="O237" s="23"/>
      <c r="P237" s="23"/>
      <c r="Q237" s="23"/>
      <c r="R237" s="23"/>
      <c r="S237" s="23"/>
      <c r="T237" s="0"/>
      <c r="U237" s="0"/>
    </row>
    <row r="238" customFormat="false" ht="12.75" hidden="false" customHeight="false" outlineLevel="0" collapsed="false">
      <c r="A238" s="124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6"/>
      <c r="O238" s="23"/>
      <c r="P238" s="23"/>
      <c r="Q238" s="23"/>
      <c r="R238" s="23"/>
      <c r="S238" s="23"/>
      <c r="T238" s="0"/>
      <c r="U238" s="0"/>
    </row>
    <row r="239" customFormat="false" ht="12.75" hidden="false" customHeight="false" outlineLevel="0" collapsed="false">
      <c r="A239" s="124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6"/>
      <c r="O239" s="23"/>
      <c r="P239" s="23"/>
      <c r="Q239" s="23"/>
      <c r="R239" s="23"/>
      <c r="S239" s="23"/>
      <c r="T239" s="0"/>
      <c r="U239" s="0"/>
    </row>
    <row r="240" customFormat="false" ht="12.75" hidden="false" customHeight="false" outlineLevel="0" collapsed="false">
      <c r="A240" s="124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6"/>
      <c r="O240" s="23"/>
      <c r="P240" s="23"/>
      <c r="Q240" s="23"/>
      <c r="R240" s="23"/>
      <c r="S240" s="23"/>
      <c r="T240" s="0"/>
      <c r="U240" s="0"/>
    </row>
    <row r="241" customFormat="false" ht="12.75" hidden="false" customHeight="false" outlineLevel="0" collapsed="false">
      <c r="A241" s="124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6"/>
      <c r="O241" s="23"/>
      <c r="P241" s="23"/>
      <c r="Q241" s="23"/>
      <c r="R241" s="23"/>
      <c r="S241" s="23"/>
      <c r="T241" s="0"/>
      <c r="U241" s="0"/>
    </row>
    <row r="242" customFormat="false" ht="12.75" hidden="false" customHeight="false" outlineLevel="0" collapsed="false">
      <c r="A242" s="124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6"/>
      <c r="O242" s="23"/>
      <c r="P242" s="23"/>
      <c r="Q242" s="23"/>
      <c r="R242" s="23"/>
      <c r="S242" s="23"/>
      <c r="T242" s="0"/>
      <c r="U242" s="0"/>
    </row>
    <row r="243" customFormat="false" ht="12.75" hidden="false" customHeight="false" outlineLevel="0" collapsed="false">
      <c r="A243" s="124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6"/>
      <c r="O243" s="23"/>
      <c r="P243" s="23"/>
      <c r="Q243" s="23"/>
      <c r="R243" s="23"/>
      <c r="S243" s="23"/>
      <c r="T243" s="0"/>
      <c r="U243" s="0"/>
    </row>
    <row r="244" customFormat="false" ht="12.75" hidden="false" customHeight="false" outlineLevel="0" collapsed="false">
      <c r="A244" s="124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6"/>
      <c r="O244" s="23"/>
      <c r="P244" s="23"/>
      <c r="Q244" s="23"/>
      <c r="R244" s="23"/>
      <c r="S244" s="23"/>
      <c r="T244" s="0"/>
      <c r="U244" s="0"/>
    </row>
    <row r="245" customFormat="false" ht="12.75" hidden="false" customHeight="false" outlineLevel="0" collapsed="false">
      <c r="A245" s="124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6"/>
      <c r="O245" s="23"/>
      <c r="P245" s="23"/>
      <c r="Q245" s="23"/>
      <c r="R245" s="23"/>
      <c r="S245" s="23"/>
      <c r="T245" s="0"/>
      <c r="U245" s="0"/>
    </row>
    <row r="246" customFormat="false" ht="12.75" hidden="false" customHeight="false" outlineLevel="0" collapsed="false">
      <c r="A246" s="124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6"/>
      <c r="O246" s="23"/>
      <c r="P246" s="23"/>
      <c r="Q246" s="23"/>
      <c r="R246" s="23"/>
      <c r="S246" s="23"/>
      <c r="T246" s="0"/>
      <c r="U246" s="0"/>
    </row>
    <row r="247" customFormat="false" ht="12.75" hidden="false" customHeight="false" outlineLevel="0" collapsed="false">
      <c r="A247" s="124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6"/>
      <c r="O247" s="23"/>
      <c r="P247" s="23"/>
      <c r="Q247" s="23"/>
      <c r="R247" s="23"/>
      <c r="S247" s="23"/>
      <c r="T247" s="0"/>
      <c r="U247" s="0"/>
    </row>
    <row r="248" customFormat="false" ht="12.75" hidden="false" customHeight="false" outlineLevel="0" collapsed="false">
      <c r="A248" s="124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6"/>
      <c r="O248" s="23"/>
      <c r="P248" s="23"/>
      <c r="Q248" s="23"/>
      <c r="R248" s="23"/>
      <c r="S248" s="23"/>
      <c r="T248" s="0"/>
      <c r="U248" s="0"/>
    </row>
    <row r="249" customFormat="false" ht="12.75" hidden="false" customHeight="false" outlineLevel="0" collapsed="false">
      <c r="A249" s="124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6"/>
      <c r="O249" s="23"/>
      <c r="P249" s="23"/>
      <c r="Q249" s="23"/>
      <c r="R249" s="23"/>
      <c r="S249" s="23"/>
      <c r="T249" s="0"/>
      <c r="U249" s="0"/>
    </row>
    <row r="250" customFormat="false" ht="12.75" hidden="false" customHeight="false" outlineLevel="0" collapsed="false">
      <c r="A250" s="124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6"/>
      <c r="O250" s="23"/>
      <c r="P250" s="23"/>
      <c r="Q250" s="23"/>
      <c r="R250" s="23"/>
      <c r="S250" s="23"/>
      <c r="T250" s="0"/>
      <c r="U250" s="0"/>
    </row>
    <row r="251" customFormat="false" ht="12.75" hidden="false" customHeight="false" outlineLevel="0" collapsed="false">
      <c r="A251" s="124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6"/>
      <c r="O251" s="23"/>
      <c r="P251" s="23"/>
      <c r="Q251" s="23"/>
      <c r="R251" s="23"/>
      <c r="S251" s="23"/>
      <c r="T251" s="0"/>
      <c r="U251" s="0"/>
    </row>
    <row r="252" customFormat="false" ht="12.75" hidden="false" customHeight="false" outlineLevel="0" collapsed="false">
      <c r="A252" s="124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6"/>
      <c r="O252" s="23"/>
      <c r="P252" s="23"/>
      <c r="Q252" s="23"/>
      <c r="R252" s="23"/>
      <c r="S252" s="23"/>
      <c r="T252" s="0"/>
      <c r="U252" s="0"/>
    </row>
    <row r="253" customFormat="false" ht="12.75" hidden="false" customHeight="false" outlineLevel="0" collapsed="false">
      <c r="A253" s="124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6"/>
      <c r="O253" s="23"/>
      <c r="P253" s="23"/>
      <c r="Q253" s="23"/>
      <c r="R253" s="23"/>
      <c r="S253" s="23"/>
      <c r="T253" s="0"/>
      <c r="U253" s="0"/>
    </row>
    <row r="254" customFormat="false" ht="12.75" hidden="false" customHeight="false" outlineLevel="0" collapsed="false">
      <c r="A254" s="124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6"/>
      <c r="O254" s="23"/>
      <c r="P254" s="23"/>
      <c r="Q254" s="23"/>
      <c r="R254" s="23"/>
      <c r="S254" s="23"/>
      <c r="T254" s="0"/>
      <c r="U254" s="0"/>
    </row>
    <row r="255" customFormat="false" ht="12.75" hidden="false" customHeight="false" outlineLevel="0" collapsed="false">
      <c r="A255" s="124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6"/>
      <c r="O255" s="23"/>
      <c r="P255" s="23"/>
      <c r="Q255" s="23"/>
      <c r="R255" s="23"/>
      <c r="S255" s="23"/>
      <c r="T255" s="0"/>
      <c r="U255" s="0"/>
    </row>
    <row r="256" customFormat="false" ht="12.75" hidden="false" customHeight="false" outlineLevel="0" collapsed="false">
      <c r="A256" s="124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6"/>
      <c r="O256" s="23"/>
      <c r="P256" s="23"/>
      <c r="Q256" s="23"/>
      <c r="R256" s="23"/>
      <c r="S256" s="23"/>
      <c r="T256" s="0"/>
      <c r="U256" s="0"/>
    </row>
    <row r="257" customFormat="false" ht="12.75" hidden="false" customHeight="false" outlineLevel="0" collapsed="false">
      <c r="A257" s="124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6"/>
      <c r="O257" s="23"/>
      <c r="P257" s="23"/>
      <c r="Q257" s="23"/>
      <c r="R257" s="23"/>
      <c r="S257" s="23"/>
      <c r="T257" s="0"/>
      <c r="U257" s="0"/>
    </row>
    <row r="258" customFormat="false" ht="12.75" hidden="false" customHeight="false" outlineLevel="0" collapsed="false">
      <c r="A258" s="124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6"/>
      <c r="O258" s="23"/>
      <c r="P258" s="23"/>
      <c r="Q258" s="23"/>
      <c r="R258" s="23"/>
      <c r="S258" s="23"/>
      <c r="T258" s="0"/>
      <c r="U258" s="0"/>
    </row>
    <row r="259" customFormat="false" ht="12.75" hidden="false" customHeight="false" outlineLevel="0" collapsed="false">
      <c r="A259" s="124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6"/>
      <c r="O259" s="23"/>
      <c r="P259" s="23"/>
      <c r="Q259" s="23"/>
      <c r="R259" s="23"/>
      <c r="S259" s="23"/>
      <c r="T259" s="0"/>
      <c r="U259" s="0"/>
    </row>
    <row r="260" customFormat="false" ht="12.75" hidden="false" customHeight="false" outlineLevel="0" collapsed="false">
      <c r="A260" s="124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6"/>
      <c r="O260" s="23"/>
      <c r="P260" s="23"/>
      <c r="Q260" s="23"/>
      <c r="R260" s="23"/>
      <c r="S260" s="23"/>
      <c r="T260" s="0"/>
      <c r="U260" s="0"/>
    </row>
    <row r="261" customFormat="false" ht="12.75" hidden="false" customHeight="false" outlineLevel="0" collapsed="false">
      <c r="A261" s="124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6"/>
      <c r="O261" s="23"/>
      <c r="P261" s="23"/>
      <c r="Q261" s="23"/>
      <c r="R261" s="23"/>
      <c r="S261" s="23"/>
      <c r="T261" s="0"/>
      <c r="U261" s="0"/>
    </row>
    <row r="262" customFormat="false" ht="12.75" hidden="false" customHeight="false" outlineLevel="0" collapsed="false">
      <c r="O262" s="23"/>
      <c r="P262" s="23"/>
      <c r="Q262" s="23"/>
      <c r="R262" s="23"/>
      <c r="S262" s="23"/>
      <c r="T262" s="0"/>
      <c r="U262" s="0"/>
    </row>
    <row r="263" customFormat="false" ht="12.75" hidden="false" customHeight="false" outlineLevel="0" collapsed="false">
      <c r="O263" s="23"/>
      <c r="P263" s="23"/>
      <c r="Q263" s="23"/>
      <c r="R263" s="23"/>
      <c r="S263" s="23"/>
      <c r="T263" s="0"/>
      <c r="U263" s="0"/>
    </row>
    <row r="264" customFormat="false" ht="12.75" hidden="false" customHeight="false" outlineLevel="0" collapsed="false">
      <c r="O264" s="23"/>
      <c r="P264" s="23"/>
      <c r="Q264" s="23"/>
      <c r="R264" s="23"/>
      <c r="S264" s="23"/>
      <c r="T264" s="0"/>
      <c r="U264" s="0"/>
    </row>
    <row r="265" customFormat="false" ht="12.75" hidden="false" customHeight="false" outlineLevel="0" collapsed="false">
      <c r="O265" s="23"/>
      <c r="P265" s="23"/>
      <c r="Q265" s="23"/>
      <c r="R265" s="23"/>
      <c r="S265" s="23"/>
      <c r="T265" s="0"/>
      <c r="U265" s="0"/>
    </row>
    <row r="266" customFormat="false" ht="12.75" hidden="false" customHeight="false" outlineLevel="0" collapsed="false">
      <c r="O266" s="23"/>
      <c r="P266" s="23"/>
      <c r="Q266" s="23"/>
      <c r="R266" s="23"/>
      <c r="S266" s="23"/>
      <c r="T266" s="0"/>
      <c r="U266" s="0"/>
    </row>
    <row r="267" customFormat="false" ht="12.75" hidden="false" customHeight="false" outlineLevel="0" collapsed="false">
      <c r="O267" s="23"/>
      <c r="P267" s="23"/>
      <c r="Q267" s="23"/>
      <c r="R267" s="23"/>
      <c r="S267" s="23"/>
      <c r="T267" s="0"/>
      <c r="U267" s="0"/>
    </row>
    <row r="268" customFormat="false" ht="12.75" hidden="false" customHeight="false" outlineLevel="0" collapsed="false">
      <c r="O268" s="23"/>
      <c r="P268" s="23"/>
      <c r="Q268" s="23"/>
      <c r="R268" s="23"/>
      <c r="S268" s="23"/>
      <c r="T268" s="0"/>
      <c r="U268" s="0"/>
    </row>
    <row r="269" customFormat="false" ht="12.75" hidden="false" customHeight="false" outlineLevel="0" collapsed="false">
      <c r="O269" s="23"/>
      <c r="P269" s="23"/>
      <c r="Q269" s="23"/>
      <c r="R269" s="23"/>
      <c r="S269" s="23"/>
      <c r="T269" s="0"/>
      <c r="U269" s="0"/>
    </row>
    <row r="270" customFormat="false" ht="12.75" hidden="false" customHeight="false" outlineLevel="0" collapsed="false">
      <c r="O270" s="23"/>
      <c r="P270" s="23"/>
      <c r="Q270" s="23"/>
      <c r="R270" s="23"/>
      <c r="S270" s="23"/>
      <c r="T270" s="0"/>
      <c r="U270" s="0"/>
    </row>
    <row r="271" customFormat="false" ht="12.75" hidden="false" customHeight="false" outlineLevel="0" collapsed="false">
      <c r="O271" s="23"/>
      <c r="P271" s="23"/>
      <c r="Q271" s="23"/>
      <c r="R271" s="23"/>
      <c r="S271" s="23"/>
      <c r="T271" s="0"/>
      <c r="U271" s="0"/>
    </row>
    <row r="272" customFormat="false" ht="12.75" hidden="false" customHeight="false" outlineLevel="0" collapsed="false">
      <c r="O272" s="23"/>
      <c r="P272" s="23"/>
      <c r="Q272" s="23"/>
      <c r="R272" s="23"/>
      <c r="S272" s="23"/>
      <c r="T272" s="0"/>
      <c r="U272" s="0"/>
    </row>
    <row r="273" customFormat="false" ht="12.75" hidden="false" customHeight="false" outlineLevel="0" collapsed="false">
      <c r="O273" s="23"/>
      <c r="P273" s="23"/>
      <c r="Q273" s="23"/>
      <c r="R273" s="23"/>
      <c r="S273" s="23"/>
      <c r="T273" s="0"/>
      <c r="U273" s="0"/>
    </row>
    <row r="274" customFormat="false" ht="12.75" hidden="false" customHeight="false" outlineLevel="0" collapsed="false">
      <c r="O274" s="23"/>
      <c r="P274" s="23"/>
      <c r="Q274" s="23"/>
      <c r="R274" s="23"/>
      <c r="S274" s="23"/>
      <c r="T274" s="0"/>
      <c r="U274" s="0"/>
    </row>
    <row r="275" customFormat="false" ht="12.75" hidden="false" customHeight="false" outlineLevel="0" collapsed="false">
      <c r="O275" s="23"/>
      <c r="P275" s="23"/>
      <c r="Q275" s="23"/>
      <c r="R275" s="23"/>
      <c r="S275" s="23"/>
      <c r="T275" s="0"/>
      <c r="U275" s="0"/>
    </row>
    <row r="276" customFormat="false" ht="12.75" hidden="false" customHeight="false" outlineLevel="0" collapsed="false">
      <c r="O276" s="23"/>
      <c r="P276" s="23"/>
      <c r="Q276" s="23"/>
      <c r="R276" s="23"/>
      <c r="S276" s="23"/>
      <c r="T276" s="0"/>
      <c r="U276" s="0"/>
    </row>
    <row r="277" customFormat="false" ht="12.75" hidden="false" customHeight="false" outlineLevel="0" collapsed="false">
      <c r="O277" s="23"/>
      <c r="P277" s="23"/>
      <c r="Q277" s="23"/>
      <c r="R277" s="23"/>
      <c r="S277" s="23"/>
      <c r="T277" s="0"/>
      <c r="U277" s="0"/>
    </row>
    <row r="278" customFormat="false" ht="12.75" hidden="false" customHeight="false" outlineLevel="0" collapsed="false">
      <c r="O278" s="23"/>
      <c r="P278" s="23"/>
      <c r="Q278" s="23"/>
      <c r="R278" s="23"/>
      <c r="S278" s="23"/>
      <c r="T278" s="0"/>
      <c r="U278" s="0"/>
    </row>
    <row r="279" customFormat="false" ht="12.75" hidden="false" customHeight="false" outlineLevel="0" collapsed="false">
      <c r="O279" s="23"/>
      <c r="P279" s="23"/>
      <c r="Q279" s="23"/>
      <c r="R279" s="23"/>
      <c r="S279" s="23"/>
      <c r="T279" s="0"/>
      <c r="U279" s="0"/>
    </row>
    <row r="280" customFormat="false" ht="12.75" hidden="false" customHeight="false" outlineLevel="0" collapsed="false">
      <c r="O280" s="23"/>
      <c r="P280" s="23"/>
      <c r="Q280" s="23"/>
      <c r="R280" s="23"/>
      <c r="S280" s="23"/>
      <c r="T280" s="0"/>
      <c r="U280" s="0"/>
    </row>
    <row r="281" customFormat="false" ht="12.75" hidden="false" customHeight="false" outlineLevel="0" collapsed="false">
      <c r="O281" s="23"/>
      <c r="P281" s="23"/>
      <c r="Q281" s="23"/>
      <c r="R281" s="23"/>
      <c r="S281" s="23"/>
      <c r="T281" s="0"/>
      <c r="U281" s="0"/>
    </row>
    <row r="282" customFormat="false" ht="12.75" hidden="false" customHeight="false" outlineLevel="0" collapsed="false">
      <c r="O282" s="23"/>
      <c r="P282" s="23"/>
      <c r="Q282" s="23"/>
      <c r="R282" s="23"/>
      <c r="S282" s="23"/>
      <c r="T282" s="0"/>
      <c r="U282" s="0"/>
    </row>
    <row r="283" customFormat="false" ht="12.75" hidden="false" customHeight="false" outlineLevel="0" collapsed="false">
      <c r="O283" s="23"/>
      <c r="P283" s="23"/>
      <c r="Q283" s="23"/>
      <c r="R283" s="23"/>
      <c r="S283" s="23"/>
      <c r="T283" s="0"/>
      <c r="U283" s="0"/>
    </row>
    <row r="284" customFormat="false" ht="12.75" hidden="false" customHeight="false" outlineLevel="0" collapsed="false">
      <c r="O284" s="23"/>
      <c r="P284" s="23"/>
      <c r="Q284" s="23"/>
      <c r="R284" s="23"/>
      <c r="S284" s="23"/>
      <c r="T284" s="0"/>
      <c r="U284" s="0"/>
    </row>
    <row r="285" customFormat="false" ht="12.75" hidden="false" customHeight="false" outlineLevel="0" collapsed="false">
      <c r="O285" s="23"/>
      <c r="P285" s="23"/>
      <c r="Q285" s="23"/>
      <c r="R285" s="23"/>
      <c r="S285" s="23"/>
      <c r="T285" s="0"/>
      <c r="U285" s="0"/>
    </row>
    <row r="286" customFormat="false" ht="12.75" hidden="false" customHeight="false" outlineLevel="0" collapsed="false">
      <c r="O286" s="23"/>
      <c r="P286" s="23"/>
      <c r="Q286" s="23"/>
      <c r="R286" s="23"/>
      <c r="S286" s="23"/>
      <c r="T286" s="0"/>
      <c r="U286" s="0"/>
    </row>
    <row r="287" customFormat="false" ht="12.75" hidden="false" customHeight="false" outlineLevel="0" collapsed="false">
      <c r="O287" s="23"/>
      <c r="P287" s="23"/>
      <c r="Q287" s="23"/>
      <c r="R287" s="23"/>
      <c r="S287" s="23"/>
      <c r="T287" s="0"/>
      <c r="U287" s="0"/>
    </row>
    <row r="288" customFormat="false" ht="12.75" hidden="false" customHeight="false" outlineLevel="0" collapsed="false">
      <c r="O288" s="23"/>
      <c r="P288" s="23"/>
      <c r="Q288" s="23"/>
      <c r="R288" s="23"/>
      <c r="S288" s="23"/>
      <c r="T288" s="0"/>
      <c r="U288" s="0"/>
    </row>
    <row r="289" customFormat="false" ht="12.75" hidden="false" customHeight="false" outlineLevel="0" collapsed="false">
      <c r="O289" s="23"/>
      <c r="P289" s="23"/>
      <c r="Q289" s="23"/>
      <c r="R289" s="23"/>
      <c r="S289" s="23"/>
      <c r="T289" s="0"/>
      <c r="U289" s="0"/>
    </row>
    <row r="290" customFormat="false" ht="12.75" hidden="false" customHeight="false" outlineLevel="0" collapsed="false">
      <c r="O290" s="23"/>
      <c r="P290" s="23"/>
      <c r="Q290" s="23"/>
      <c r="R290" s="23"/>
      <c r="S290" s="23"/>
      <c r="T290" s="0"/>
      <c r="U290" s="0"/>
    </row>
    <row r="291" customFormat="false" ht="12.75" hidden="false" customHeight="false" outlineLevel="0" collapsed="false">
      <c r="O291" s="23"/>
      <c r="P291" s="23"/>
      <c r="Q291" s="23"/>
      <c r="R291" s="23"/>
      <c r="S291" s="23"/>
      <c r="T291" s="0"/>
      <c r="U291" s="0"/>
    </row>
    <row r="292" customFormat="false" ht="12.75" hidden="false" customHeight="false" outlineLevel="0" collapsed="false">
      <c r="O292" s="23"/>
      <c r="P292" s="23"/>
      <c r="Q292" s="23"/>
      <c r="R292" s="23"/>
      <c r="S292" s="23"/>
      <c r="T292" s="0"/>
      <c r="U292" s="0"/>
    </row>
    <row r="293" customFormat="false" ht="12.75" hidden="false" customHeight="false" outlineLevel="0" collapsed="false">
      <c r="O293" s="23"/>
      <c r="P293" s="23"/>
      <c r="Q293" s="23"/>
      <c r="R293" s="23"/>
      <c r="S293" s="23"/>
      <c r="T293" s="0"/>
      <c r="U293" s="0"/>
    </row>
    <row r="294" customFormat="false" ht="12.75" hidden="false" customHeight="false" outlineLevel="0" collapsed="false">
      <c r="O294" s="23"/>
      <c r="P294" s="23"/>
      <c r="Q294" s="23"/>
      <c r="R294" s="23"/>
      <c r="S294" s="23"/>
      <c r="T294" s="0"/>
      <c r="U294" s="0"/>
    </row>
    <row r="295" customFormat="false" ht="12.75" hidden="false" customHeight="false" outlineLevel="0" collapsed="false">
      <c r="O295" s="23"/>
      <c r="P295" s="23"/>
      <c r="Q295" s="23"/>
      <c r="R295" s="23"/>
      <c r="S295" s="23"/>
      <c r="T295" s="0"/>
      <c r="U295" s="0"/>
    </row>
    <row r="296" customFormat="false" ht="12.75" hidden="false" customHeight="false" outlineLevel="0" collapsed="false">
      <c r="O296" s="23"/>
      <c r="P296" s="23"/>
      <c r="Q296" s="23"/>
      <c r="R296" s="23"/>
      <c r="S296" s="23"/>
      <c r="T296" s="0"/>
      <c r="U296" s="0"/>
    </row>
    <row r="297" customFormat="false" ht="12.75" hidden="false" customHeight="false" outlineLevel="0" collapsed="false">
      <c r="O297" s="23"/>
      <c r="P297" s="23"/>
      <c r="Q297" s="23"/>
      <c r="R297" s="23"/>
      <c r="S297" s="23"/>
      <c r="T297" s="0"/>
      <c r="U297" s="0"/>
    </row>
    <row r="298" customFormat="false" ht="12.75" hidden="false" customHeight="false" outlineLevel="0" collapsed="false">
      <c r="O298" s="23"/>
      <c r="P298" s="23"/>
      <c r="Q298" s="23"/>
      <c r="R298" s="23"/>
      <c r="S298" s="23"/>
      <c r="T298" s="0"/>
      <c r="U298" s="0"/>
    </row>
    <row r="299" customFormat="false" ht="12.75" hidden="false" customHeight="false" outlineLevel="0" collapsed="false">
      <c r="O299" s="23"/>
      <c r="P299" s="23"/>
      <c r="Q299" s="23"/>
      <c r="R299" s="23"/>
      <c r="S299" s="23"/>
      <c r="T299" s="0"/>
      <c r="U299" s="0"/>
    </row>
    <row r="300" customFormat="false" ht="12.75" hidden="false" customHeight="false" outlineLevel="0" collapsed="false">
      <c r="O300" s="23"/>
      <c r="P300" s="23"/>
      <c r="Q300" s="23"/>
      <c r="R300" s="23"/>
      <c r="S300" s="23"/>
      <c r="T300" s="0"/>
      <c r="U300" s="0"/>
    </row>
    <row r="301" customFormat="false" ht="12.75" hidden="false" customHeight="false" outlineLevel="0" collapsed="false">
      <c r="O301" s="23"/>
      <c r="P301" s="23"/>
      <c r="Q301" s="23"/>
      <c r="R301" s="23"/>
      <c r="S301" s="23"/>
      <c r="T301" s="0"/>
      <c r="U301" s="0"/>
    </row>
    <row r="302" customFormat="false" ht="12.75" hidden="false" customHeight="false" outlineLevel="0" collapsed="false">
      <c r="O302" s="23"/>
      <c r="P302" s="23"/>
      <c r="Q302" s="23"/>
      <c r="R302" s="23"/>
      <c r="S302" s="23"/>
      <c r="T302" s="0"/>
      <c r="U302" s="0"/>
    </row>
    <row r="303" customFormat="false" ht="12.75" hidden="false" customHeight="false" outlineLevel="0" collapsed="false">
      <c r="O303" s="23"/>
      <c r="P303" s="23"/>
      <c r="Q303" s="23"/>
      <c r="R303" s="23"/>
      <c r="S303" s="23"/>
      <c r="T303" s="0"/>
      <c r="U303" s="0"/>
    </row>
    <row r="304" customFormat="false" ht="12.75" hidden="false" customHeight="false" outlineLevel="0" collapsed="false">
      <c r="O304" s="23"/>
      <c r="P304" s="23"/>
      <c r="Q304" s="23"/>
      <c r="R304" s="23"/>
      <c r="S304" s="23"/>
      <c r="T304" s="0"/>
      <c r="U304" s="0"/>
    </row>
    <row r="305" customFormat="false" ht="12.75" hidden="false" customHeight="false" outlineLevel="0" collapsed="false">
      <c r="O305" s="23"/>
      <c r="P305" s="23"/>
      <c r="Q305" s="23"/>
      <c r="R305" s="23"/>
      <c r="S305" s="23"/>
      <c r="T305" s="0"/>
      <c r="U305" s="0"/>
    </row>
    <row r="306" customFormat="false" ht="12.75" hidden="false" customHeight="false" outlineLevel="0" collapsed="false">
      <c r="O306" s="23"/>
      <c r="P306" s="23"/>
      <c r="Q306" s="23"/>
      <c r="R306" s="23"/>
      <c r="S306" s="23"/>
      <c r="T306" s="0"/>
      <c r="U306" s="0"/>
    </row>
    <row r="307" customFormat="false" ht="12.75" hidden="false" customHeight="false" outlineLevel="0" collapsed="false">
      <c r="O307" s="23"/>
      <c r="P307" s="23"/>
      <c r="Q307" s="23"/>
      <c r="R307" s="23"/>
      <c r="S307" s="23"/>
      <c r="T307" s="0"/>
      <c r="U307" s="0"/>
    </row>
    <row r="308" customFormat="false" ht="12.75" hidden="false" customHeight="false" outlineLevel="0" collapsed="false">
      <c r="O308" s="23"/>
      <c r="P308" s="23"/>
      <c r="Q308" s="23"/>
      <c r="R308" s="23"/>
      <c r="S308" s="23"/>
      <c r="T308" s="0"/>
      <c r="U308" s="0"/>
    </row>
    <row r="309" customFormat="false" ht="12.75" hidden="false" customHeight="false" outlineLevel="0" collapsed="false">
      <c r="O309" s="23"/>
      <c r="P309" s="23"/>
      <c r="Q309" s="23"/>
      <c r="R309" s="23"/>
      <c r="S309" s="23"/>
      <c r="T309" s="0"/>
      <c r="U309" s="0"/>
    </row>
    <row r="310" customFormat="false" ht="12.75" hidden="false" customHeight="false" outlineLevel="0" collapsed="false">
      <c r="O310" s="23"/>
      <c r="P310" s="23"/>
      <c r="Q310" s="23"/>
      <c r="R310" s="23"/>
      <c r="S310" s="23"/>
      <c r="T310" s="0"/>
      <c r="U310" s="0"/>
    </row>
    <row r="311" customFormat="false" ht="12.75" hidden="false" customHeight="false" outlineLevel="0" collapsed="false">
      <c r="O311" s="23"/>
      <c r="P311" s="23"/>
      <c r="Q311" s="23"/>
      <c r="R311" s="23"/>
      <c r="S311" s="23"/>
      <c r="T311" s="0"/>
      <c r="U311" s="0"/>
    </row>
    <row r="312" customFormat="false" ht="12.75" hidden="false" customHeight="false" outlineLevel="0" collapsed="false">
      <c r="O312" s="23"/>
      <c r="P312" s="23"/>
      <c r="Q312" s="23"/>
      <c r="R312" s="23"/>
      <c r="S312" s="23"/>
      <c r="T312" s="0"/>
      <c r="U312" s="0"/>
    </row>
    <row r="313" customFormat="false" ht="12.75" hidden="false" customHeight="false" outlineLevel="0" collapsed="false">
      <c r="O313" s="23"/>
      <c r="P313" s="23"/>
      <c r="Q313" s="23"/>
      <c r="R313" s="23"/>
      <c r="S313" s="23"/>
      <c r="T313" s="0"/>
      <c r="U313" s="0"/>
    </row>
    <row r="314" customFormat="false" ht="12.75" hidden="false" customHeight="false" outlineLevel="0" collapsed="false">
      <c r="O314" s="23"/>
      <c r="P314" s="23"/>
      <c r="Q314" s="23"/>
      <c r="R314" s="23"/>
      <c r="S314" s="23"/>
      <c r="T314" s="0"/>
      <c r="U314" s="0"/>
    </row>
    <row r="315" customFormat="false" ht="12.75" hidden="false" customHeight="false" outlineLevel="0" collapsed="false">
      <c r="O315" s="23"/>
      <c r="P315" s="23"/>
      <c r="Q315" s="23"/>
      <c r="R315" s="23"/>
      <c r="S315" s="23"/>
      <c r="T315" s="0"/>
      <c r="U315" s="0"/>
    </row>
    <row r="316" customFormat="false" ht="12.75" hidden="false" customHeight="false" outlineLevel="0" collapsed="false">
      <c r="O316" s="23"/>
      <c r="P316" s="23"/>
      <c r="Q316" s="23"/>
      <c r="R316" s="23"/>
      <c r="S316" s="23"/>
      <c r="T316" s="0"/>
      <c r="U316" s="0"/>
    </row>
    <row r="317" customFormat="false" ht="12.75" hidden="false" customHeight="false" outlineLevel="0" collapsed="false">
      <c r="O317" s="23"/>
      <c r="P317" s="23"/>
      <c r="Q317" s="23"/>
      <c r="R317" s="23"/>
      <c r="S317" s="23"/>
      <c r="T317" s="0"/>
      <c r="U317" s="0"/>
    </row>
    <row r="318" customFormat="false" ht="12.75" hidden="false" customHeight="false" outlineLevel="0" collapsed="false">
      <c r="O318" s="23"/>
      <c r="P318" s="23"/>
      <c r="Q318" s="23"/>
      <c r="R318" s="23"/>
      <c r="S318" s="23"/>
      <c r="T318" s="0"/>
      <c r="U318" s="0"/>
    </row>
    <row r="319" customFormat="false" ht="12.75" hidden="false" customHeight="false" outlineLevel="0" collapsed="false">
      <c r="O319" s="23"/>
      <c r="P319" s="23"/>
      <c r="Q319" s="23"/>
      <c r="R319" s="23"/>
      <c r="S319" s="23"/>
      <c r="T319" s="0"/>
      <c r="U319" s="0"/>
    </row>
    <row r="320" customFormat="false" ht="12.75" hidden="false" customHeight="false" outlineLevel="0" collapsed="false">
      <c r="O320" s="23"/>
      <c r="P320" s="23"/>
      <c r="Q320" s="23"/>
      <c r="R320" s="23"/>
      <c r="S320" s="23"/>
      <c r="T320" s="0"/>
      <c r="U320" s="0"/>
    </row>
    <row r="321" customFormat="false" ht="12.75" hidden="false" customHeight="false" outlineLevel="0" collapsed="false">
      <c r="O321" s="23"/>
      <c r="P321" s="23"/>
      <c r="Q321" s="23"/>
      <c r="R321" s="23"/>
      <c r="S321" s="23"/>
      <c r="T321" s="0"/>
      <c r="U321" s="0"/>
    </row>
    <row r="322" customFormat="false" ht="12.75" hidden="false" customHeight="false" outlineLevel="0" collapsed="false">
      <c r="O322" s="23"/>
      <c r="P322" s="23"/>
      <c r="Q322" s="23"/>
      <c r="R322" s="23"/>
      <c r="S322" s="23"/>
      <c r="T322" s="0"/>
      <c r="U322" s="0"/>
    </row>
    <row r="323" customFormat="false" ht="12.75" hidden="false" customHeight="false" outlineLevel="0" collapsed="false">
      <c r="O323" s="23"/>
      <c r="P323" s="23"/>
      <c r="Q323" s="23"/>
      <c r="R323" s="23"/>
      <c r="S323" s="23"/>
      <c r="T323" s="0"/>
      <c r="U323" s="0"/>
    </row>
    <row r="324" customFormat="false" ht="12.75" hidden="false" customHeight="false" outlineLevel="0" collapsed="false">
      <c r="O324" s="23"/>
      <c r="P324" s="23"/>
      <c r="Q324" s="23"/>
      <c r="R324" s="23"/>
      <c r="S324" s="23"/>
      <c r="T324" s="0"/>
      <c r="U324" s="0"/>
    </row>
    <row r="325" customFormat="false" ht="12.75" hidden="false" customHeight="false" outlineLevel="0" collapsed="false">
      <c r="O325" s="23"/>
      <c r="P325" s="23"/>
      <c r="Q325" s="23"/>
      <c r="R325" s="23"/>
      <c r="S325" s="23"/>
      <c r="T325" s="0"/>
      <c r="U325" s="0"/>
    </row>
    <row r="326" customFormat="false" ht="12.75" hidden="false" customHeight="false" outlineLevel="0" collapsed="false">
      <c r="O326" s="23"/>
      <c r="P326" s="23"/>
      <c r="Q326" s="23"/>
      <c r="R326" s="23"/>
      <c r="S326" s="23"/>
      <c r="T326" s="0"/>
      <c r="U326" s="0"/>
    </row>
    <row r="327" customFormat="false" ht="12.75" hidden="false" customHeight="false" outlineLevel="0" collapsed="false">
      <c r="O327" s="23"/>
      <c r="P327" s="23"/>
      <c r="Q327" s="23"/>
      <c r="R327" s="23"/>
      <c r="S327" s="23"/>
      <c r="T327" s="0"/>
      <c r="U327" s="0"/>
    </row>
    <row r="328" customFormat="false" ht="12.75" hidden="false" customHeight="false" outlineLevel="0" collapsed="false">
      <c r="O328" s="23"/>
      <c r="P328" s="23"/>
      <c r="Q328" s="23"/>
      <c r="R328" s="23"/>
      <c r="S328" s="23"/>
      <c r="T328" s="0"/>
      <c r="U328" s="0"/>
    </row>
    <row r="329" customFormat="false" ht="12.75" hidden="false" customHeight="false" outlineLevel="0" collapsed="false">
      <c r="O329" s="23"/>
      <c r="P329" s="23"/>
      <c r="Q329" s="23"/>
      <c r="R329" s="23"/>
      <c r="S329" s="23"/>
      <c r="T329" s="0"/>
      <c r="U329" s="0"/>
    </row>
    <row r="330" customFormat="false" ht="12.75" hidden="false" customHeight="false" outlineLevel="0" collapsed="false">
      <c r="O330" s="23"/>
      <c r="P330" s="23"/>
      <c r="Q330" s="23"/>
      <c r="R330" s="23"/>
      <c r="S330" s="23"/>
      <c r="T330" s="0"/>
      <c r="U330" s="0"/>
    </row>
    <row r="331" customFormat="false" ht="12.75" hidden="false" customHeight="false" outlineLevel="0" collapsed="false">
      <c r="O331" s="23"/>
      <c r="P331" s="23"/>
      <c r="Q331" s="23"/>
      <c r="R331" s="23"/>
      <c r="S331" s="23"/>
      <c r="T331" s="0"/>
      <c r="U331" s="0"/>
    </row>
    <row r="332" customFormat="false" ht="12.75" hidden="false" customHeight="false" outlineLevel="0" collapsed="false">
      <c r="O332" s="23"/>
      <c r="P332" s="23"/>
      <c r="Q332" s="23"/>
      <c r="R332" s="23"/>
      <c r="S332" s="23"/>
      <c r="T332" s="0"/>
      <c r="U332" s="0"/>
    </row>
    <row r="333" customFormat="false" ht="12.75" hidden="false" customHeight="false" outlineLevel="0" collapsed="false">
      <c r="O333" s="23"/>
      <c r="P333" s="23"/>
      <c r="Q333" s="23"/>
      <c r="R333" s="23"/>
      <c r="S333" s="23"/>
      <c r="T333" s="0"/>
      <c r="U333" s="0"/>
    </row>
    <row r="334" customFormat="false" ht="12.75" hidden="false" customHeight="false" outlineLevel="0" collapsed="false">
      <c r="O334" s="23"/>
      <c r="P334" s="23"/>
      <c r="Q334" s="23"/>
      <c r="R334" s="23"/>
      <c r="S334" s="23"/>
      <c r="T334" s="0"/>
      <c r="U334" s="0"/>
    </row>
    <row r="335" customFormat="false" ht="12.75" hidden="false" customHeight="false" outlineLevel="0" collapsed="false">
      <c r="O335" s="23"/>
      <c r="P335" s="23"/>
      <c r="Q335" s="23"/>
      <c r="R335" s="23"/>
      <c r="S335" s="23"/>
      <c r="T335" s="0"/>
      <c r="U335" s="0"/>
    </row>
    <row r="336" customFormat="false" ht="12.75" hidden="false" customHeight="false" outlineLevel="0" collapsed="false">
      <c r="O336" s="23"/>
      <c r="P336" s="23"/>
      <c r="Q336" s="23"/>
      <c r="R336" s="23"/>
      <c r="S336" s="23"/>
      <c r="T336" s="0"/>
      <c r="U336" s="0"/>
    </row>
    <row r="337" customFormat="false" ht="12.75" hidden="false" customHeight="false" outlineLevel="0" collapsed="false">
      <c r="O337" s="23"/>
      <c r="P337" s="23"/>
      <c r="Q337" s="23"/>
      <c r="R337" s="23"/>
      <c r="S337" s="23"/>
      <c r="T337" s="0"/>
      <c r="U337" s="0"/>
    </row>
    <row r="338" customFormat="false" ht="12.75" hidden="false" customHeight="false" outlineLevel="0" collapsed="false">
      <c r="O338" s="23"/>
      <c r="P338" s="23"/>
      <c r="Q338" s="23"/>
      <c r="R338" s="23"/>
      <c r="S338" s="23"/>
      <c r="T338" s="0"/>
      <c r="U338" s="0"/>
    </row>
    <row r="339" customFormat="false" ht="12.75" hidden="false" customHeight="false" outlineLevel="0" collapsed="false">
      <c r="O339" s="23"/>
      <c r="P339" s="23"/>
      <c r="Q339" s="23"/>
      <c r="R339" s="23"/>
      <c r="S339" s="23"/>
      <c r="T339" s="0"/>
      <c r="U339" s="0"/>
    </row>
    <row r="340" customFormat="false" ht="12.75" hidden="false" customHeight="false" outlineLevel="0" collapsed="false">
      <c r="O340" s="23"/>
      <c r="P340" s="23"/>
      <c r="Q340" s="23"/>
      <c r="R340" s="23"/>
      <c r="S340" s="23"/>
      <c r="T340" s="0"/>
      <c r="U340" s="0"/>
    </row>
    <row r="341" customFormat="false" ht="12.75" hidden="false" customHeight="false" outlineLevel="0" collapsed="false">
      <c r="O341" s="23"/>
      <c r="P341" s="23"/>
      <c r="Q341" s="23"/>
      <c r="R341" s="23"/>
      <c r="S341" s="23"/>
      <c r="T341" s="0"/>
      <c r="U341" s="0"/>
    </row>
    <row r="342" customFormat="false" ht="12.75" hidden="false" customHeight="false" outlineLevel="0" collapsed="false">
      <c r="O342" s="23"/>
      <c r="P342" s="23"/>
      <c r="Q342" s="23"/>
      <c r="R342" s="23"/>
      <c r="S342" s="23"/>
      <c r="T342" s="0"/>
      <c r="U342" s="0"/>
    </row>
    <row r="343" customFormat="false" ht="12.75" hidden="false" customHeight="false" outlineLevel="0" collapsed="false">
      <c r="O343" s="23"/>
      <c r="P343" s="23"/>
      <c r="Q343" s="23"/>
      <c r="R343" s="23"/>
      <c r="S343" s="23"/>
      <c r="T343" s="0"/>
      <c r="U343" s="0"/>
    </row>
    <row r="344" customFormat="false" ht="12.75" hidden="false" customHeight="false" outlineLevel="0" collapsed="false">
      <c r="O344" s="23"/>
      <c r="P344" s="23"/>
      <c r="Q344" s="23"/>
      <c r="R344" s="23"/>
      <c r="S344" s="23"/>
      <c r="T344" s="0"/>
      <c r="U344" s="0"/>
    </row>
    <row r="345" customFormat="false" ht="12.75" hidden="false" customHeight="false" outlineLevel="0" collapsed="false">
      <c r="O345" s="23"/>
      <c r="P345" s="23"/>
      <c r="Q345" s="23"/>
      <c r="R345" s="23"/>
      <c r="S345" s="23"/>
      <c r="T345" s="0"/>
      <c r="U345" s="0"/>
    </row>
    <row r="346" customFormat="false" ht="12.75" hidden="false" customHeight="false" outlineLevel="0" collapsed="false">
      <c r="O346" s="23"/>
      <c r="P346" s="23"/>
      <c r="Q346" s="23"/>
      <c r="R346" s="23"/>
      <c r="S346" s="23"/>
      <c r="T346" s="0"/>
      <c r="U346" s="0"/>
    </row>
    <row r="347" customFormat="false" ht="12.75" hidden="false" customHeight="false" outlineLevel="0" collapsed="false">
      <c r="O347" s="23"/>
      <c r="P347" s="23"/>
      <c r="Q347" s="23"/>
      <c r="R347" s="23"/>
      <c r="S347" s="23"/>
      <c r="T347" s="0"/>
      <c r="U347" s="0"/>
    </row>
    <row r="348" customFormat="false" ht="12.75" hidden="false" customHeight="false" outlineLevel="0" collapsed="false">
      <c r="O348" s="23"/>
      <c r="P348" s="23"/>
      <c r="Q348" s="23"/>
      <c r="R348" s="23"/>
      <c r="S348" s="23"/>
      <c r="T348" s="0"/>
      <c r="U348" s="0"/>
    </row>
    <row r="349" customFormat="false" ht="12.75" hidden="false" customHeight="false" outlineLevel="0" collapsed="false">
      <c r="O349" s="23"/>
      <c r="P349" s="23"/>
      <c r="Q349" s="23"/>
      <c r="R349" s="23"/>
      <c r="S349" s="23"/>
      <c r="T349" s="0"/>
      <c r="U349" s="0"/>
    </row>
    <row r="350" customFormat="false" ht="12.75" hidden="false" customHeight="false" outlineLevel="0" collapsed="false">
      <c r="O350" s="23"/>
      <c r="P350" s="23"/>
      <c r="Q350" s="23"/>
      <c r="R350" s="23"/>
      <c r="S350" s="23"/>
      <c r="T350" s="0"/>
      <c r="U350" s="0"/>
    </row>
    <row r="351" customFormat="false" ht="12.75" hidden="false" customHeight="false" outlineLevel="0" collapsed="false">
      <c r="O351" s="23"/>
      <c r="P351" s="23"/>
      <c r="Q351" s="23"/>
      <c r="R351" s="23"/>
      <c r="S351" s="23"/>
      <c r="T351" s="0"/>
      <c r="U351" s="0"/>
    </row>
    <row r="352" customFormat="false" ht="12.75" hidden="false" customHeight="false" outlineLevel="0" collapsed="false">
      <c r="O352" s="23"/>
      <c r="P352" s="23"/>
      <c r="Q352" s="23"/>
      <c r="R352" s="23"/>
      <c r="S352" s="23"/>
      <c r="T352" s="0"/>
      <c r="U352" s="0"/>
    </row>
    <row r="353" customFormat="false" ht="12.75" hidden="false" customHeight="false" outlineLevel="0" collapsed="false">
      <c r="O353" s="23"/>
      <c r="P353" s="23"/>
      <c r="Q353" s="23"/>
      <c r="R353" s="23"/>
      <c r="S353" s="23"/>
      <c r="T353" s="0"/>
      <c r="U353" s="0"/>
    </row>
    <row r="354" customFormat="false" ht="12.75" hidden="false" customHeight="false" outlineLevel="0" collapsed="false">
      <c r="O354" s="23"/>
      <c r="P354" s="23"/>
      <c r="Q354" s="23"/>
      <c r="R354" s="23"/>
      <c r="S354" s="23"/>
      <c r="T354" s="0"/>
      <c r="U354" s="0"/>
    </row>
    <row r="355" customFormat="false" ht="12.75" hidden="false" customHeight="false" outlineLevel="0" collapsed="false">
      <c r="O355" s="23"/>
      <c r="P355" s="23"/>
      <c r="Q355" s="23"/>
      <c r="R355" s="23"/>
      <c r="S355" s="23"/>
      <c r="T355" s="0"/>
      <c r="U355" s="0"/>
    </row>
    <row r="356" customFormat="false" ht="12.75" hidden="false" customHeight="false" outlineLevel="0" collapsed="false">
      <c r="O356" s="23"/>
      <c r="P356" s="23"/>
      <c r="Q356" s="23"/>
      <c r="R356" s="23"/>
      <c r="S356" s="23"/>
      <c r="T356" s="0"/>
      <c r="U356" s="0"/>
    </row>
    <row r="357" customFormat="false" ht="12.75" hidden="false" customHeight="false" outlineLevel="0" collapsed="false">
      <c r="O357" s="23"/>
      <c r="P357" s="23"/>
      <c r="Q357" s="23"/>
      <c r="R357" s="23"/>
      <c r="S357" s="23"/>
      <c r="T357" s="0"/>
      <c r="U357" s="0"/>
    </row>
    <row r="358" customFormat="false" ht="12.75" hidden="false" customHeight="false" outlineLevel="0" collapsed="false">
      <c r="O358" s="23"/>
      <c r="P358" s="23"/>
      <c r="Q358" s="23"/>
      <c r="R358" s="23"/>
      <c r="S358" s="23"/>
      <c r="T358" s="0"/>
      <c r="U358" s="0"/>
    </row>
    <row r="359" customFormat="false" ht="12.75" hidden="false" customHeight="false" outlineLevel="0" collapsed="false">
      <c r="O359" s="23"/>
      <c r="P359" s="23"/>
      <c r="Q359" s="23"/>
      <c r="R359" s="23"/>
      <c r="S359" s="23"/>
      <c r="T359" s="0"/>
      <c r="U359" s="0"/>
    </row>
    <row r="360" customFormat="false" ht="12.75" hidden="false" customHeight="false" outlineLevel="0" collapsed="false">
      <c r="O360" s="23"/>
      <c r="P360" s="23"/>
      <c r="Q360" s="23"/>
      <c r="R360" s="23"/>
      <c r="S360" s="23"/>
      <c r="T360" s="0"/>
      <c r="U360" s="0"/>
    </row>
    <row r="361" customFormat="false" ht="12.75" hidden="false" customHeight="false" outlineLevel="0" collapsed="false">
      <c r="O361" s="23"/>
      <c r="P361" s="23"/>
      <c r="Q361" s="23"/>
      <c r="R361" s="23"/>
      <c r="S361" s="23"/>
      <c r="T361" s="0"/>
      <c r="U361" s="0"/>
    </row>
    <row r="362" customFormat="false" ht="12.75" hidden="false" customHeight="false" outlineLevel="0" collapsed="false">
      <c r="O362" s="23"/>
      <c r="P362" s="23"/>
      <c r="Q362" s="23"/>
      <c r="R362" s="23"/>
      <c r="S362" s="23"/>
      <c r="T362" s="0"/>
      <c r="U362" s="0"/>
    </row>
    <row r="363" customFormat="false" ht="12.75" hidden="false" customHeight="false" outlineLevel="0" collapsed="false">
      <c r="O363" s="23"/>
      <c r="P363" s="23"/>
      <c r="Q363" s="23"/>
      <c r="R363" s="23"/>
      <c r="S363" s="23"/>
      <c r="T363" s="0"/>
      <c r="U363" s="0"/>
    </row>
    <row r="364" customFormat="false" ht="12.75" hidden="false" customHeight="false" outlineLevel="0" collapsed="false">
      <c r="O364" s="23"/>
      <c r="P364" s="23"/>
      <c r="Q364" s="23"/>
      <c r="R364" s="23"/>
      <c r="S364" s="23"/>
      <c r="T364" s="0"/>
      <c r="U364" s="0"/>
    </row>
    <row r="365" customFormat="false" ht="12.75" hidden="false" customHeight="false" outlineLevel="0" collapsed="false">
      <c r="O365" s="23"/>
      <c r="P365" s="23"/>
      <c r="Q365" s="23"/>
      <c r="R365" s="23"/>
      <c r="S365" s="23"/>
      <c r="T365" s="0"/>
      <c r="U365" s="0"/>
    </row>
    <row r="366" customFormat="false" ht="12.75" hidden="false" customHeight="false" outlineLevel="0" collapsed="false">
      <c r="O366" s="23"/>
      <c r="P366" s="23"/>
      <c r="Q366" s="23"/>
      <c r="R366" s="23"/>
      <c r="S366" s="23"/>
      <c r="T366" s="0"/>
      <c r="U366" s="0"/>
    </row>
    <row r="367" customFormat="false" ht="12.75" hidden="false" customHeight="false" outlineLevel="0" collapsed="false">
      <c r="O367" s="23"/>
      <c r="P367" s="23"/>
      <c r="Q367" s="23"/>
      <c r="R367" s="23"/>
      <c r="S367" s="23"/>
      <c r="T367" s="0"/>
      <c r="U367" s="0"/>
    </row>
    <row r="368" customFormat="false" ht="12.75" hidden="false" customHeight="false" outlineLevel="0" collapsed="false">
      <c r="O368" s="23"/>
      <c r="P368" s="23"/>
      <c r="Q368" s="23"/>
      <c r="R368" s="23"/>
      <c r="S368" s="23"/>
      <c r="T368" s="0"/>
      <c r="U368" s="0"/>
    </row>
    <row r="369" customFormat="false" ht="12.75" hidden="false" customHeight="false" outlineLevel="0" collapsed="false">
      <c r="O369" s="23"/>
      <c r="P369" s="23"/>
      <c r="Q369" s="23"/>
      <c r="R369" s="23"/>
      <c r="S369" s="23"/>
      <c r="T369" s="0"/>
      <c r="U369" s="0"/>
    </row>
    <row r="370" customFormat="false" ht="12.75" hidden="false" customHeight="false" outlineLevel="0" collapsed="false">
      <c r="O370" s="23"/>
      <c r="P370" s="23"/>
      <c r="Q370" s="23"/>
      <c r="R370" s="23"/>
      <c r="S370" s="23"/>
      <c r="T370" s="0"/>
      <c r="U370" s="0"/>
    </row>
    <row r="371" customFormat="false" ht="12.75" hidden="false" customHeight="false" outlineLevel="0" collapsed="false">
      <c r="O371" s="23"/>
      <c r="P371" s="23"/>
      <c r="Q371" s="23"/>
      <c r="R371" s="23"/>
      <c r="S371" s="23"/>
      <c r="T371" s="0"/>
      <c r="U371" s="0"/>
    </row>
    <row r="372" customFormat="false" ht="12.75" hidden="false" customHeight="false" outlineLevel="0" collapsed="false">
      <c r="O372" s="23"/>
      <c r="P372" s="23"/>
      <c r="Q372" s="23"/>
      <c r="R372" s="23"/>
      <c r="S372" s="23"/>
      <c r="T372" s="0"/>
      <c r="U372" s="0"/>
    </row>
    <row r="373" customFormat="false" ht="12.75" hidden="false" customHeight="false" outlineLevel="0" collapsed="false">
      <c r="O373" s="23"/>
      <c r="P373" s="23"/>
      <c r="Q373" s="23"/>
      <c r="R373" s="23"/>
      <c r="S373" s="23"/>
      <c r="T373" s="0"/>
      <c r="U373" s="0"/>
    </row>
    <row r="374" customFormat="false" ht="12.75" hidden="false" customHeight="false" outlineLevel="0" collapsed="false">
      <c r="O374" s="23"/>
      <c r="P374" s="23"/>
      <c r="Q374" s="23"/>
      <c r="R374" s="23"/>
      <c r="S374" s="23"/>
      <c r="T374" s="0"/>
      <c r="U374" s="0"/>
    </row>
    <row r="375" customFormat="false" ht="12.75" hidden="false" customHeight="false" outlineLevel="0" collapsed="false">
      <c r="O375" s="23"/>
      <c r="P375" s="23"/>
      <c r="Q375" s="23"/>
      <c r="R375" s="23"/>
      <c r="S375" s="23"/>
      <c r="T375" s="0"/>
      <c r="U375" s="0"/>
    </row>
    <row r="376" customFormat="false" ht="12.75" hidden="false" customHeight="false" outlineLevel="0" collapsed="false">
      <c r="O376" s="23"/>
      <c r="P376" s="23"/>
      <c r="Q376" s="23"/>
      <c r="R376" s="23"/>
      <c r="S376" s="23"/>
      <c r="T376" s="0"/>
      <c r="U376" s="0"/>
    </row>
    <row r="377" customFormat="false" ht="12.75" hidden="false" customHeight="false" outlineLevel="0" collapsed="false">
      <c r="O377" s="23"/>
      <c r="P377" s="23"/>
      <c r="Q377" s="23"/>
      <c r="R377" s="23"/>
      <c r="S377" s="23"/>
      <c r="T377" s="0"/>
      <c r="U377" s="0"/>
    </row>
    <row r="378" customFormat="false" ht="12.75" hidden="false" customHeight="false" outlineLevel="0" collapsed="false">
      <c r="O378" s="23"/>
      <c r="P378" s="23"/>
      <c r="Q378" s="23"/>
      <c r="R378" s="23"/>
      <c r="S378" s="23"/>
      <c r="T378" s="0"/>
      <c r="U378" s="0"/>
    </row>
    <row r="379" customFormat="false" ht="12.75" hidden="false" customHeight="false" outlineLevel="0" collapsed="false">
      <c r="O379" s="23"/>
      <c r="P379" s="23"/>
      <c r="Q379" s="23"/>
      <c r="R379" s="23"/>
      <c r="S379" s="23"/>
      <c r="T379" s="0"/>
      <c r="U379" s="0"/>
    </row>
    <row r="380" customFormat="false" ht="12.75" hidden="false" customHeight="false" outlineLevel="0" collapsed="false">
      <c r="O380" s="23"/>
      <c r="P380" s="23"/>
      <c r="Q380" s="23"/>
      <c r="R380" s="23"/>
      <c r="S380" s="23"/>
      <c r="T380" s="0"/>
      <c r="U380" s="0"/>
    </row>
    <row r="381" customFormat="false" ht="12.75" hidden="false" customHeight="false" outlineLevel="0" collapsed="false">
      <c r="O381" s="23"/>
      <c r="P381" s="23"/>
      <c r="Q381" s="23"/>
      <c r="R381" s="23"/>
      <c r="S381" s="23"/>
      <c r="T381" s="0"/>
      <c r="U381" s="0"/>
    </row>
    <row r="382" customFormat="false" ht="12.75" hidden="false" customHeight="false" outlineLevel="0" collapsed="false">
      <c r="O382" s="23"/>
      <c r="P382" s="23"/>
      <c r="Q382" s="23"/>
      <c r="R382" s="23"/>
      <c r="S382" s="23"/>
      <c r="T382" s="0"/>
      <c r="U382" s="0"/>
    </row>
    <row r="383" customFormat="false" ht="12.75" hidden="false" customHeight="false" outlineLevel="0" collapsed="false">
      <c r="O383" s="23"/>
      <c r="P383" s="23"/>
      <c r="Q383" s="23"/>
      <c r="R383" s="23"/>
      <c r="S383" s="23"/>
      <c r="T383" s="0"/>
      <c r="U383" s="0"/>
    </row>
    <row r="384" customFormat="false" ht="12.75" hidden="false" customHeight="false" outlineLevel="0" collapsed="false">
      <c r="O384" s="23"/>
      <c r="P384" s="23"/>
      <c r="Q384" s="23"/>
      <c r="R384" s="23"/>
      <c r="S384" s="23"/>
      <c r="T384" s="0"/>
      <c r="U384" s="0"/>
    </row>
    <row r="385" customFormat="false" ht="12.75" hidden="false" customHeight="false" outlineLevel="0" collapsed="false">
      <c r="O385" s="23"/>
      <c r="P385" s="23"/>
      <c r="Q385" s="23"/>
      <c r="R385" s="23"/>
      <c r="S385" s="23"/>
      <c r="T385" s="0"/>
      <c r="U385" s="0"/>
    </row>
    <row r="386" customFormat="false" ht="12.75" hidden="false" customHeight="false" outlineLevel="0" collapsed="false">
      <c r="O386" s="23"/>
      <c r="P386" s="23"/>
      <c r="Q386" s="23"/>
      <c r="R386" s="23"/>
      <c r="S386" s="23"/>
      <c r="T386" s="0"/>
      <c r="U386" s="0"/>
    </row>
    <row r="387" customFormat="false" ht="12.75" hidden="false" customHeight="false" outlineLevel="0" collapsed="false">
      <c r="O387" s="23"/>
      <c r="P387" s="23"/>
      <c r="Q387" s="23"/>
      <c r="R387" s="23"/>
      <c r="S387" s="23"/>
      <c r="T387" s="0"/>
      <c r="U387" s="0"/>
    </row>
    <row r="388" customFormat="false" ht="12.75" hidden="false" customHeight="false" outlineLevel="0" collapsed="false">
      <c r="O388" s="23"/>
      <c r="P388" s="23"/>
      <c r="Q388" s="23"/>
      <c r="R388" s="23"/>
      <c r="S388" s="23"/>
      <c r="T388" s="0"/>
      <c r="U388" s="0"/>
    </row>
    <row r="389" customFormat="false" ht="12.75" hidden="false" customHeight="false" outlineLevel="0" collapsed="false">
      <c r="O389" s="23"/>
      <c r="P389" s="23"/>
      <c r="Q389" s="23"/>
      <c r="R389" s="23"/>
      <c r="S389" s="23"/>
      <c r="T389" s="0"/>
      <c r="U389" s="0"/>
    </row>
    <row r="390" customFormat="false" ht="12.75" hidden="false" customHeight="false" outlineLevel="0" collapsed="false">
      <c r="O390" s="23"/>
      <c r="P390" s="23"/>
      <c r="Q390" s="23"/>
      <c r="R390" s="23"/>
      <c r="S390" s="23"/>
      <c r="T390" s="0"/>
      <c r="U390" s="0"/>
    </row>
    <row r="391" customFormat="false" ht="12.75" hidden="false" customHeight="false" outlineLevel="0" collapsed="false">
      <c r="O391" s="23"/>
      <c r="P391" s="23"/>
      <c r="Q391" s="23"/>
      <c r="R391" s="23"/>
      <c r="S391" s="23"/>
      <c r="T391" s="0"/>
      <c r="U391" s="0"/>
    </row>
    <row r="392" customFormat="false" ht="12.75" hidden="false" customHeight="false" outlineLevel="0" collapsed="false">
      <c r="O392" s="23"/>
      <c r="P392" s="23"/>
      <c r="Q392" s="23"/>
      <c r="R392" s="23"/>
      <c r="S392" s="23"/>
      <c r="T392" s="0"/>
      <c r="U392" s="0"/>
    </row>
    <row r="393" customFormat="false" ht="12.75" hidden="false" customHeight="false" outlineLevel="0" collapsed="false">
      <c r="O393" s="23"/>
      <c r="P393" s="23"/>
      <c r="Q393" s="23"/>
      <c r="R393" s="23"/>
      <c r="S393" s="23"/>
      <c r="T393" s="0"/>
      <c r="U393" s="0"/>
    </row>
    <row r="394" customFormat="false" ht="12.75" hidden="false" customHeight="false" outlineLevel="0" collapsed="false">
      <c r="O394" s="23"/>
      <c r="P394" s="23"/>
      <c r="Q394" s="23"/>
      <c r="R394" s="23"/>
      <c r="S394" s="23"/>
      <c r="T394" s="0"/>
      <c r="U394" s="0"/>
    </row>
    <row r="395" customFormat="false" ht="12.75" hidden="false" customHeight="false" outlineLevel="0" collapsed="false">
      <c r="O395" s="23"/>
      <c r="P395" s="23"/>
      <c r="Q395" s="23"/>
      <c r="R395" s="23"/>
      <c r="S395" s="23"/>
      <c r="T395" s="0"/>
      <c r="U395" s="0"/>
    </row>
    <row r="396" customFormat="false" ht="12.75" hidden="false" customHeight="false" outlineLevel="0" collapsed="false">
      <c r="O396" s="23"/>
      <c r="P396" s="23"/>
      <c r="Q396" s="23"/>
      <c r="R396" s="23"/>
      <c r="S396" s="23"/>
      <c r="T396" s="0"/>
      <c r="U396" s="0"/>
    </row>
    <row r="397" customFormat="false" ht="12.75" hidden="false" customHeight="false" outlineLevel="0" collapsed="false">
      <c r="O397" s="23"/>
      <c r="P397" s="23"/>
      <c r="Q397" s="23"/>
      <c r="R397" s="23"/>
      <c r="S397" s="23"/>
      <c r="T397" s="0"/>
      <c r="U397" s="0"/>
    </row>
    <row r="398" customFormat="false" ht="12.75" hidden="false" customHeight="false" outlineLevel="0" collapsed="false">
      <c r="O398" s="23"/>
      <c r="P398" s="23"/>
      <c r="Q398" s="23"/>
      <c r="R398" s="23"/>
      <c r="S398" s="23"/>
      <c r="T398" s="0"/>
      <c r="U398" s="0"/>
    </row>
    <row r="399" customFormat="false" ht="12.75" hidden="false" customHeight="false" outlineLevel="0" collapsed="false">
      <c r="O399" s="23"/>
      <c r="P399" s="23"/>
      <c r="Q399" s="23"/>
      <c r="R399" s="23"/>
      <c r="S399" s="23"/>
      <c r="T399" s="0"/>
      <c r="U399" s="0"/>
    </row>
    <row r="400" customFormat="false" ht="12.75" hidden="false" customHeight="false" outlineLevel="0" collapsed="false">
      <c r="O400" s="23"/>
      <c r="P400" s="23"/>
      <c r="Q400" s="23"/>
      <c r="R400" s="23"/>
      <c r="S400" s="23"/>
      <c r="T400" s="0"/>
      <c r="U400" s="0"/>
    </row>
    <row r="401" customFormat="false" ht="12.75" hidden="false" customHeight="false" outlineLevel="0" collapsed="false">
      <c r="O401" s="23"/>
      <c r="P401" s="23"/>
      <c r="Q401" s="23"/>
      <c r="R401" s="23"/>
      <c r="S401" s="23"/>
      <c r="T401" s="0"/>
      <c r="U401" s="0"/>
    </row>
    <row r="402" customFormat="false" ht="12.75" hidden="false" customHeight="false" outlineLevel="0" collapsed="false">
      <c r="O402" s="23"/>
      <c r="P402" s="23"/>
      <c r="Q402" s="23"/>
      <c r="R402" s="23"/>
      <c r="S402" s="23"/>
      <c r="T402" s="0"/>
      <c r="U402" s="0"/>
    </row>
    <row r="403" customFormat="false" ht="12.75" hidden="false" customHeight="false" outlineLevel="0" collapsed="false">
      <c r="O403" s="23"/>
      <c r="P403" s="23"/>
      <c r="Q403" s="23"/>
      <c r="R403" s="23"/>
      <c r="S403" s="23"/>
      <c r="T403" s="0"/>
      <c r="U403" s="0"/>
    </row>
    <row r="404" customFormat="false" ht="12.75" hidden="false" customHeight="false" outlineLevel="0" collapsed="false">
      <c r="O404" s="23"/>
      <c r="P404" s="23"/>
      <c r="Q404" s="23"/>
      <c r="R404" s="23"/>
      <c r="S404" s="23"/>
      <c r="T404" s="0"/>
      <c r="U404" s="0"/>
    </row>
    <row r="405" customFormat="false" ht="12.75" hidden="false" customHeight="false" outlineLevel="0" collapsed="false">
      <c r="O405" s="23"/>
      <c r="P405" s="23"/>
      <c r="Q405" s="23"/>
      <c r="R405" s="23"/>
      <c r="S405" s="23"/>
      <c r="T405" s="0"/>
      <c r="U405" s="0"/>
    </row>
    <row r="406" customFormat="false" ht="12.75" hidden="false" customHeight="false" outlineLevel="0" collapsed="false">
      <c r="O406" s="23"/>
      <c r="P406" s="23"/>
      <c r="Q406" s="23"/>
      <c r="R406" s="23"/>
      <c r="S406" s="23"/>
      <c r="T406" s="0"/>
      <c r="U406" s="0"/>
    </row>
    <row r="407" customFormat="false" ht="12.75" hidden="false" customHeight="false" outlineLevel="0" collapsed="false">
      <c r="O407" s="23"/>
      <c r="P407" s="23"/>
      <c r="Q407" s="23"/>
      <c r="R407" s="23"/>
      <c r="S407" s="23"/>
      <c r="T407" s="0"/>
      <c r="U407" s="0"/>
    </row>
    <row r="408" customFormat="false" ht="12.75" hidden="false" customHeight="false" outlineLevel="0" collapsed="false">
      <c r="O408" s="23"/>
      <c r="P408" s="23"/>
      <c r="Q408" s="23"/>
      <c r="R408" s="23"/>
      <c r="S408" s="23"/>
      <c r="T408" s="0"/>
      <c r="U408" s="0"/>
    </row>
    <row r="409" customFormat="false" ht="12.75" hidden="false" customHeight="false" outlineLevel="0" collapsed="false">
      <c r="O409" s="23"/>
      <c r="P409" s="23"/>
      <c r="Q409" s="23"/>
      <c r="R409" s="23"/>
      <c r="S409" s="23"/>
      <c r="T409" s="0"/>
      <c r="U409" s="0"/>
    </row>
    <row r="410" customFormat="false" ht="12.75" hidden="false" customHeight="false" outlineLevel="0" collapsed="false">
      <c r="O410" s="23"/>
      <c r="P410" s="23"/>
      <c r="Q410" s="23"/>
      <c r="R410" s="23"/>
      <c r="S410" s="23"/>
      <c r="T410" s="0"/>
      <c r="U410" s="0"/>
    </row>
    <row r="411" customFormat="false" ht="12.75" hidden="false" customHeight="false" outlineLevel="0" collapsed="false">
      <c r="O411" s="23"/>
      <c r="P411" s="23"/>
      <c r="Q411" s="23"/>
      <c r="R411" s="23"/>
      <c r="S411" s="23"/>
      <c r="T411" s="0"/>
      <c r="U411" s="0"/>
    </row>
    <row r="412" customFormat="false" ht="12.75" hidden="false" customHeight="false" outlineLevel="0" collapsed="false">
      <c r="O412" s="23"/>
      <c r="P412" s="23"/>
      <c r="Q412" s="23"/>
      <c r="R412" s="23"/>
      <c r="S412" s="23"/>
      <c r="T412" s="0"/>
      <c r="U412" s="0"/>
    </row>
    <row r="413" customFormat="false" ht="12.75" hidden="false" customHeight="false" outlineLevel="0" collapsed="false">
      <c r="O413" s="23"/>
      <c r="P413" s="23"/>
      <c r="Q413" s="23"/>
      <c r="R413" s="23"/>
      <c r="S413" s="23"/>
      <c r="T413" s="0"/>
      <c r="U413" s="0"/>
    </row>
    <row r="414" customFormat="false" ht="12.75" hidden="false" customHeight="false" outlineLevel="0" collapsed="false">
      <c r="O414" s="23"/>
      <c r="P414" s="23"/>
      <c r="Q414" s="23"/>
      <c r="R414" s="23"/>
      <c r="S414" s="23"/>
      <c r="T414" s="0"/>
      <c r="U414" s="0"/>
    </row>
    <row r="415" customFormat="false" ht="12.75" hidden="false" customHeight="false" outlineLevel="0" collapsed="false">
      <c r="O415" s="23"/>
      <c r="P415" s="23"/>
      <c r="Q415" s="23"/>
      <c r="R415" s="23"/>
      <c r="S415" s="23"/>
      <c r="T415" s="0"/>
      <c r="U415" s="0"/>
    </row>
    <row r="416" customFormat="false" ht="12.75" hidden="false" customHeight="false" outlineLevel="0" collapsed="false">
      <c r="O416" s="23"/>
      <c r="P416" s="23"/>
      <c r="Q416" s="23"/>
      <c r="R416" s="23"/>
      <c r="S416" s="23"/>
      <c r="T416" s="0"/>
      <c r="U416" s="0"/>
    </row>
    <row r="417" customFormat="false" ht="12.75" hidden="false" customHeight="false" outlineLevel="0" collapsed="false">
      <c r="O417" s="23"/>
      <c r="P417" s="23"/>
      <c r="Q417" s="23"/>
      <c r="R417" s="23"/>
      <c r="S417" s="23"/>
      <c r="T417" s="0"/>
      <c r="U417" s="0"/>
    </row>
    <row r="418" customFormat="false" ht="12.75" hidden="false" customHeight="false" outlineLevel="0" collapsed="false">
      <c r="O418" s="23"/>
      <c r="P418" s="23"/>
      <c r="Q418" s="23"/>
      <c r="R418" s="23"/>
      <c r="S418" s="23"/>
      <c r="T418" s="0"/>
      <c r="U418" s="0"/>
    </row>
    <row r="419" customFormat="false" ht="12.75" hidden="false" customHeight="false" outlineLevel="0" collapsed="false">
      <c r="O419" s="23"/>
      <c r="P419" s="23"/>
      <c r="Q419" s="23"/>
      <c r="R419" s="23"/>
      <c r="S419" s="23"/>
      <c r="T419" s="0"/>
      <c r="U419" s="0"/>
    </row>
    <row r="420" customFormat="false" ht="12.75" hidden="false" customHeight="false" outlineLevel="0" collapsed="false">
      <c r="O420" s="23"/>
      <c r="P420" s="23"/>
      <c r="Q420" s="23"/>
      <c r="R420" s="23"/>
      <c r="S420" s="23"/>
      <c r="T420" s="0"/>
      <c r="U420" s="0"/>
    </row>
    <row r="421" customFormat="false" ht="12.75" hidden="false" customHeight="false" outlineLevel="0" collapsed="false">
      <c r="O421" s="23"/>
      <c r="P421" s="23"/>
      <c r="Q421" s="23"/>
      <c r="R421" s="23"/>
      <c r="S421" s="23"/>
      <c r="T421" s="0"/>
      <c r="U421" s="0"/>
    </row>
    <row r="422" customFormat="false" ht="12.75" hidden="false" customHeight="false" outlineLevel="0" collapsed="false">
      <c r="O422" s="23"/>
      <c r="P422" s="23"/>
      <c r="Q422" s="23"/>
      <c r="R422" s="23"/>
      <c r="S422" s="23"/>
      <c r="T422" s="0"/>
      <c r="U422" s="0"/>
    </row>
    <row r="423" customFormat="false" ht="12.75" hidden="false" customHeight="false" outlineLevel="0" collapsed="false">
      <c r="O423" s="23"/>
      <c r="P423" s="23"/>
      <c r="Q423" s="23"/>
      <c r="R423" s="23"/>
      <c r="S423" s="23"/>
      <c r="T423" s="0"/>
      <c r="U423" s="0"/>
    </row>
    <row r="424" customFormat="false" ht="12.75" hidden="false" customHeight="false" outlineLevel="0" collapsed="false">
      <c r="O424" s="23"/>
      <c r="P424" s="23"/>
      <c r="Q424" s="23"/>
      <c r="R424" s="23"/>
      <c r="S424" s="23"/>
      <c r="T424" s="0"/>
      <c r="U424" s="0"/>
    </row>
    <row r="425" customFormat="false" ht="12.75" hidden="false" customHeight="false" outlineLevel="0" collapsed="false">
      <c r="O425" s="23"/>
      <c r="P425" s="23"/>
      <c r="Q425" s="23"/>
      <c r="R425" s="23"/>
      <c r="S425" s="23"/>
      <c r="T425" s="0"/>
      <c r="U425" s="0"/>
    </row>
    <row r="426" customFormat="false" ht="12.75" hidden="false" customHeight="false" outlineLevel="0" collapsed="false">
      <c r="O426" s="23"/>
      <c r="P426" s="23"/>
      <c r="Q426" s="23"/>
      <c r="R426" s="23"/>
      <c r="S426" s="23"/>
      <c r="T426" s="0"/>
      <c r="U426" s="0"/>
    </row>
    <row r="427" customFormat="false" ht="12.75" hidden="false" customHeight="false" outlineLevel="0" collapsed="false">
      <c r="O427" s="23"/>
      <c r="P427" s="23"/>
      <c r="Q427" s="23"/>
      <c r="R427" s="23"/>
      <c r="S427" s="23"/>
      <c r="T427" s="0"/>
      <c r="U427" s="0"/>
    </row>
    <row r="428" customFormat="false" ht="12.75" hidden="false" customHeight="false" outlineLevel="0" collapsed="false">
      <c r="O428" s="23"/>
      <c r="P428" s="23"/>
      <c r="Q428" s="23"/>
      <c r="R428" s="23"/>
      <c r="S428" s="23"/>
      <c r="T428" s="0"/>
      <c r="U428" s="0"/>
    </row>
    <row r="429" customFormat="false" ht="12.75" hidden="false" customHeight="false" outlineLevel="0" collapsed="false">
      <c r="O429" s="23"/>
      <c r="P429" s="23"/>
      <c r="Q429" s="23"/>
      <c r="R429" s="23"/>
      <c r="S429" s="23"/>
      <c r="T429" s="0"/>
      <c r="U429" s="0"/>
    </row>
    <row r="430" customFormat="false" ht="12.75" hidden="false" customHeight="false" outlineLevel="0" collapsed="false">
      <c r="O430" s="23"/>
      <c r="P430" s="23"/>
      <c r="Q430" s="23"/>
      <c r="R430" s="23"/>
      <c r="S430" s="23"/>
      <c r="T430" s="0"/>
      <c r="U430" s="0"/>
    </row>
    <row r="431" customFormat="false" ht="12.75" hidden="false" customHeight="false" outlineLevel="0" collapsed="false">
      <c r="O431" s="23"/>
      <c r="P431" s="23"/>
      <c r="Q431" s="23"/>
      <c r="R431" s="23"/>
      <c r="S431" s="23"/>
      <c r="T431" s="0"/>
      <c r="U431" s="0"/>
    </row>
    <row r="432" customFormat="false" ht="12.75" hidden="false" customHeight="false" outlineLevel="0" collapsed="false">
      <c r="O432" s="23"/>
      <c r="P432" s="23"/>
      <c r="Q432" s="23"/>
      <c r="R432" s="23"/>
      <c r="S432" s="23"/>
      <c r="T432" s="0"/>
      <c r="U432" s="0"/>
    </row>
    <row r="433" customFormat="false" ht="12.75" hidden="false" customHeight="false" outlineLevel="0" collapsed="false">
      <c r="O433" s="23"/>
      <c r="P433" s="23"/>
      <c r="Q433" s="23"/>
      <c r="R433" s="23"/>
      <c r="S433" s="23"/>
      <c r="T433" s="0"/>
      <c r="U433" s="0"/>
    </row>
    <row r="434" customFormat="false" ht="12.75" hidden="false" customHeight="false" outlineLevel="0" collapsed="false">
      <c r="O434" s="23"/>
      <c r="P434" s="23"/>
      <c r="Q434" s="23"/>
      <c r="R434" s="23"/>
      <c r="S434" s="23"/>
      <c r="T434" s="0"/>
      <c r="U434" s="0"/>
    </row>
    <row r="435" customFormat="false" ht="12.75" hidden="false" customHeight="false" outlineLevel="0" collapsed="false">
      <c r="O435" s="23"/>
      <c r="P435" s="23"/>
      <c r="Q435" s="23"/>
      <c r="R435" s="23"/>
      <c r="S435" s="23"/>
      <c r="T435" s="0"/>
      <c r="U435" s="0"/>
    </row>
    <row r="436" customFormat="false" ht="12.75" hidden="false" customHeight="false" outlineLevel="0" collapsed="false">
      <c r="O436" s="23"/>
      <c r="P436" s="23"/>
      <c r="Q436" s="23"/>
      <c r="R436" s="23"/>
      <c r="S436" s="23"/>
      <c r="T436" s="0"/>
      <c r="U436" s="0"/>
    </row>
    <row r="437" customFormat="false" ht="12.75" hidden="false" customHeight="false" outlineLevel="0" collapsed="false">
      <c r="O437" s="23"/>
      <c r="P437" s="23"/>
      <c r="Q437" s="23"/>
      <c r="R437" s="23"/>
      <c r="S437" s="23"/>
      <c r="T437" s="0"/>
      <c r="U437" s="0"/>
    </row>
    <row r="438" customFormat="false" ht="12.75" hidden="false" customHeight="false" outlineLevel="0" collapsed="false">
      <c r="O438" s="23"/>
      <c r="P438" s="23"/>
      <c r="Q438" s="23"/>
      <c r="R438" s="23"/>
      <c r="S438" s="23"/>
      <c r="T438" s="0"/>
      <c r="U438" s="0"/>
    </row>
    <row r="439" customFormat="false" ht="12.75" hidden="false" customHeight="false" outlineLevel="0" collapsed="false">
      <c r="O439" s="23"/>
      <c r="P439" s="23"/>
      <c r="Q439" s="23"/>
      <c r="R439" s="23"/>
      <c r="S439" s="23"/>
      <c r="T439" s="0"/>
      <c r="U439" s="0"/>
    </row>
    <row r="440" customFormat="false" ht="12.75" hidden="false" customHeight="false" outlineLevel="0" collapsed="false">
      <c r="O440" s="23"/>
      <c r="P440" s="23"/>
      <c r="Q440" s="23"/>
      <c r="R440" s="23"/>
      <c r="S440" s="23"/>
      <c r="T440" s="0"/>
      <c r="U440" s="0"/>
    </row>
    <row r="441" customFormat="false" ht="12.75" hidden="false" customHeight="false" outlineLevel="0" collapsed="false">
      <c r="O441" s="23"/>
      <c r="P441" s="23"/>
      <c r="Q441" s="23"/>
      <c r="R441" s="23"/>
      <c r="S441" s="23"/>
      <c r="T441" s="0"/>
      <c r="U441" s="0"/>
    </row>
    <row r="442" customFormat="false" ht="12.75" hidden="false" customHeight="false" outlineLevel="0" collapsed="false">
      <c r="O442" s="23"/>
      <c r="P442" s="23"/>
      <c r="Q442" s="23"/>
      <c r="R442" s="23"/>
      <c r="S442" s="23"/>
      <c r="T442" s="0"/>
      <c r="U442" s="0"/>
    </row>
    <row r="443" customFormat="false" ht="12.75" hidden="false" customHeight="false" outlineLevel="0" collapsed="false">
      <c r="O443" s="23"/>
      <c r="P443" s="23"/>
      <c r="Q443" s="23"/>
      <c r="R443" s="23"/>
      <c r="S443" s="23"/>
      <c r="T443" s="0"/>
      <c r="U443" s="0"/>
    </row>
    <row r="444" customFormat="false" ht="12.75" hidden="false" customHeight="false" outlineLevel="0" collapsed="false">
      <c r="O444" s="23"/>
      <c r="P444" s="23"/>
      <c r="Q444" s="23"/>
      <c r="R444" s="23"/>
      <c r="S444" s="23"/>
      <c r="T444" s="0"/>
      <c r="U444" s="0"/>
    </row>
    <row r="445" customFormat="false" ht="12.75" hidden="false" customHeight="false" outlineLevel="0" collapsed="false">
      <c r="O445" s="23"/>
      <c r="P445" s="23"/>
      <c r="Q445" s="23"/>
      <c r="R445" s="23"/>
      <c r="S445" s="23"/>
      <c r="T445" s="0"/>
      <c r="U445" s="0"/>
    </row>
    <row r="446" customFormat="false" ht="12.75" hidden="false" customHeight="false" outlineLevel="0" collapsed="false">
      <c r="O446" s="23"/>
      <c r="P446" s="23"/>
      <c r="Q446" s="23"/>
      <c r="R446" s="23"/>
      <c r="S446" s="23"/>
      <c r="T446" s="0"/>
      <c r="U446" s="0"/>
    </row>
    <row r="447" customFormat="false" ht="12.75" hidden="false" customHeight="false" outlineLevel="0" collapsed="false">
      <c r="O447" s="23"/>
      <c r="P447" s="23"/>
      <c r="Q447" s="23"/>
      <c r="R447" s="23"/>
      <c r="S447" s="23"/>
      <c r="T447" s="0"/>
      <c r="U447" s="0"/>
    </row>
    <row r="448" customFormat="false" ht="12.75" hidden="false" customHeight="false" outlineLevel="0" collapsed="false">
      <c r="O448" s="23"/>
      <c r="P448" s="23"/>
      <c r="Q448" s="23"/>
      <c r="R448" s="23"/>
      <c r="S448" s="23"/>
      <c r="T448" s="0"/>
      <c r="U448" s="0"/>
    </row>
    <row r="449" customFormat="false" ht="12.75" hidden="false" customHeight="false" outlineLevel="0" collapsed="false">
      <c r="O449" s="23"/>
      <c r="P449" s="23"/>
      <c r="Q449" s="23"/>
      <c r="R449" s="23"/>
      <c r="S449" s="23"/>
      <c r="T449" s="0"/>
      <c r="U449" s="0"/>
    </row>
    <row r="450" customFormat="false" ht="12.75" hidden="false" customHeight="false" outlineLevel="0" collapsed="false">
      <c r="O450" s="23"/>
      <c r="P450" s="23"/>
      <c r="Q450" s="23"/>
      <c r="R450" s="23"/>
      <c r="S450" s="23"/>
      <c r="T450" s="0"/>
      <c r="U450" s="0"/>
    </row>
    <row r="451" customFormat="false" ht="12.75" hidden="false" customHeight="false" outlineLevel="0" collapsed="false">
      <c r="O451" s="23"/>
      <c r="P451" s="23"/>
      <c r="Q451" s="23"/>
      <c r="R451" s="23"/>
      <c r="S451" s="23"/>
      <c r="T451" s="0"/>
      <c r="U451" s="0"/>
    </row>
    <row r="452" customFormat="false" ht="12.75" hidden="false" customHeight="false" outlineLevel="0" collapsed="false">
      <c r="O452" s="23"/>
      <c r="P452" s="23"/>
      <c r="Q452" s="23"/>
      <c r="R452" s="23"/>
      <c r="S452" s="23"/>
      <c r="T452" s="0"/>
      <c r="U452" s="0"/>
    </row>
    <row r="453" customFormat="false" ht="12.75" hidden="false" customHeight="false" outlineLevel="0" collapsed="false">
      <c r="O453" s="23"/>
      <c r="P453" s="23"/>
      <c r="Q453" s="23"/>
      <c r="R453" s="23"/>
      <c r="S453" s="23"/>
      <c r="T453" s="0"/>
      <c r="U453" s="0"/>
    </row>
    <row r="454" customFormat="false" ht="12.75" hidden="false" customHeight="false" outlineLevel="0" collapsed="false">
      <c r="O454" s="23"/>
      <c r="P454" s="23"/>
      <c r="Q454" s="23"/>
      <c r="R454" s="23"/>
      <c r="S454" s="23"/>
      <c r="T454" s="0"/>
      <c r="U454" s="0"/>
    </row>
    <row r="455" customFormat="false" ht="12.75" hidden="false" customHeight="false" outlineLevel="0" collapsed="false">
      <c r="O455" s="23"/>
      <c r="P455" s="23"/>
      <c r="Q455" s="23"/>
      <c r="R455" s="23"/>
      <c r="S455" s="23"/>
      <c r="T455" s="0"/>
      <c r="U455" s="0"/>
    </row>
    <row r="456" customFormat="false" ht="12.75" hidden="false" customHeight="false" outlineLevel="0" collapsed="false">
      <c r="O456" s="23"/>
      <c r="P456" s="23"/>
      <c r="Q456" s="23"/>
      <c r="R456" s="23"/>
      <c r="S456" s="23"/>
      <c r="T456" s="0"/>
      <c r="U456" s="0"/>
    </row>
    <row r="457" customFormat="false" ht="12.75" hidden="false" customHeight="false" outlineLevel="0" collapsed="false">
      <c r="O457" s="23"/>
      <c r="P457" s="23"/>
      <c r="Q457" s="23"/>
      <c r="R457" s="23"/>
      <c r="S457" s="23"/>
      <c r="T457" s="0"/>
      <c r="U457" s="0"/>
    </row>
    <row r="458" customFormat="false" ht="12.75" hidden="false" customHeight="false" outlineLevel="0" collapsed="false">
      <c r="O458" s="23"/>
      <c r="P458" s="23"/>
      <c r="Q458" s="23"/>
      <c r="R458" s="23"/>
      <c r="S458" s="23"/>
      <c r="T458" s="0"/>
      <c r="U458" s="0"/>
    </row>
    <row r="459" customFormat="false" ht="12.75" hidden="false" customHeight="false" outlineLevel="0" collapsed="false">
      <c r="O459" s="23"/>
      <c r="P459" s="23"/>
      <c r="Q459" s="23"/>
      <c r="R459" s="23"/>
      <c r="S459" s="23"/>
      <c r="T459" s="0"/>
      <c r="U459" s="0"/>
    </row>
    <row r="460" customFormat="false" ht="12.75" hidden="false" customHeight="false" outlineLevel="0" collapsed="false">
      <c r="O460" s="23"/>
      <c r="P460" s="23"/>
      <c r="Q460" s="23"/>
      <c r="R460" s="23"/>
      <c r="S460" s="23"/>
      <c r="T460" s="0"/>
      <c r="U460" s="0"/>
    </row>
    <row r="461" customFormat="false" ht="12.75" hidden="false" customHeight="false" outlineLevel="0" collapsed="false">
      <c r="O461" s="23"/>
      <c r="P461" s="23"/>
      <c r="Q461" s="23"/>
      <c r="R461" s="23"/>
      <c r="S461" s="23"/>
      <c r="T461" s="0"/>
      <c r="U461" s="0"/>
    </row>
    <row r="462" customFormat="false" ht="12.75" hidden="false" customHeight="false" outlineLevel="0" collapsed="false">
      <c r="O462" s="23"/>
      <c r="P462" s="23"/>
      <c r="Q462" s="23"/>
      <c r="R462" s="23"/>
      <c r="S462" s="23"/>
      <c r="T462" s="0"/>
      <c r="U462" s="0"/>
    </row>
    <row r="463" customFormat="false" ht="12.75" hidden="false" customHeight="false" outlineLevel="0" collapsed="false">
      <c r="O463" s="23"/>
      <c r="P463" s="23"/>
      <c r="Q463" s="23"/>
      <c r="R463" s="23"/>
      <c r="S463" s="23"/>
      <c r="T463" s="0"/>
      <c r="U463" s="0"/>
    </row>
    <row r="464" customFormat="false" ht="12.75" hidden="false" customHeight="false" outlineLevel="0" collapsed="false">
      <c r="O464" s="23"/>
      <c r="P464" s="23"/>
      <c r="Q464" s="23"/>
      <c r="R464" s="23"/>
      <c r="S464" s="23"/>
      <c r="T464" s="0"/>
      <c r="U464" s="0"/>
    </row>
    <row r="465" customFormat="false" ht="12.75" hidden="false" customHeight="false" outlineLevel="0" collapsed="false">
      <c r="O465" s="23"/>
      <c r="P465" s="23"/>
      <c r="Q465" s="23"/>
      <c r="R465" s="23"/>
      <c r="S465" s="23"/>
      <c r="T465" s="0"/>
      <c r="U465" s="0"/>
    </row>
    <row r="466" customFormat="false" ht="12.75" hidden="false" customHeight="false" outlineLevel="0" collapsed="false">
      <c r="O466" s="23"/>
      <c r="P466" s="23"/>
      <c r="Q466" s="23"/>
      <c r="R466" s="23"/>
      <c r="S466" s="23"/>
      <c r="T466" s="0"/>
      <c r="U466" s="0"/>
    </row>
    <row r="467" customFormat="false" ht="12.75" hidden="false" customHeight="false" outlineLevel="0" collapsed="false">
      <c r="O467" s="23"/>
      <c r="P467" s="23"/>
      <c r="Q467" s="23"/>
      <c r="R467" s="23"/>
      <c r="S467" s="23"/>
      <c r="T467" s="0"/>
      <c r="U467" s="0"/>
    </row>
    <row r="468" customFormat="false" ht="12.75" hidden="false" customHeight="false" outlineLevel="0" collapsed="false">
      <c r="O468" s="23"/>
      <c r="P468" s="23"/>
      <c r="Q468" s="23"/>
      <c r="R468" s="23"/>
      <c r="S468" s="23"/>
      <c r="T468" s="0"/>
      <c r="U468" s="0"/>
    </row>
    <row r="469" customFormat="false" ht="12.75" hidden="false" customHeight="false" outlineLevel="0" collapsed="false">
      <c r="O469" s="23"/>
      <c r="P469" s="23"/>
      <c r="Q469" s="23"/>
      <c r="R469" s="23"/>
      <c r="S469" s="23"/>
      <c r="T469" s="0"/>
      <c r="U469" s="0"/>
    </row>
    <row r="470" customFormat="false" ht="12.75" hidden="false" customHeight="false" outlineLevel="0" collapsed="false">
      <c r="O470" s="23"/>
      <c r="P470" s="23"/>
      <c r="Q470" s="23"/>
      <c r="R470" s="23"/>
      <c r="S470" s="23"/>
      <c r="T470" s="0"/>
      <c r="U470" s="0"/>
    </row>
    <row r="471" customFormat="false" ht="12.75" hidden="false" customHeight="false" outlineLevel="0" collapsed="false">
      <c r="O471" s="23"/>
      <c r="P471" s="23"/>
      <c r="Q471" s="23"/>
      <c r="R471" s="23"/>
      <c r="S471" s="23"/>
      <c r="T471" s="0"/>
      <c r="U471" s="0"/>
    </row>
    <row r="472" customFormat="false" ht="12.75" hidden="false" customHeight="false" outlineLevel="0" collapsed="false">
      <c r="O472" s="23"/>
      <c r="P472" s="23"/>
      <c r="Q472" s="23"/>
      <c r="R472" s="23"/>
      <c r="S472" s="23"/>
      <c r="T472" s="0"/>
      <c r="U472" s="0"/>
    </row>
    <row r="473" customFormat="false" ht="12.75" hidden="false" customHeight="false" outlineLevel="0" collapsed="false">
      <c r="O473" s="23"/>
      <c r="P473" s="23"/>
      <c r="Q473" s="23"/>
      <c r="R473" s="23"/>
      <c r="S473" s="23"/>
      <c r="T473" s="0"/>
      <c r="U473" s="0"/>
    </row>
    <row r="474" customFormat="false" ht="12.75" hidden="false" customHeight="false" outlineLevel="0" collapsed="false">
      <c r="O474" s="23"/>
      <c r="P474" s="23"/>
      <c r="Q474" s="23"/>
      <c r="R474" s="23"/>
      <c r="S474" s="23"/>
      <c r="T474" s="0"/>
      <c r="U474" s="0"/>
    </row>
    <row r="475" customFormat="false" ht="12.75" hidden="false" customHeight="false" outlineLevel="0" collapsed="false">
      <c r="O475" s="23"/>
      <c r="P475" s="23"/>
      <c r="Q475" s="23"/>
      <c r="R475" s="23"/>
      <c r="S475" s="23"/>
      <c r="T475" s="0"/>
      <c r="U475" s="0"/>
    </row>
    <row r="476" customFormat="false" ht="12.75" hidden="false" customHeight="false" outlineLevel="0" collapsed="false">
      <c r="O476" s="23"/>
      <c r="P476" s="23"/>
      <c r="Q476" s="23"/>
      <c r="R476" s="23"/>
      <c r="S476" s="23"/>
      <c r="T476" s="0"/>
      <c r="U476" s="0"/>
    </row>
    <row r="477" customFormat="false" ht="12.75" hidden="false" customHeight="false" outlineLevel="0" collapsed="false">
      <c r="O477" s="23"/>
      <c r="P477" s="23"/>
      <c r="Q477" s="23"/>
      <c r="R477" s="23"/>
      <c r="S477" s="23"/>
      <c r="T477" s="0"/>
      <c r="U477" s="0"/>
    </row>
    <row r="478" customFormat="false" ht="12.75" hidden="false" customHeight="false" outlineLevel="0" collapsed="false">
      <c r="O478" s="23"/>
      <c r="P478" s="23"/>
      <c r="Q478" s="23"/>
      <c r="R478" s="23"/>
      <c r="S478" s="23"/>
      <c r="T478" s="0"/>
      <c r="U478" s="0"/>
    </row>
    <row r="479" customFormat="false" ht="12.75" hidden="false" customHeight="false" outlineLevel="0" collapsed="false">
      <c r="O479" s="23"/>
      <c r="P479" s="23"/>
      <c r="Q479" s="23"/>
      <c r="R479" s="23"/>
      <c r="S479" s="23"/>
      <c r="T479" s="0"/>
      <c r="U479" s="0"/>
    </row>
    <row r="480" customFormat="false" ht="12.75" hidden="false" customHeight="false" outlineLevel="0" collapsed="false">
      <c r="O480" s="23"/>
      <c r="P480" s="23"/>
      <c r="Q480" s="23"/>
      <c r="R480" s="23"/>
      <c r="S480" s="23"/>
      <c r="T480" s="0"/>
      <c r="U480" s="0"/>
    </row>
    <row r="481" customFormat="false" ht="12.75" hidden="false" customHeight="false" outlineLevel="0" collapsed="false">
      <c r="O481" s="23"/>
      <c r="P481" s="23"/>
      <c r="Q481" s="23"/>
      <c r="R481" s="23"/>
      <c r="S481" s="23"/>
      <c r="T481" s="0"/>
      <c r="U481" s="0"/>
    </row>
    <row r="482" customFormat="false" ht="12.75" hidden="false" customHeight="false" outlineLevel="0" collapsed="false">
      <c r="O482" s="23"/>
      <c r="P482" s="23"/>
      <c r="Q482" s="23"/>
      <c r="R482" s="23"/>
      <c r="S482" s="23"/>
      <c r="T482" s="0"/>
      <c r="U482" s="0"/>
    </row>
    <row r="483" customFormat="false" ht="12.75" hidden="false" customHeight="false" outlineLevel="0" collapsed="false">
      <c r="O483" s="23"/>
      <c r="P483" s="23"/>
      <c r="Q483" s="23"/>
      <c r="R483" s="23"/>
      <c r="S483" s="23"/>
      <c r="T483" s="0"/>
      <c r="U483" s="0"/>
    </row>
    <row r="484" customFormat="false" ht="12.75" hidden="false" customHeight="false" outlineLevel="0" collapsed="false">
      <c r="O484" s="23"/>
      <c r="P484" s="23"/>
      <c r="Q484" s="23"/>
      <c r="R484" s="23"/>
      <c r="S484" s="23"/>
      <c r="T484" s="0"/>
      <c r="U484" s="0"/>
    </row>
    <row r="485" customFormat="false" ht="12.75" hidden="false" customHeight="false" outlineLevel="0" collapsed="false">
      <c r="O485" s="23"/>
      <c r="P485" s="23"/>
      <c r="Q485" s="23"/>
      <c r="R485" s="23"/>
      <c r="S485" s="23"/>
      <c r="T485" s="0"/>
      <c r="U485" s="0"/>
    </row>
    <row r="486" customFormat="false" ht="12.75" hidden="false" customHeight="false" outlineLevel="0" collapsed="false">
      <c r="O486" s="23"/>
      <c r="P486" s="23"/>
      <c r="Q486" s="23"/>
      <c r="R486" s="23"/>
      <c r="S486" s="23"/>
      <c r="T486" s="0"/>
      <c r="U486" s="0"/>
    </row>
    <row r="487" customFormat="false" ht="12.75" hidden="false" customHeight="false" outlineLevel="0" collapsed="false">
      <c r="O487" s="23"/>
      <c r="P487" s="23"/>
      <c r="Q487" s="23"/>
      <c r="R487" s="23"/>
      <c r="S487" s="23"/>
      <c r="T487" s="0"/>
      <c r="U487" s="0"/>
    </row>
    <row r="488" customFormat="false" ht="12.75" hidden="false" customHeight="false" outlineLevel="0" collapsed="false">
      <c r="O488" s="23"/>
      <c r="P488" s="23"/>
      <c r="Q488" s="23"/>
      <c r="R488" s="23"/>
      <c r="S488" s="23"/>
      <c r="T488" s="0"/>
      <c r="U488" s="0"/>
    </row>
    <row r="489" customFormat="false" ht="12.75" hidden="false" customHeight="false" outlineLevel="0" collapsed="false">
      <c r="O489" s="23"/>
      <c r="P489" s="23"/>
      <c r="Q489" s="23"/>
      <c r="R489" s="23"/>
      <c r="S489" s="23"/>
      <c r="T489" s="0"/>
      <c r="U489" s="0"/>
    </row>
    <row r="490" customFormat="false" ht="12.75" hidden="false" customHeight="false" outlineLevel="0" collapsed="false">
      <c r="O490" s="23"/>
      <c r="P490" s="23"/>
      <c r="Q490" s="23"/>
      <c r="R490" s="23"/>
      <c r="S490" s="23"/>
      <c r="T490" s="0"/>
      <c r="U490" s="0"/>
    </row>
    <row r="491" customFormat="false" ht="12.75" hidden="false" customHeight="false" outlineLevel="0" collapsed="false">
      <c r="O491" s="23"/>
      <c r="P491" s="23"/>
      <c r="Q491" s="23"/>
      <c r="R491" s="23"/>
      <c r="S491" s="23"/>
      <c r="T491" s="0"/>
      <c r="U491" s="0"/>
    </row>
    <row r="492" customFormat="false" ht="12.75" hidden="false" customHeight="false" outlineLevel="0" collapsed="false">
      <c r="O492" s="23"/>
      <c r="P492" s="23"/>
      <c r="Q492" s="23"/>
      <c r="R492" s="23"/>
      <c r="S492" s="23"/>
      <c r="T492" s="0"/>
      <c r="U492" s="0"/>
    </row>
    <row r="493" customFormat="false" ht="12.75" hidden="false" customHeight="false" outlineLevel="0" collapsed="false">
      <c r="O493" s="23"/>
      <c r="P493" s="23"/>
      <c r="Q493" s="23"/>
      <c r="R493" s="23"/>
      <c r="S493" s="23"/>
      <c r="T493" s="0"/>
      <c r="U493" s="0"/>
    </row>
    <row r="494" customFormat="false" ht="12.75" hidden="false" customHeight="false" outlineLevel="0" collapsed="false">
      <c r="O494" s="23"/>
      <c r="P494" s="23"/>
      <c r="Q494" s="23"/>
      <c r="R494" s="23"/>
      <c r="S494" s="23"/>
      <c r="T494" s="0"/>
      <c r="U494" s="0"/>
    </row>
    <row r="495" customFormat="false" ht="12.75" hidden="false" customHeight="false" outlineLevel="0" collapsed="false">
      <c r="O495" s="23"/>
      <c r="P495" s="23"/>
      <c r="Q495" s="23"/>
      <c r="R495" s="23"/>
      <c r="S495" s="23"/>
      <c r="T495" s="0"/>
      <c r="U495" s="0"/>
    </row>
    <row r="496" customFormat="false" ht="12.75" hidden="false" customHeight="false" outlineLevel="0" collapsed="false">
      <c r="O496" s="23"/>
      <c r="P496" s="23"/>
      <c r="Q496" s="23"/>
      <c r="R496" s="23"/>
      <c r="S496" s="23"/>
      <c r="T496" s="0"/>
      <c r="U496" s="0"/>
    </row>
    <row r="497" customFormat="false" ht="12.75" hidden="false" customHeight="false" outlineLevel="0" collapsed="false">
      <c r="O497" s="23"/>
      <c r="P497" s="23"/>
      <c r="Q497" s="23"/>
      <c r="R497" s="23"/>
      <c r="S497" s="23"/>
      <c r="T497" s="0"/>
      <c r="U497" s="0"/>
    </row>
    <row r="498" customFormat="false" ht="12.75" hidden="false" customHeight="false" outlineLevel="0" collapsed="false">
      <c r="O498" s="23"/>
      <c r="P498" s="23"/>
      <c r="Q498" s="23"/>
      <c r="R498" s="23"/>
      <c r="S498" s="23"/>
      <c r="T498" s="0"/>
      <c r="U498" s="0"/>
    </row>
    <row r="499" customFormat="false" ht="12.75" hidden="false" customHeight="false" outlineLevel="0" collapsed="false">
      <c r="O499" s="23"/>
      <c r="P499" s="23"/>
      <c r="Q499" s="23"/>
      <c r="R499" s="23"/>
      <c r="S499" s="23"/>
      <c r="T499" s="0"/>
      <c r="U499" s="0"/>
    </row>
    <row r="500" customFormat="false" ht="12.75" hidden="false" customHeight="false" outlineLevel="0" collapsed="false">
      <c r="O500" s="23"/>
      <c r="P500" s="23"/>
      <c r="Q500" s="23"/>
      <c r="R500" s="23"/>
      <c r="S500" s="23"/>
      <c r="T500" s="0"/>
      <c r="U500" s="0"/>
    </row>
    <row r="501" customFormat="false" ht="12.75" hidden="false" customHeight="false" outlineLevel="0" collapsed="false">
      <c r="O501" s="23"/>
      <c r="P501" s="23"/>
      <c r="Q501" s="23"/>
      <c r="R501" s="23"/>
      <c r="S501" s="23"/>
      <c r="T501" s="0"/>
      <c r="U501" s="0"/>
    </row>
    <row r="502" customFormat="false" ht="12.75" hidden="false" customHeight="false" outlineLevel="0" collapsed="false">
      <c r="O502" s="23"/>
      <c r="P502" s="23"/>
      <c r="Q502" s="23"/>
      <c r="R502" s="23"/>
      <c r="S502" s="23"/>
      <c r="T502" s="0"/>
      <c r="U502" s="0"/>
    </row>
    <row r="503" customFormat="false" ht="12.75" hidden="false" customHeight="false" outlineLevel="0" collapsed="false">
      <c r="O503" s="23"/>
      <c r="P503" s="23"/>
      <c r="Q503" s="23"/>
      <c r="R503" s="23"/>
      <c r="S503" s="23"/>
      <c r="T503" s="0"/>
      <c r="U503" s="0"/>
    </row>
    <row r="504" customFormat="false" ht="12.75" hidden="false" customHeight="false" outlineLevel="0" collapsed="false">
      <c r="O504" s="23"/>
      <c r="P504" s="23"/>
      <c r="Q504" s="23"/>
      <c r="R504" s="23"/>
      <c r="S504" s="23"/>
      <c r="T504" s="0"/>
      <c r="U504" s="0"/>
    </row>
    <row r="505" customFormat="false" ht="12.75" hidden="false" customHeight="false" outlineLevel="0" collapsed="false">
      <c r="O505" s="23"/>
      <c r="P505" s="23"/>
      <c r="Q505" s="23"/>
      <c r="R505" s="23"/>
      <c r="S505" s="23"/>
      <c r="T505" s="0"/>
      <c r="U505" s="0"/>
    </row>
    <row r="506" customFormat="false" ht="12.75" hidden="false" customHeight="false" outlineLevel="0" collapsed="false">
      <c r="O506" s="23"/>
      <c r="P506" s="23"/>
      <c r="Q506" s="23"/>
      <c r="R506" s="23"/>
      <c r="S506" s="23"/>
      <c r="T506" s="0"/>
      <c r="U506" s="0"/>
    </row>
    <row r="507" customFormat="false" ht="12.75" hidden="false" customHeight="false" outlineLevel="0" collapsed="false">
      <c r="O507" s="23"/>
      <c r="P507" s="23"/>
      <c r="Q507" s="23"/>
      <c r="R507" s="23"/>
      <c r="S507" s="23"/>
      <c r="T507" s="0"/>
      <c r="U507" s="0"/>
    </row>
    <row r="508" customFormat="false" ht="12.75" hidden="false" customHeight="false" outlineLevel="0" collapsed="false">
      <c r="O508" s="23"/>
      <c r="P508" s="23"/>
      <c r="Q508" s="23"/>
      <c r="R508" s="23"/>
      <c r="S508" s="23"/>
      <c r="T508" s="0"/>
      <c r="U508" s="0"/>
    </row>
    <row r="509" customFormat="false" ht="12.75" hidden="false" customHeight="false" outlineLevel="0" collapsed="false">
      <c r="O509" s="23"/>
      <c r="P509" s="23"/>
      <c r="Q509" s="23"/>
      <c r="R509" s="23"/>
      <c r="S509" s="23"/>
      <c r="T509" s="0"/>
      <c r="U509" s="0"/>
    </row>
    <row r="510" customFormat="false" ht="12.75" hidden="false" customHeight="false" outlineLevel="0" collapsed="false">
      <c r="O510" s="23"/>
      <c r="P510" s="23"/>
      <c r="Q510" s="23"/>
      <c r="R510" s="23"/>
      <c r="S510" s="23"/>
      <c r="T510" s="0"/>
      <c r="U510" s="0"/>
    </row>
    <row r="511" customFormat="false" ht="12.75" hidden="false" customHeight="false" outlineLevel="0" collapsed="false">
      <c r="O511" s="23"/>
      <c r="P511" s="23"/>
      <c r="Q511" s="23"/>
      <c r="R511" s="23"/>
      <c r="S511" s="23"/>
      <c r="T511" s="0"/>
      <c r="U511" s="0"/>
    </row>
    <row r="512" customFormat="false" ht="12.75" hidden="false" customHeight="false" outlineLevel="0" collapsed="false">
      <c r="O512" s="23"/>
      <c r="P512" s="23"/>
      <c r="Q512" s="23"/>
      <c r="R512" s="23"/>
      <c r="S512" s="23"/>
      <c r="T512" s="0"/>
      <c r="U512" s="0"/>
    </row>
    <row r="513" customFormat="false" ht="12.75" hidden="false" customHeight="false" outlineLevel="0" collapsed="false">
      <c r="O513" s="23"/>
      <c r="P513" s="23"/>
      <c r="Q513" s="23"/>
      <c r="R513" s="23"/>
      <c r="S513" s="23"/>
      <c r="T513" s="0"/>
      <c r="U513" s="0"/>
    </row>
    <row r="514" customFormat="false" ht="12.75" hidden="false" customHeight="false" outlineLevel="0" collapsed="false">
      <c r="O514" s="23"/>
      <c r="P514" s="23"/>
      <c r="Q514" s="23"/>
      <c r="R514" s="23"/>
      <c r="S514" s="23"/>
      <c r="T514" s="0"/>
      <c r="U514" s="0"/>
    </row>
    <row r="515" customFormat="false" ht="12.75" hidden="false" customHeight="false" outlineLevel="0" collapsed="false">
      <c r="O515" s="23"/>
      <c r="P515" s="23"/>
      <c r="Q515" s="23"/>
      <c r="R515" s="23"/>
      <c r="S515" s="23"/>
      <c r="T515" s="0"/>
      <c r="U515" s="0"/>
    </row>
    <row r="516" customFormat="false" ht="12.75" hidden="false" customHeight="false" outlineLevel="0" collapsed="false">
      <c r="O516" s="23"/>
      <c r="P516" s="23"/>
      <c r="Q516" s="23"/>
      <c r="R516" s="23"/>
      <c r="S516" s="23"/>
      <c r="T516" s="0"/>
      <c r="U516" s="0"/>
    </row>
    <row r="517" customFormat="false" ht="12.75" hidden="false" customHeight="false" outlineLevel="0" collapsed="false">
      <c r="O517" s="23"/>
      <c r="P517" s="23"/>
      <c r="Q517" s="23"/>
      <c r="R517" s="23"/>
      <c r="S517" s="23"/>
      <c r="T517" s="0"/>
      <c r="U517" s="0"/>
    </row>
    <row r="518" customFormat="false" ht="12.75" hidden="false" customHeight="false" outlineLevel="0" collapsed="false">
      <c r="O518" s="23"/>
      <c r="P518" s="23"/>
      <c r="Q518" s="23"/>
      <c r="R518" s="23"/>
      <c r="S518" s="23"/>
      <c r="T518" s="0"/>
      <c r="U518" s="0"/>
    </row>
    <row r="519" customFormat="false" ht="12.75" hidden="false" customHeight="false" outlineLevel="0" collapsed="false">
      <c r="O519" s="23"/>
      <c r="P519" s="23"/>
      <c r="Q519" s="23"/>
      <c r="R519" s="23"/>
      <c r="S519" s="23"/>
      <c r="T519" s="0"/>
      <c r="U519" s="0"/>
    </row>
    <row r="520" customFormat="false" ht="12.75" hidden="false" customHeight="false" outlineLevel="0" collapsed="false">
      <c r="O520" s="23"/>
      <c r="P520" s="23"/>
      <c r="Q520" s="23"/>
      <c r="R520" s="23"/>
      <c r="S520" s="23"/>
      <c r="T520" s="0"/>
      <c r="U520" s="0"/>
    </row>
    <row r="521" customFormat="false" ht="12.75" hidden="false" customHeight="false" outlineLevel="0" collapsed="false">
      <c r="O521" s="23"/>
      <c r="P521" s="23"/>
      <c r="Q521" s="23"/>
      <c r="R521" s="23"/>
      <c r="S521" s="23"/>
      <c r="T521" s="0"/>
      <c r="U521" s="0"/>
    </row>
    <row r="522" customFormat="false" ht="12.75" hidden="false" customHeight="false" outlineLevel="0" collapsed="false">
      <c r="O522" s="23"/>
      <c r="P522" s="23"/>
      <c r="Q522" s="23"/>
      <c r="R522" s="23"/>
      <c r="S522" s="23"/>
      <c r="T522" s="0"/>
      <c r="U522" s="0"/>
    </row>
    <row r="523" customFormat="false" ht="12.75" hidden="false" customHeight="false" outlineLevel="0" collapsed="false">
      <c r="O523" s="23"/>
      <c r="P523" s="23"/>
      <c r="Q523" s="23"/>
      <c r="R523" s="23"/>
      <c r="S523" s="23"/>
      <c r="T523" s="0"/>
      <c r="U523" s="0"/>
    </row>
    <row r="524" customFormat="false" ht="12.75" hidden="false" customHeight="false" outlineLevel="0" collapsed="false">
      <c r="O524" s="23"/>
      <c r="P524" s="23"/>
      <c r="Q524" s="23"/>
      <c r="R524" s="23"/>
      <c r="S524" s="23"/>
      <c r="T524" s="0"/>
      <c r="U524" s="0"/>
    </row>
    <row r="525" customFormat="false" ht="12.75" hidden="false" customHeight="false" outlineLevel="0" collapsed="false">
      <c r="O525" s="23"/>
      <c r="P525" s="23"/>
      <c r="Q525" s="23"/>
      <c r="R525" s="23"/>
      <c r="S525" s="23"/>
      <c r="T525" s="0"/>
      <c r="U525" s="0"/>
    </row>
    <row r="526" customFormat="false" ht="12.75" hidden="false" customHeight="false" outlineLevel="0" collapsed="false">
      <c r="O526" s="23"/>
      <c r="P526" s="23"/>
      <c r="Q526" s="23"/>
      <c r="R526" s="23"/>
      <c r="S526" s="23"/>
      <c r="T526" s="0"/>
      <c r="U526" s="0"/>
    </row>
    <row r="527" customFormat="false" ht="12.75" hidden="false" customHeight="false" outlineLevel="0" collapsed="false">
      <c r="O527" s="23"/>
      <c r="P527" s="23"/>
      <c r="Q527" s="23"/>
      <c r="R527" s="23"/>
      <c r="S527" s="23"/>
      <c r="T527" s="0"/>
      <c r="U527" s="0"/>
    </row>
    <row r="528" customFormat="false" ht="12.75" hidden="false" customHeight="false" outlineLevel="0" collapsed="false">
      <c r="O528" s="23"/>
      <c r="P528" s="23"/>
      <c r="Q528" s="23"/>
      <c r="R528" s="23"/>
      <c r="S528" s="23"/>
      <c r="T528" s="0"/>
      <c r="U528" s="0"/>
    </row>
    <row r="529" customFormat="false" ht="12.75" hidden="false" customHeight="false" outlineLevel="0" collapsed="false">
      <c r="O529" s="23"/>
      <c r="P529" s="23"/>
      <c r="Q529" s="23"/>
      <c r="R529" s="23"/>
      <c r="S529" s="23"/>
      <c r="T529" s="0"/>
      <c r="U529" s="0"/>
    </row>
    <row r="530" customFormat="false" ht="12.75" hidden="false" customHeight="false" outlineLevel="0" collapsed="false">
      <c r="O530" s="23"/>
      <c r="P530" s="23"/>
      <c r="Q530" s="23"/>
      <c r="R530" s="23"/>
      <c r="S530" s="23"/>
      <c r="T530" s="0"/>
      <c r="U530" s="0"/>
    </row>
    <row r="531" customFormat="false" ht="12.75" hidden="false" customHeight="false" outlineLevel="0" collapsed="false">
      <c r="O531" s="23"/>
      <c r="P531" s="23"/>
      <c r="Q531" s="23"/>
      <c r="R531" s="23"/>
      <c r="S531" s="23"/>
      <c r="T531" s="0"/>
      <c r="U531" s="0"/>
    </row>
    <row r="532" customFormat="false" ht="12.75" hidden="false" customHeight="false" outlineLevel="0" collapsed="false">
      <c r="O532" s="23"/>
      <c r="P532" s="23"/>
      <c r="Q532" s="23"/>
      <c r="R532" s="23"/>
      <c r="S532" s="23"/>
      <c r="T532" s="0"/>
      <c r="U532" s="0"/>
    </row>
    <row r="533" customFormat="false" ht="12.75" hidden="false" customHeight="false" outlineLevel="0" collapsed="false">
      <c r="O533" s="23"/>
      <c r="P533" s="23"/>
      <c r="Q533" s="23"/>
      <c r="R533" s="23"/>
      <c r="S533" s="23"/>
      <c r="T533" s="0"/>
      <c r="U533" s="0"/>
    </row>
    <row r="534" customFormat="false" ht="12.75" hidden="false" customHeight="false" outlineLevel="0" collapsed="false">
      <c r="O534" s="23"/>
      <c r="P534" s="23"/>
      <c r="Q534" s="23"/>
      <c r="R534" s="23"/>
      <c r="S534" s="23"/>
      <c r="T534" s="0"/>
      <c r="U534" s="0"/>
    </row>
    <row r="535" customFormat="false" ht="12.75" hidden="false" customHeight="false" outlineLevel="0" collapsed="false">
      <c r="O535" s="23"/>
      <c r="P535" s="23"/>
      <c r="Q535" s="23"/>
      <c r="R535" s="23"/>
      <c r="S535" s="23"/>
      <c r="T535" s="0"/>
      <c r="U535" s="0"/>
    </row>
    <row r="536" customFormat="false" ht="12.75" hidden="false" customHeight="false" outlineLevel="0" collapsed="false">
      <c r="O536" s="23"/>
      <c r="P536" s="23"/>
      <c r="Q536" s="23"/>
      <c r="R536" s="23"/>
      <c r="S536" s="23"/>
      <c r="T536" s="0"/>
      <c r="U536" s="0"/>
    </row>
    <row r="537" customFormat="false" ht="12.75" hidden="false" customHeight="false" outlineLevel="0" collapsed="false">
      <c r="O537" s="23"/>
      <c r="P537" s="23"/>
      <c r="Q537" s="23"/>
      <c r="R537" s="23"/>
      <c r="S537" s="23"/>
      <c r="T537" s="0"/>
      <c r="U537" s="0"/>
    </row>
    <row r="538" customFormat="false" ht="12.75" hidden="false" customHeight="false" outlineLevel="0" collapsed="false">
      <c r="O538" s="23"/>
      <c r="P538" s="23"/>
      <c r="Q538" s="23"/>
      <c r="R538" s="23"/>
      <c r="S538" s="23"/>
      <c r="T538" s="0"/>
      <c r="U538" s="0"/>
    </row>
    <row r="539" customFormat="false" ht="12.75" hidden="false" customHeight="false" outlineLevel="0" collapsed="false">
      <c r="O539" s="23"/>
      <c r="P539" s="23"/>
      <c r="Q539" s="23"/>
      <c r="R539" s="23"/>
      <c r="S539" s="23"/>
      <c r="T539" s="0"/>
      <c r="U539" s="0"/>
    </row>
    <row r="540" customFormat="false" ht="12.75" hidden="false" customHeight="false" outlineLevel="0" collapsed="false">
      <c r="O540" s="23"/>
      <c r="P540" s="23"/>
      <c r="Q540" s="23"/>
      <c r="R540" s="23"/>
      <c r="S540" s="23"/>
      <c r="T540" s="0"/>
      <c r="U540" s="0"/>
    </row>
    <row r="541" customFormat="false" ht="12.75" hidden="false" customHeight="false" outlineLevel="0" collapsed="false">
      <c r="O541" s="23"/>
      <c r="P541" s="23"/>
      <c r="Q541" s="23"/>
      <c r="R541" s="23"/>
      <c r="S541" s="23"/>
      <c r="T541" s="0"/>
      <c r="U541" s="0"/>
    </row>
    <row r="542" customFormat="false" ht="12.75" hidden="false" customHeight="false" outlineLevel="0" collapsed="false">
      <c r="O542" s="23"/>
      <c r="P542" s="23"/>
      <c r="Q542" s="23"/>
      <c r="R542" s="23"/>
      <c r="S542" s="23"/>
      <c r="T542" s="0"/>
      <c r="U542" s="0"/>
    </row>
    <row r="543" customFormat="false" ht="12.75" hidden="false" customHeight="false" outlineLevel="0" collapsed="false">
      <c r="O543" s="23"/>
      <c r="P543" s="23"/>
      <c r="Q543" s="23"/>
      <c r="R543" s="23"/>
      <c r="S543" s="23"/>
      <c r="T543" s="0"/>
      <c r="U543" s="0"/>
    </row>
    <row r="544" customFormat="false" ht="12.75" hidden="false" customHeight="false" outlineLevel="0" collapsed="false">
      <c r="O544" s="23"/>
      <c r="P544" s="23"/>
      <c r="Q544" s="23"/>
      <c r="R544" s="23"/>
      <c r="S544" s="23"/>
      <c r="T544" s="0"/>
      <c r="U544" s="0"/>
    </row>
    <row r="545" customFormat="false" ht="12.75" hidden="false" customHeight="false" outlineLevel="0" collapsed="false">
      <c r="O545" s="23"/>
      <c r="P545" s="23"/>
      <c r="Q545" s="23"/>
      <c r="R545" s="23"/>
      <c r="S545" s="23"/>
      <c r="T545" s="0"/>
      <c r="U545" s="0"/>
    </row>
    <row r="546" customFormat="false" ht="12.75" hidden="false" customHeight="false" outlineLevel="0" collapsed="false">
      <c r="O546" s="23"/>
      <c r="P546" s="23"/>
      <c r="Q546" s="23"/>
      <c r="R546" s="23"/>
      <c r="S546" s="23"/>
      <c r="T546" s="0"/>
      <c r="U546" s="0"/>
    </row>
    <row r="547" customFormat="false" ht="12.75" hidden="false" customHeight="false" outlineLevel="0" collapsed="false">
      <c r="O547" s="23"/>
      <c r="P547" s="23"/>
      <c r="Q547" s="23"/>
      <c r="R547" s="23"/>
      <c r="S547" s="23"/>
      <c r="T547" s="0"/>
      <c r="U547" s="0"/>
    </row>
    <row r="548" customFormat="false" ht="12.75" hidden="false" customHeight="false" outlineLevel="0" collapsed="false">
      <c r="O548" s="23"/>
      <c r="P548" s="23"/>
      <c r="Q548" s="23"/>
      <c r="R548" s="23"/>
      <c r="S548" s="23"/>
      <c r="T548" s="0"/>
      <c r="U548" s="0"/>
    </row>
    <row r="549" customFormat="false" ht="12.75" hidden="false" customHeight="false" outlineLevel="0" collapsed="false">
      <c r="O549" s="23"/>
      <c r="P549" s="23"/>
      <c r="Q549" s="23"/>
      <c r="R549" s="23"/>
      <c r="S549" s="23"/>
      <c r="T549" s="0"/>
      <c r="U549" s="0"/>
    </row>
    <row r="550" customFormat="false" ht="12.75" hidden="false" customHeight="false" outlineLevel="0" collapsed="false">
      <c r="O550" s="23"/>
      <c r="P550" s="23"/>
      <c r="Q550" s="23"/>
      <c r="R550" s="23"/>
      <c r="S550" s="23"/>
      <c r="T550" s="0"/>
      <c r="U550" s="0"/>
    </row>
    <row r="551" customFormat="false" ht="12.75" hidden="false" customHeight="false" outlineLevel="0" collapsed="false">
      <c r="O551" s="23"/>
      <c r="P551" s="23"/>
      <c r="Q551" s="23"/>
      <c r="R551" s="23"/>
      <c r="S551" s="23"/>
      <c r="T551" s="0"/>
      <c r="U551" s="0"/>
    </row>
    <row r="552" customFormat="false" ht="12.75" hidden="false" customHeight="false" outlineLevel="0" collapsed="false">
      <c r="O552" s="23"/>
      <c r="P552" s="23"/>
      <c r="Q552" s="23"/>
      <c r="R552" s="23"/>
      <c r="S552" s="23"/>
      <c r="T552" s="0"/>
      <c r="U552" s="0"/>
    </row>
    <row r="553" customFormat="false" ht="12.75" hidden="false" customHeight="false" outlineLevel="0" collapsed="false">
      <c r="O553" s="23"/>
      <c r="P553" s="23"/>
      <c r="Q553" s="23"/>
      <c r="R553" s="23"/>
      <c r="S553" s="23"/>
      <c r="T553" s="0"/>
      <c r="U553" s="0"/>
    </row>
    <row r="554" customFormat="false" ht="12.75" hidden="false" customHeight="false" outlineLevel="0" collapsed="false">
      <c r="O554" s="23"/>
      <c r="P554" s="23"/>
      <c r="Q554" s="23"/>
      <c r="R554" s="23"/>
      <c r="S554" s="23"/>
      <c r="T554" s="0"/>
      <c r="U554" s="0"/>
    </row>
    <row r="555" customFormat="false" ht="12.75" hidden="false" customHeight="false" outlineLevel="0" collapsed="false">
      <c r="O555" s="23"/>
      <c r="P555" s="23"/>
      <c r="Q555" s="23"/>
      <c r="R555" s="23"/>
      <c r="S555" s="23"/>
      <c r="T555" s="0"/>
      <c r="U555" s="0"/>
    </row>
    <row r="556" customFormat="false" ht="12.75" hidden="false" customHeight="false" outlineLevel="0" collapsed="false">
      <c r="O556" s="23"/>
      <c r="P556" s="23"/>
      <c r="Q556" s="23"/>
      <c r="R556" s="23"/>
      <c r="S556" s="23"/>
      <c r="T556" s="0"/>
      <c r="U556" s="0"/>
    </row>
    <row r="557" customFormat="false" ht="12.75" hidden="false" customHeight="false" outlineLevel="0" collapsed="false">
      <c r="O557" s="23"/>
      <c r="P557" s="23"/>
      <c r="Q557" s="23"/>
      <c r="R557" s="23"/>
      <c r="S557" s="23"/>
      <c r="T557" s="0"/>
      <c r="U557" s="0"/>
    </row>
    <row r="558" customFormat="false" ht="12.75" hidden="false" customHeight="false" outlineLevel="0" collapsed="false">
      <c r="O558" s="23"/>
      <c r="P558" s="23"/>
      <c r="Q558" s="23"/>
      <c r="R558" s="23"/>
      <c r="S558" s="23"/>
      <c r="T558" s="0"/>
      <c r="U558" s="0"/>
    </row>
    <row r="559" customFormat="false" ht="12.75" hidden="false" customHeight="false" outlineLevel="0" collapsed="false">
      <c r="O559" s="23"/>
      <c r="P559" s="23"/>
      <c r="Q559" s="23"/>
      <c r="R559" s="23"/>
      <c r="S559" s="23"/>
      <c r="T559" s="0"/>
      <c r="U559" s="0"/>
    </row>
    <row r="560" customFormat="false" ht="12.75" hidden="false" customHeight="false" outlineLevel="0" collapsed="false">
      <c r="O560" s="23"/>
      <c r="P560" s="23"/>
      <c r="Q560" s="23"/>
      <c r="R560" s="23"/>
      <c r="S560" s="23"/>
      <c r="T560" s="0"/>
      <c r="U560" s="0"/>
    </row>
    <row r="561" customFormat="false" ht="12.75" hidden="false" customHeight="false" outlineLevel="0" collapsed="false">
      <c r="O561" s="23"/>
      <c r="P561" s="23"/>
      <c r="Q561" s="23"/>
      <c r="R561" s="23"/>
      <c r="S561" s="23"/>
      <c r="T561" s="0"/>
      <c r="U561" s="0"/>
    </row>
    <row r="562" customFormat="false" ht="12.75" hidden="false" customHeight="false" outlineLevel="0" collapsed="false">
      <c r="O562" s="23"/>
      <c r="P562" s="23"/>
      <c r="Q562" s="23"/>
      <c r="R562" s="23"/>
      <c r="S562" s="23"/>
      <c r="T562" s="0"/>
      <c r="U562" s="0"/>
    </row>
    <row r="563" customFormat="false" ht="12.75" hidden="false" customHeight="false" outlineLevel="0" collapsed="false">
      <c r="O563" s="23"/>
      <c r="P563" s="23"/>
      <c r="Q563" s="23"/>
      <c r="R563" s="23"/>
      <c r="S563" s="23"/>
      <c r="T563" s="0"/>
      <c r="U563" s="0"/>
    </row>
    <row r="564" customFormat="false" ht="12.75" hidden="false" customHeight="false" outlineLevel="0" collapsed="false">
      <c r="O564" s="23"/>
      <c r="P564" s="23"/>
      <c r="Q564" s="23"/>
      <c r="R564" s="23"/>
      <c r="S564" s="23"/>
      <c r="T564" s="0"/>
      <c r="U564" s="0"/>
    </row>
    <row r="565" customFormat="false" ht="12.75" hidden="false" customHeight="false" outlineLevel="0" collapsed="false">
      <c r="O565" s="23"/>
      <c r="P565" s="23"/>
      <c r="Q565" s="23"/>
      <c r="R565" s="23"/>
      <c r="S565" s="23"/>
      <c r="T565" s="0"/>
      <c r="U565" s="0"/>
    </row>
    <row r="566" customFormat="false" ht="12.75" hidden="false" customHeight="false" outlineLevel="0" collapsed="false">
      <c r="O566" s="23"/>
      <c r="P566" s="23"/>
      <c r="Q566" s="23"/>
      <c r="R566" s="23"/>
      <c r="S566" s="23"/>
      <c r="T566" s="0"/>
      <c r="U566" s="0"/>
    </row>
    <row r="567" customFormat="false" ht="12.75" hidden="false" customHeight="false" outlineLevel="0" collapsed="false">
      <c r="O567" s="23"/>
      <c r="P567" s="23"/>
      <c r="Q567" s="23"/>
      <c r="R567" s="23"/>
      <c r="S567" s="23"/>
      <c r="T567" s="0"/>
      <c r="U567" s="0"/>
    </row>
    <row r="568" customFormat="false" ht="12.75" hidden="false" customHeight="false" outlineLevel="0" collapsed="false">
      <c r="O568" s="23"/>
      <c r="P568" s="23"/>
      <c r="Q568" s="23"/>
      <c r="R568" s="23"/>
      <c r="S568" s="23"/>
      <c r="T568" s="0"/>
      <c r="U568" s="0"/>
    </row>
    <row r="569" customFormat="false" ht="12.75" hidden="false" customHeight="false" outlineLevel="0" collapsed="false">
      <c r="O569" s="23"/>
      <c r="P569" s="23"/>
      <c r="Q569" s="23"/>
      <c r="R569" s="23"/>
      <c r="S569" s="23"/>
      <c r="T569" s="0"/>
      <c r="U569" s="0"/>
    </row>
    <row r="570" customFormat="false" ht="12.75" hidden="false" customHeight="false" outlineLevel="0" collapsed="false">
      <c r="O570" s="23"/>
      <c r="P570" s="23"/>
      <c r="Q570" s="23"/>
      <c r="R570" s="23"/>
      <c r="S570" s="23"/>
      <c r="T570" s="0"/>
      <c r="U570" s="0"/>
    </row>
    <row r="571" customFormat="false" ht="12.75" hidden="false" customHeight="false" outlineLevel="0" collapsed="false">
      <c r="O571" s="23"/>
      <c r="P571" s="23"/>
      <c r="Q571" s="23"/>
      <c r="R571" s="23"/>
      <c r="S571" s="23"/>
      <c r="T571" s="0"/>
      <c r="U571" s="0"/>
    </row>
    <row r="572" customFormat="false" ht="12.75" hidden="false" customHeight="false" outlineLevel="0" collapsed="false">
      <c r="O572" s="23"/>
      <c r="P572" s="23"/>
      <c r="Q572" s="23"/>
      <c r="R572" s="23"/>
      <c r="S572" s="23"/>
      <c r="T572" s="0"/>
      <c r="U572" s="0"/>
    </row>
    <row r="573" customFormat="false" ht="12.75" hidden="false" customHeight="false" outlineLevel="0" collapsed="false">
      <c r="O573" s="23"/>
      <c r="P573" s="23"/>
      <c r="Q573" s="23"/>
      <c r="R573" s="23"/>
      <c r="S573" s="23"/>
      <c r="T573" s="0"/>
      <c r="U573" s="0"/>
    </row>
    <row r="574" customFormat="false" ht="12.75" hidden="false" customHeight="false" outlineLevel="0" collapsed="false">
      <c r="O574" s="23"/>
      <c r="P574" s="23"/>
      <c r="Q574" s="23"/>
      <c r="R574" s="23"/>
      <c r="S574" s="23"/>
      <c r="T574" s="0"/>
      <c r="U574" s="0"/>
    </row>
    <row r="575" customFormat="false" ht="12.75" hidden="false" customHeight="false" outlineLevel="0" collapsed="false">
      <c r="O575" s="23"/>
      <c r="P575" s="23"/>
      <c r="Q575" s="23"/>
      <c r="R575" s="23"/>
      <c r="S575" s="23"/>
      <c r="T575" s="0"/>
      <c r="U575" s="0"/>
    </row>
    <row r="576" customFormat="false" ht="12.75" hidden="false" customHeight="false" outlineLevel="0" collapsed="false">
      <c r="O576" s="23"/>
      <c r="P576" s="23"/>
      <c r="Q576" s="23"/>
      <c r="R576" s="23"/>
      <c r="S576" s="23"/>
      <c r="T576" s="0"/>
      <c r="U576" s="0"/>
    </row>
    <row r="577" customFormat="false" ht="12.75" hidden="false" customHeight="false" outlineLevel="0" collapsed="false">
      <c r="O577" s="23"/>
      <c r="P577" s="23"/>
      <c r="Q577" s="23"/>
      <c r="R577" s="23"/>
      <c r="S577" s="23"/>
      <c r="T577" s="0"/>
      <c r="U577" s="0"/>
    </row>
    <row r="578" customFormat="false" ht="12.75" hidden="false" customHeight="false" outlineLevel="0" collapsed="false">
      <c r="O578" s="23"/>
      <c r="P578" s="23"/>
      <c r="Q578" s="23"/>
      <c r="R578" s="23"/>
      <c r="S578" s="23"/>
      <c r="T578" s="0"/>
      <c r="U578" s="0"/>
    </row>
    <row r="579" customFormat="false" ht="12.75" hidden="false" customHeight="false" outlineLevel="0" collapsed="false">
      <c r="O579" s="23"/>
      <c r="P579" s="23"/>
      <c r="Q579" s="23"/>
      <c r="R579" s="23"/>
      <c r="S579" s="23"/>
      <c r="T579" s="0"/>
      <c r="U579" s="0"/>
    </row>
    <row r="580" customFormat="false" ht="12.75" hidden="false" customHeight="false" outlineLevel="0" collapsed="false">
      <c r="O580" s="23"/>
      <c r="P580" s="23"/>
      <c r="Q580" s="23"/>
      <c r="R580" s="23"/>
      <c r="S580" s="23"/>
      <c r="T580" s="0"/>
      <c r="U580" s="0"/>
    </row>
    <row r="581" customFormat="false" ht="12.75" hidden="false" customHeight="false" outlineLevel="0" collapsed="false">
      <c r="O581" s="23"/>
      <c r="P581" s="23"/>
      <c r="Q581" s="23"/>
      <c r="R581" s="23"/>
      <c r="S581" s="23"/>
      <c r="T581" s="0"/>
      <c r="U581" s="0"/>
    </row>
    <row r="582" customFormat="false" ht="12.75" hidden="false" customHeight="false" outlineLevel="0" collapsed="false">
      <c r="O582" s="23"/>
      <c r="P582" s="23"/>
      <c r="Q582" s="23"/>
      <c r="R582" s="23"/>
      <c r="S582" s="23"/>
      <c r="T582" s="0"/>
      <c r="U582" s="0"/>
    </row>
    <row r="583" customFormat="false" ht="12.75" hidden="false" customHeight="false" outlineLevel="0" collapsed="false">
      <c r="O583" s="23"/>
      <c r="P583" s="23"/>
      <c r="Q583" s="23"/>
      <c r="R583" s="23"/>
      <c r="S583" s="23"/>
      <c r="T583" s="0"/>
      <c r="U583" s="0"/>
    </row>
    <row r="584" customFormat="false" ht="12.75" hidden="false" customHeight="false" outlineLevel="0" collapsed="false">
      <c r="O584" s="23"/>
      <c r="P584" s="23"/>
      <c r="Q584" s="23"/>
      <c r="R584" s="23"/>
      <c r="S584" s="23"/>
      <c r="T584" s="0"/>
      <c r="U584" s="0"/>
    </row>
    <row r="585" customFormat="false" ht="12.75" hidden="false" customHeight="false" outlineLevel="0" collapsed="false">
      <c r="O585" s="23"/>
      <c r="P585" s="23"/>
      <c r="Q585" s="23"/>
      <c r="R585" s="23"/>
      <c r="S585" s="23"/>
      <c r="T585" s="0"/>
      <c r="U585" s="0"/>
    </row>
    <row r="586" customFormat="false" ht="12.75" hidden="false" customHeight="false" outlineLevel="0" collapsed="false">
      <c r="O586" s="23"/>
      <c r="P586" s="23"/>
      <c r="Q586" s="23"/>
      <c r="R586" s="23"/>
      <c r="S586" s="23"/>
      <c r="T586" s="0"/>
      <c r="U586" s="0"/>
    </row>
    <row r="587" customFormat="false" ht="12.75" hidden="false" customHeight="false" outlineLevel="0" collapsed="false">
      <c r="O587" s="23"/>
      <c r="P587" s="23"/>
      <c r="Q587" s="23"/>
      <c r="R587" s="23"/>
      <c r="S587" s="23"/>
      <c r="T587" s="0"/>
      <c r="U587" s="0"/>
    </row>
    <row r="588" customFormat="false" ht="12.75" hidden="false" customHeight="false" outlineLevel="0" collapsed="false">
      <c r="O588" s="23"/>
      <c r="P588" s="23"/>
      <c r="Q588" s="23"/>
      <c r="R588" s="23"/>
      <c r="S588" s="23"/>
      <c r="T588" s="0"/>
      <c r="U588" s="0"/>
    </row>
    <row r="589" customFormat="false" ht="12.75" hidden="false" customHeight="false" outlineLevel="0" collapsed="false">
      <c r="O589" s="23"/>
      <c r="P589" s="23"/>
      <c r="Q589" s="23"/>
      <c r="R589" s="23"/>
      <c r="S589" s="23"/>
      <c r="T589" s="0"/>
      <c r="U589" s="0"/>
    </row>
    <row r="590" customFormat="false" ht="12.75" hidden="false" customHeight="false" outlineLevel="0" collapsed="false">
      <c r="O590" s="23"/>
      <c r="P590" s="23"/>
      <c r="Q590" s="23"/>
      <c r="R590" s="23"/>
      <c r="S590" s="23"/>
      <c r="T590" s="0"/>
      <c r="U590" s="0"/>
    </row>
    <row r="591" customFormat="false" ht="12.75" hidden="false" customHeight="false" outlineLevel="0" collapsed="false">
      <c r="O591" s="23"/>
      <c r="P591" s="23"/>
      <c r="Q591" s="23"/>
      <c r="R591" s="23"/>
      <c r="S591" s="23"/>
      <c r="T591" s="0"/>
      <c r="U591" s="0"/>
    </row>
    <row r="592" customFormat="false" ht="12.75" hidden="false" customHeight="false" outlineLevel="0" collapsed="false">
      <c r="O592" s="23"/>
      <c r="P592" s="23"/>
      <c r="Q592" s="23"/>
      <c r="R592" s="23"/>
      <c r="S592" s="23"/>
      <c r="T592" s="0"/>
      <c r="U592" s="0"/>
    </row>
    <row r="593" customFormat="false" ht="12.75" hidden="false" customHeight="false" outlineLevel="0" collapsed="false">
      <c r="O593" s="23"/>
      <c r="P593" s="23"/>
      <c r="Q593" s="23"/>
      <c r="R593" s="23"/>
      <c r="S593" s="23"/>
      <c r="T593" s="0"/>
      <c r="U593" s="0"/>
    </row>
    <row r="594" customFormat="false" ht="12.75" hidden="false" customHeight="false" outlineLevel="0" collapsed="false">
      <c r="O594" s="23"/>
      <c r="P594" s="23"/>
      <c r="Q594" s="23"/>
      <c r="R594" s="23"/>
      <c r="S594" s="23"/>
      <c r="T594" s="0"/>
      <c r="U594" s="0"/>
    </row>
    <row r="595" customFormat="false" ht="12.75" hidden="false" customHeight="false" outlineLevel="0" collapsed="false">
      <c r="O595" s="23"/>
      <c r="P595" s="23"/>
      <c r="Q595" s="23"/>
      <c r="R595" s="23"/>
      <c r="S595" s="23"/>
      <c r="T595" s="0"/>
      <c r="U595" s="0"/>
    </row>
    <row r="596" customFormat="false" ht="12.75" hidden="false" customHeight="false" outlineLevel="0" collapsed="false">
      <c r="O596" s="23"/>
      <c r="P596" s="23"/>
      <c r="Q596" s="23"/>
      <c r="R596" s="23"/>
      <c r="S596" s="23"/>
      <c r="T596" s="0"/>
      <c r="U596" s="0"/>
    </row>
    <row r="597" customFormat="false" ht="12.75" hidden="false" customHeight="false" outlineLevel="0" collapsed="false">
      <c r="O597" s="23"/>
      <c r="P597" s="23"/>
      <c r="Q597" s="23"/>
      <c r="R597" s="23"/>
      <c r="S597" s="23"/>
      <c r="T597" s="0"/>
      <c r="U597" s="0"/>
    </row>
    <row r="598" customFormat="false" ht="12.75" hidden="false" customHeight="false" outlineLevel="0" collapsed="false">
      <c r="O598" s="23"/>
      <c r="P598" s="23"/>
      <c r="Q598" s="23"/>
      <c r="R598" s="23"/>
      <c r="S598" s="23"/>
      <c r="T598" s="0"/>
      <c r="U598" s="0"/>
    </row>
    <row r="599" customFormat="false" ht="12.75" hidden="false" customHeight="false" outlineLevel="0" collapsed="false">
      <c r="O599" s="23"/>
      <c r="P599" s="23"/>
      <c r="Q599" s="23"/>
      <c r="R599" s="23"/>
      <c r="S599" s="23"/>
      <c r="T599" s="0"/>
      <c r="U599" s="0"/>
    </row>
    <row r="600" customFormat="false" ht="12.75" hidden="false" customHeight="false" outlineLevel="0" collapsed="false">
      <c r="O600" s="23"/>
      <c r="P600" s="23"/>
      <c r="Q600" s="23"/>
      <c r="R600" s="23"/>
      <c r="S600" s="23"/>
      <c r="T600" s="0"/>
      <c r="U600" s="0"/>
    </row>
    <row r="601" customFormat="false" ht="12.75" hidden="false" customHeight="false" outlineLevel="0" collapsed="false">
      <c r="O601" s="23"/>
      <c r="P601" s="23"/>
      <c r="Q601" s="23"/>
      <c r="R601" s="23"/>
      <c r="S601" s="23"/>
      <c r="T601" s="0"/>
      <c r="U601" s="0"/>
    </row>
    <row r="602" customFormat="false" ht="12.75" hidden="false" customHeight="false" outlineLevel="0" collapsed="false">
      <c r="O602" s="23"/>
      <c r="P602" s="23"/>
      <c r="Q602" s="23"/>
      <c r="R602" s="23"/>
      <c r="S602" s="23"/>
      <c r="T602" s="0"/>
      <c r="U602" s="0"/>
    </row>
    <row r="603" customFormat="false" ht="12.75" hidden="false" customHeight="false" outlineLevel="0" collapsed="false">
      <c r="O603" s="23"/>
      <c r="P603" s="23"/>
      <c r="Q603" s="23"/>
      <c r="R603" s="23"/>
      <c r="S603" s="23"/>
      <c r="T603" s="0"/>
      <c r="U603" s="0"/>
    </row>
    <row r="604" customFormat="false" ht="12.75" hidden="false" customHeight="false" outlineLevel="0" collapsed="false">
      <c r="O604" s="23"/>
      <c r="P604" s="23"/>
      <c r="Q604" s="23"/>
      <c r="R604" s="23"/>
      <c r="S604" s="23"/>
      <c r="T604" s="0"/>
      <c r="U604" s="0"/>
    </row>
    <row r="605" customFormat="false" ht="12.75" hidden="false" customHeight="false" outlineLevel="0" collapsed="false">
      <c r="O605" s="23"/>
      <c r="P605" s="23"/>
      <c r="Q605" s="23"/>
      <c r="R605" s="23"/>
      <c r="S605" s="23"/>
      <c r="T605" s="0"/>
      <c r="U605" s="0"/>
    </row>
    <row r="606" customFormat="false" ht="12.75" hidden="false" customHeight="false" outlineLevel="0" collapsed="false">
      <c r="O606" s="23"/>
      <c r="P606" s="23"/>
      <c r="Q606" s="23"/>
      <c r="R606" s="23"/>
      <c r="S606" s="23"/>
      <c r="T606" s="0"/>
      <c r="U606" s="0"/>
    </row>
    <row r="607" customFormat="false" ht="12.75" hidden="false" customHeight="false" outlineLevel="0" collapsed="false">
      <c r="O607" s="23"/>
      <c r="P607" s="23"/>
      <c r="Q607" s="23"/>
      <c r="R607" s="23"/>
      <c r="S607" s="23"/>
      <c r="T607" s="0"/>
      <c r="U607" s="0"/>
    </row>
    <row r="608" customFormat="false" ht="12.75" hidden="false" customHeight="false" outlineLevel="0" collapsed="false">
      <c r="O608" s="23"/>
      <c r="P608" s="23"/>
      <c r="Q608" s="23"/>
      <c r="R608" s="23"/>
      <c r="S608" s="23"/>
      <c r="T608" s="0"/>
      <c r="U608" s="0"/>
    </row>
    <row r="609" customFormat="false" ht="12.75" hidden="false" customHeight="false" outlineLevel="0" collapsed="false">
      <c r="O609" s="23"/>
      <c r="P609" s="23"/>
      <c r="Q609" s="23"/>
      <c r="R609" s="23"/>
      <c r="S609" s="23"/>
      <c r="T609" s="0"/>
      <c r="U609" s="0"/>
    </row>
    <row r="610" customFormat="false" ht="12.75" hidden="false" customHeight="false" outlineLevel="0" collapsed="false">
      <c r="O610" s="23"/>
      <c r="P610" s="23"/>
      <c r="Q610" s="23"/>
      <c r="R610" s="23"/>
      <c r="S610" s="23"/>
      <c r="T610" s="0"/>
      <c r="U610" s="0"/>
    </row>
    <row r="611" customFormat="false" ht="12.75" hidden="false" customHeight="false" outlineLevel="0" collapsed="false">
      <c r="O611" s="23"/>
      <c r="P611" s="23"/>
      <c r="Q611" s="23"/>
      <c r="R611" s="23"/>
      <c r="S611" s="23"/>
      <c r="T611" s="0"/>
      <c r="U611" s="0"/>
    </row>
    <row r="612" customFormat="false" ht="12.75" hidden="false" customHeight="false" outlineLevel="0" collapsed="false">
      <c r="O612" s="23"/>
      <c r="P612" s="23"/>
      <c r="Q612" s="23"/>
      <c r="R612" s="23"/>
      <c r="S612" s="23"/>
      <c r="T612" s="0"/>
      <c r="U612" s="0"/>
    </row>
    <row r="613" customFormat="false" ht="12.75" hidden="false" customHeight="false" outlineLevel="0" collapsed="false">
      <c r="O613" s="23"/>
      <c r="P613" s="23"/>
      <c r="Q613" s="23"/>
      <c r="R613" s="23"/>
      <c r="S613" s="23"/>
      <c r="T613" s="0"/>
      <c r="U613" s="0"/>
    </row>
    <row r="614" customFormat="false" ht="12.75" hidden="false" customHeight="false" outlineLevel="0" collapsed="false">
      <c r="O614" s="23"/>
      <c r="P614" s="23"/>
      <c r="Q614" s="23"/>
      <c r="R614" s="23"/>
      <c r="S614" s="23"/>
      <c r="T614" s="0"/>
      <c r="U614" s="0"/>
    </row>
    <row r="615" customFormat="false" ht="12.75" hidden="false" customHeight="false" outlineLevel="0" collapsed="false">
      <c r="O615" s="23"/>
      <c r="P615" s="23"/>
      <c r="Q615" s="23"/>
      <c r="R615" s="23"/>
      <c r="S615" s="23"/>
      <c r="T615" s="0"/>
      <c r="U615" s="0"/>
    </row>
    <row r="616" customFormat="false" ht="12.75" hidden="false" customHeight="false" outlineLevel="0" collapsed="false">
      <c r="O616" s="23"/>
      <c r="P616" s="23"/>
      <c r="Q616" s="23"/>
      <c r="R616" s="23"/>
      <c r="S616" s="23"/>
      <c r="T616" s="0"/>
      <c r="U616" s="0"/>
    </row>
    <row r="617" customFormat="false" ht="12.75" hidden="false" customHeight="false" outlineLevel="0" collapsed="false">
      <c r="O617" s="23"/>
      <c r="P617" s="23"/>
      <c r="Q617" s="23"/>
      <c r="R617" s="23"/>
      <c r="S617" s="23"/>
      <c r="T617" s="0"/>
      <c r="U617" s="0"/>
    </row>
    <row r="618" customFormat="false" ht="12.75" hidden="false" customHeight="false" outlineLevel="0" collapsed="false">
      <c r="O618" s="23"/>
      <c r="P618" s="23"/>
      <c r="Q618" s="23"/>
      <c r="R618" s="23"/>
      <c r="S618" s="23"/>
      <c r="T618" s="0"/>
      <c r="U618" s="0"/>
    </row>
    <row r="619" customFormat="false" ht="12.75" hidden="false" customHeight="false" outlineLevel="0" collapsed="false">
      <c r="O619" s="23"/>
      <c r="P619" s="23"/>
      <c r="Q619" s="23"/>
      <c r="R619" s="23"/>
      <c r="S619" s="23"/>
      <c r="T619" s="0"/>
      <c r="U619" s="0"/>
    </row>
    <row r="620" customFormat="false" ht="12.75" hidden="false" customHeight="false" outlineLevel="0" collapsed="false">
      <c r="O620" s="23"/>
      <c r="P620" s="23"/>
      <c r="Q620" s="23"/>
      <c r="R620" s="23"/>
      <c r="S620" s="23"/>
      <c r="T620" s="0"/>
      <c r="U620" s="0"/>
    </row>
    <row r="621" customFormat="false" ht="12.75" hidden="false" customHeight="false" outlineLevel="0" collapsed="false">
      <c r="O621" s="23"/>
      <c r="P621" s="23"/>
      <c r="Q621" s="23"/>
      <c r="R621" s="23"/>
      <c r="S621" s="23"/>
      <c r="T621" s="0"/>
      <c r="U621" s="0"/>
    </row>
    <row r="622" customFormat="false" ht="12.75" hidden="false" customHeight="false" outlineLevel="0" collapsed="false">
      <c r="O622" s="23"/>
      <c r="P622" s="23"/>
      <c r="Q622" s="23"/>
      <c r="R622" s="23"/>
      <c r="S622" s="23"/>
      <c r="T622" s="0"/>
      <c r="U622" s="0"/>
    </row>
    <row r="623" customFormat="false" ht="12.75" hidden="false" customHeight="false" outlineLevel="0" collapsed="false">
      <c r="O623" s="23"/>
      <c r="P623" s="23"/>
      <c r="Q623" s="23"/>
      <c r="R623" s="23"/>
      <c r="S623" s="23"/>
      <c r="T623" s="0"/>
      <c r="U623" s="0"/>
    </row>
    <row r="624" customFormat="false" ht="12.75" hidden="false" customHeight="false" outlineLevel="0" collapsed="false">
      <c r="O624" s="23"/>
      <c r="P624" s="23"/>
      <c r="Q624" s="23"/>
      <c r="R624" s="23"/>
      <c r="S624" s="23"/>
      <c r="T624" s="0"/>
      <c r="U624" s="0"/>
    </row>
    <row r="625" customFormat="false" ht="12.75" hidden="false" customHeight="false" outlineLevel="0" collapsed="false">
      <c r="O625" s="23"/>
      <c r="P625" s="23"/>
      <c r="Q625" s="23"/>
      <c r="R625" s="23"/>
      <c r="S625" s="23"/>
      <c r="T625" s="0"/>
      <c r="U625" s="0"/>
    </row>
    <row r="626" customFormat="false" ht="12.75" hidden="false" customHeight="false" outlineLevel="0" collapsed="false">
      <c r="O626" s="23"/>
      <c r="P626" s="23"/>
      <c r="Q626" s="23"/>
      <c r="R626" s="23"/>
      <c r="S626" s="23"/>
      <c r="T626" s="0"/>
      <c r="U626" s="0"/>
    </row>
    <row r="627" customFormat="false" ht="12.75" hidden="false" customHeight="false" outlineLevel="0" collapsed="false">
      <c r="O627" s="23"/>
      <c r="P627" s="23"/>
      <c r="Q627" s="23"/>
      <c r="R627" s="23"/>
      <c r="S627" s="23"/>
      <c r="T627" s="0"/>
      <c r="U627" s="0"/>
    </row>
    <row r="628" customFormat="false" ht="12.75" hidden="false" customHeight="false" outlineLevel="0" collapsed="false">
      <c r="O628" s="23"/>
      <c r="P628" s="23"/>
      <c r="Q628" s="23"/>
      <c r="R628" s="23"/>
      <c r="S628" s="23"/>
      <c r="T628" s="0"/>
      <c r="U628" s="0"/>
    </row>
    <row r="629" customFormat="false" ht="12.75" hidden="false" customHeight="false" outlineLevel="0" collapsed="false">
      <c r="O629" s="23"/>
      <c r="P629" s="23"/>
      <c r="Q629" s="23"/>
      <c r="R629" s="23"/>
      <c r="S629" s="23"/>
      <c r="T629" s="0"/>
      <c r="U629" s="0"/>
    </row>
    <row r="630" customFormat="false" ht="12.75" hidden="false" customHeight="false" outlineLevel="0" collapsed="false">
      <c r="O630" s="23"/>
      <c r="P630" s="23"/>
      <c r="Q630" s="23"/>
      <c r="R630" s="23"/>
      <c r="S630" s="23"/>
      <c r="T630" s="0"/>
      <c r="U630" s="0"/>
    </row>
    <row r="631" customFormat="false" ht="12.75" hidden="false" customHeight="false" outlineLevel="0" collapsed="false">
      <c r="O631" s="23"/>
      <c r="P631" s="23"/>
      <c r="Q631" s="23"/>
      <c r="R631" s="23"/>
      <c r="S631" s="23"/>
      <c r="T631" s="0"/>
      <c r="U631" s="0"/>
    </row>
    <row r="632" customFormat="false" ht="12.75" hidden="false" customHeight="false" outlineLevel="0" collapsed="false">
      <c r="O632" s="23"/>
      <c r="P632" s="23"/>
      <c r="Q632" s="23"/>
      <c r="R632" s="23"/>
      <c r="S632" s="23"/>
      <c r="T632" s="0"/>
      <c r="U632" s="0"/>
    </row>
    <row r="633" customFormat="false" ht="12.75" hidden="false" customHeight="false" outlineLevel="0" collapsed="false">
      <c r="O633" s="23"/>
      <c r="P633" s="23"/>
      <c r="Q633" s="23"/>
      <c r="R633" s="23"/>
      <c r="S633" s="23"/>
      <c r="T633" s="0"/>
      <c r="U633" s="0"/>
    </row>
    <row r="634" customFormat="false" ht="12.75" hidden="false" customHeight="false" outlineLevel="0" collapsed="false">
      <c r="O634" s="23"/>
      <c r="P634" s="23"/>
      <c r="Q634" s="23"/>
      <c r="R634" s="23"/>
      <c r="S634" s="23"/>
      <c r="T634" s="0"/>
      <c r="U634" s="0"/>
    </row>
    <row r="635" customFormat="false" ht="12.75" hidden="false" customHeight="false" outlineLevel="0" collapsed="false">
      <c r="O635" s="23"/>
      <c r="P635" s="23"/>
      <c r="Q635" s="23"/>
      <c r="R635" s="23"/>
      <c r="S635" s="23"/>
      <c r="T635" s="0"/>
      <c r="U635" s="0"/>
    </row>
    <row r="636" customFormat="false" ht="12.75" hidden="false" customHeight="false" outlineLevel="0" collapsed="false">
      <c r="O636" s="23"/>
      <c r="P636" s="23"/>
      <c r="Q636" s="23"/>
      <c r="R636" s="23"/>
      <c r="S636" s="23"/>
      <c r="T636" s="0"/>
      <c r="U636" s="0"/>
    </row>
    <row r="637" customFormat="false" ht="12.75" hidden="false" customHeight="false" outlineLevel="0" collapsed="false">
      <c r="O637" s="23"/>
      <c r="P637" s="23"/>
      <c r="Q637" s="23"/>
      <c r="R637" s="23"/>
      <c r="S637" s="23"/>
      <c r="T637" s="0"/>
      <c r="U637" s="0"/>
    </row>
    <row r="638" customFormat="false" ht="12.75" hidden="false" customHeight="false" outlineLevel="0" collapsed="false">
      <c r="O638" s="23"/>
      <c r="P638" s="23"/>
      <c r="Q638" s="23"/>
      <c r="R638" s="23"/>
      <c r="S638" s="23"/>
      <c r="T638" s="0"/>
      <c r="U638" s="0"/>
    </row>
    <row r="639" customFormat="false" ht="12.75" hidden="false" customHeight="false" outlineLevel="0" collapsed="false">
      <c r="O639" s="23"/>
      <c r="P639" s="23"/>
      <c r="Q639" s="23"/>
      <c r="R639" s="23"/>
      <c r="S639" s="23"/>
      <c r="T639" s="0"/>
      <c r="U639" s="0"/>
    </row>
    <row r="640" customFormat="false" ht="12.75" hidden="false" customHeight="false" outlineLevel="0" collapsed="false">
      <c r="O640" s="23"/>
      <c r="P640" s="23"/>
      <c r="Q640" s="23"/>
      <c r="R640" s="23"/>
      <c r="S640" s="23"/>
      <c r="T640" s="0"/>
      <c r="U640" s="0"/>
    </row>
    <row r="641" customFormat="false" ht="12.75" hidden="false" customHeight="false" outlineLevel="0" collapsed="false">
      <c r="O641" s="23"/>
      <c r="P641" s="23"/>
      <c r="Q641" s="23"/>
      <c r="R641" s="23"/>
      <c r="S641" s="23"/>
      <c r="T641" s="0"/>
      <c r="U641" s="0"/>
    </row>
    <row r="642" customFormat="false" ht="12.75" hidden="false" customHeight="false" outlineLevel="0" collapsed="false">
      <c r="O642" s="23"/>
      <c r="P642" s="23"/>
      <c r="Q642" s="23"/>
      <c r="R642" s="23"/>
      <c r="S642" s="23"/>
      <c r="T642" s="0"/>
      <c r="U642" s="0"/>
    </row>
    <row r="643" customFormat="false" ht="12.75" hidden="false" customHeight="false" outlineLevel="0" collapsed="false">
      <c r="O643" s="23"/>
      <c r="P643" s="23"/>
      <c r="Q643" s="23"/>
      <c r="R643" s="23"/>
      <c r="S643" s="23"/>
      <c r="T643" s="0"/>
      <c r="U643" s="0"/>
    </row>
    <row r="644" customFormat="false" ht="12.75" hidden="false" customHeight="false" outlineLevel="0" collapsed="false">
      <c r="O644" s="23"/>
      <c r="P644" s="23"/>
      <c r="Q644" s="23"/>
      <c r="R644" s="23"/>
      <c r="S644" s="23"/>
      <c r="T644" s="0"/>
      <c r="U644" s="0"/>
    </row>
    <row r="645" customFormat="false" ht="12.75" hidden="false" customHeight="false" outlineLevel="0" collapsed="false">
      <c r="O645" s="23"/>
      <c r="P645" s="23"/>
      <c r="Q645" s="23"/>
      <c r="R645" s="23"/>
      <c r="S645" s="23"/>
      <c r="T645" s="0"/>
      <c r="U645" s="0"/>
    </row>
    <row r="646" customFormat="false" ht="12.75" hidden="false" customHeight="false" outlineLevel="0" collapsed="false">
      <c r="O646" s="23"/>
      <c r="P646" s="23"/>
      <c r="Q646" s="23"/>
      <c r="R646" s="23"/>
      <c r="S646" s="23"/>
      <c r="T646" s="0"/>
      <c r="U646" s="0"/>
    </row>
    <row r="647" customFormat="false" ht="12.75" hidden="false" customHeight="false" outlineLevel="0" collapsed="false">
      <c r="O647" s="23"/>
      <c r="P647" s="23"/>
      <c r="Q647" s="23"/>
      <c r="R647" s="23"/>
      <c r="S647" s="23"/>
      <c r="T647" s="0"/>
      <c r="U647" s="0"/>
    </row>
    <row r="648" customFormat="false" ht="12.75" hidden="false" customHeight="false" outlineLevel="0" collapsed="false">
      <c r="O648" s="23"/>
      <c r="P648" s="23"/>
      <c r="Q648" s="23"/>
      <c r="R648" s="23"/>
      <c r="S648" s="23"/>
      <c r="T648" s="0"/>
      <c r="U648" s="0"/>
    </row>
    <row r="649" customFormat="false" ht="12.75" hidden="false" customHeight="false" outlineLevel="0" collapsed="false">
      <c r="O649" s="23"/>
      <c r="P649" s="23"/>
      <c r="Q649" s="23"/>
      <c r="R649" s="23"/>
      <c r="S649" s="23"/>
      <c r="T649" s="0"/>
      <c r="U649" s="0"/>
    </row>
    <row r="650" customFormat="false" ht="12.75" hidden="false" customHeight="false" outlineLevel="0" collapsed="false">
      <c r="O650" s="23"/>
      <c r="P650" s="23"/>
      <c r="Q650" s="23"/>
      <c r="R650" s="23"/>
      <c r="S650" s="23"/>
      <c r="T650" s="0"/>
      <c r="U650" s="0"/>
    </row>
    <row r="651" customFormat="false" ht="12.75" hidden="false" customHeight="false" outlineLevel="0" collapsed="false">
      <c r="O651" s="23"/>
      <c r="P651" s="23"/>
      <c r="Q651" s="23"/>
      <c r="R651" s="23"/>
      <c r="S651" s="23"/>
      <c r="T651" s="0"/>
      <c r="U651" s="0"/>
    </row>
    <row r="652" customFormat="false" ht="12.75" hidden="false" customHeight="false" outlineLevel="0" collapsed="false">
      <c r="O652" s="23"/>
      <c r="P652" s="23"/>
      <c r="Q652" s="23"/>
      <c r="R652" s="23"/>
      <c r="S652" s="23"/>
      <c r="T652" s="0"/>
      <c r="U652" s="0"/>
    </row>
    <row r="653" customFormat="false" ht="12.75" hidden="false" customHeight="false" outlineLevel="0" collapsed="false">
      <c r="O653" s="23"/>
      <c r="P653" s="23"/>
      <c r="Q653" s="23"/>
      <c r="R653" s="23"/>
      <c r="S653" s="23"/>
      <c r="T653" s="0"/>
      <c r="U653" s="0"/>
    </row>
    <row r="654" customFormat="false" ht="12.75" hidden="false" customHeight="false" outlineLevel="0" collapsed="false">
      <c r="O654" s="23"/>
      <c r="P654" s="23"/>
      <c r="Q654" s="23"/>
      <c r="R654" s="23"/>
      <c r="S654" s="23"/>
      <c r="T654" s="0"/>
      <c r="U654" s="0"/>
    </row>
    <row r="655" customFormat="false" ht="12.75" hidden="false" customHeight="false" outlineLevel="0" collapsed="false">
      <c r="O655" s="23"/>
      <c r="P655" s="23"/>
      <c r="Q655" s="23"/>
      <c r="R655" s="23"/>
      <c r="S655" s="23"/>
      <c r="T655" s="0"/>
      <c r="U655" s="0"/>
    </row>
    <row r="656" customFormat="false" ht="12.75" hidden="false" customHeight="false" outlineLevel="0" collapsed="false">
      <c r="O656" s="23"/>
      <c r="P656" s="23"/>
      <c r="Q656" s="23"/>
      <c r="R656" s="23"/>
      <c r="S656" s="23"/>
      <c r="T656" s="0"/>
      <c r="U656" s="0"/>
    </row>
    <row r="657" customFormat="false" ht="12.75" hidden="false" customHeight="false" outlineLevel="0" collapsed="false">
      <c r="O657" s="23"/>
      <c r="P657" s="23"/>
      <c r="Q657" s="23"/>
      <c r="R657" s="23"/>
      <c r="S657" s="23"/>
      <c r="T657" s="0"/>
      <c r="U657" s="0"/>
    </row>
    <row r="658" customFormat="false" ht="12.75" hidden="false" customHeight="false" outlineLevel="0" collapsed="false">
      <c r="O658" s="23"/>
      <c r="P658" s="23"/>
      <c r="Q658" s="23"/>
      <c r="R658" s="23"/>
      <c r="S658" s="23"/>
      <c r="T658" s="0"/>
      <c r="U658" s="0"/>
    </row>
    <row r="659" customFormat="false" ht="12.75" hidden="false" customHeight="false" outlineLevel="0" collapsed="false">
      <c r="O659" s="23"/>
      <c r="P659" s="23"/>
      <c r="Q659" s="23"/>
      <c r="R659" s="23"/>
      <c r="S659" s="23"/>
      <c r="T659" s="0"/>
      <c r="U659" s="0"/>
    </row>
    <row r="660" customFormat="false" ht="12.75" hidden="false" customHeight="false" outlineLevel="0" collapsed="false">
      <c r="O660" s="23"/>
      <c r="P660" s="23"/>
      <c r="Q660" s="23"/>
      <c r="R660" s="23"/>
      <c r="S660" s="23"/>
      <c r="T660" s="0"/>
      <c r="U660" s="0"/>
    </row>
    <row r="661" customFormat="false" ht="12.75" hidden="false" customHeight="false" outlineLevel="0" collapsed="false">
      <c r="O661" s="23"/>
      <c r="P661" s="23"/>
      <c r="Q661" s="23"/>
      <c r="R661" s="23"/>
      <c r="S661" s="23"/>
      <c r="T661" s="0"/>
      <c r="U661" s="0"/>
    </row>
    <row r="662" customFormat="false" ht="12.75" hidden="false" customHeight="false" outlineLevel="0" collapsed="false">
      <c r="O662" s="23"/>
      <c r="P662" s="23"/>
      <c r="Q662" s="23"/>
      <c r="R662" s="23"/>
      <c r="S662" s="23"/>
      <c r="T662" s="0"/>
      <c r="U662" s="0"/>
    </row>
    <row r="663" customFormat="false" ht="12.75" hidden="false" customHeight="false" outlineLevel="0" collapsed="false">
      <c r="O663" s="23"/>
      <c r="P663" s="23"/>
      <c r="Q663" s="23"/>
      <c r="R663" s="23"/>
      <c r="S663" s="23"/>
      <c r="T663" s="0"/>
      <c r="U663" s="0"/>
    </row>
    <row r="664" customFormat="false" ht="12.75" hidden="false" customHeight="false" outlineLevel="0" collapsed="false">
      <c r="O664" s="23"/>
      <c r="P664" s="23"/>
      <c r="Q664" s="23"/>
      <c r="R664" s="23"/>
      <c r="S664" s="23"/>
      <c r="T664" s="0"/>
      <c r="U664" s="0"/>
    </row>
    <row r="665" customFormat="false" ht="12.75" hidden="false" customHeight="false" outlineLevel="0" collapsed="false">
      <c r="O665" s="23"/>
      <c r="P665" s="23"/>
      <c r="Q665" s="23"/>
      <c r="R665" s="23"/>
      <c r="S665" s="23"/>
      <c r="T665" s="0"/>
      <c r="U665" s="0"/>
    </row>
    <row r="666" customFormat="false" ht="12.75" hidden="false" customHeight="false" outlineLevel="0" collapsed="false">
      <c r="O666" s="23"/>
      <c r="P666" s="23"/>
      <c r="Q666" s="23"/>
      <c r="R666" s="23"/>
      <c r="S666" s="23"/>
      <c r="T666" s="0"/>
      <c r="U666" s="0"/>
    </row>
    <row r="667" customFormat="false" ht="12.75" hidden="false" customHeight="false" outlineLevel="0" collapsed="false">
      <c r="O667" s="23"/>
      <c r="P667" s="23"/>
      <c r="Q667" s="23"/>
      <c r="R667" s="23"/>
      <c r="S667" s="23"/>
      <c r="T667" s="0"/>
      <c r="U667" s="0"/>
    </row>
    <row r="668" customFormat="false" ht="12.75" hidden="false" customHeight="false" outlineLevel="0" collapsed="false">
      <c r="O668" s="23"/>
      <c r="P668" s="23"/>
      <c r="Q668" s="23"/>
      <c r="R668" s="23"/>
      <c r="S668" s="23"/>
      <c r="T668" s="0"/>
      <c r="U668" s="0"/>
    </row>
    <row r="669" customFormat="false" ht="12.75" hidden="false" customHeight="false" outlineLevel="0" collapsed="false">
      <c r="O669" s="23"/>
      <c r="P669" s="23"/>
      <c r="Q669" s="23"/>
      <c r="R669" s="23"/>
      <c r="S669" s="23"/>
      <c r="T669" s="0"/>
      <c r="U669" s="0"/>
    </row>
    <row r="670" customFormat="false" ht="12.75" hidden="false" customHeight="false" outlineLevel="0" collapsed="false">
      <c r="O670" s="23"/>
      <c r="P670" s="23"/>
      <c r="Q670" s="23"/>
      <c r="R670" s="23"/>
      <c r="S670" s="23"/>
      <c r="T670" s="0"/>
      <c r="U670" s="0"/>
    </row>
    <row r="671" customFormat="false" ht="12.75" hidden="false" customHeight="false" outlineLevel="0" collapsed="false">
      <c r="O671" s="23"/>
      <c r="P671" s="23"/>
      <c r="Q671" s="23"/>
      <c r="R671" s="23"/>
      <c r="S671" s="23"/>
      <c r="T671" s="0"/>
      <c r="U671" s="0"/>
    </row>
    <row r="672" customFormat="false" ht="12.75" hidden="false" customHeight="false" outlineLevel="0" collapsed="false">
      <c r="O672" s="23"/>
      <c r="P672" s="23"/>
      <c r="Q672" s="23"/>
      <c r="R672" s="23"/>
      <c r="S672" s="23"/>
      <c r="T672" s="0"/>
      <c r="U672" s="0"/>
    </row>
    <row r="673" customFormat="false" ht="12.75" hidden="false" customHeight="false" outlineLevel="0" collapsed="false">
      <c r="O673" s="23"/>
      <c r="P673" s="23"/>
      <c r="Q673" s="23"/>
      <c r="R673" s="23"/>
      <c r="S673" s="23"/>
      <c r="T673" s="0"/>
      <c r="U673" s="0"/>
    </row>
    <row r="674" customFormat="false" ht="12.75" hidden="false" customHeight="false" outlineLevel="0" collapsed="false">
      <c r="O674" s="23"/>
      <c r="P674" s="23"/>
      <c r="Q674" s="23"/>
      <c r="R674" s="23"/>
      <c r="S674" s="23"/>
      <c r="T674" s="0"/>
      <c r="U674" s="0"/>
    </row>
    <row r="675" customFormat="false" ht="12.75" hidden="false" customHeight="false" outlineLevel="0" collapsed="false">
      <c r="O675" s="23"/>
      <c r="P675" s="23"/>
      <c r="Q675" s="23"/>
      <c r="R675" s="23"/>
      <c r="S675" s="23"/>
      <c r="T675" s="0"/>
      <c r="U675" s="0"/>
    </row>
    <row r="676" customFormat="false" ht="12.75" hidden="false" customHeight="false" outlineLevel="0" collapsed="false">
      <c r="O676" s="23"/>
      <c r="P676" s="23"/>
      <c r="Q676" s="23"/>
      <c r="R676" s="23"/>
      <c r="S676" s="23"/>
      <c r="T676" s="0"/>
      <c r="U676" s="0"/>
    </row>
    <row r="677" customFormat="false" ht="12.75" hidden="false" customHeight="false" outlineLevel="0" collapsed="false">
      <c r="O677" s="23"/>
      <c r="P677" s="23"/>
      <c r="Q677" s="23"/>
      <c r="R677" s="23"/>
      <c r="S677" s="23"/>
      <c r="T677" s="0"/>
      <c r="U677" s="0"/>
    </row>
    <row r="678" customFormat="false" ht="12.75" hidden="false" customHeight="false" outlineLevel="0" collapsed="false">
      <c r="O678" s="23"/>
      <c r="P678" s="23"/>
      <c r="Q678" s="23"/>
      <c r="R678" s="23"/>
      <c r="S678" s="23"/>
      <c r="T678" s="0"/>
      <c r="U678" s="0"/>
    </row>
    <row r="679" customFormat="false" ht="12.75" hidden="false" customHeight="false" outlineLevel="0" collapsed="false">
      <c r="O679" s="23"/>
      <c r="P679" s="23"/>
      <c r="Q679" s="23"/>
      <c r="R679" s="23"/>
      <c r="S679" s="23"/>
      <c r="T679" s="0"/>
      <c r="U679" s="0"/>
    </row>
    <row r="680" customFormat="false" ht="12.75" hidden="false" customHeight="false" outlineLevel="0" collapsed="false">
      <c r="O680" s="23"/>
      <c r="P680" s="23"/>
      <c r="Q680" s="23"/>
      <c r="R680" s="23"/>
      <c r="S680" s="23"/>
      <c r="T680" s="0"/>
      <c r="U680" s="0"/>
    </row>
    <row r="681" customFormat="false" ht="12.75" hidden="false" customHeight="false" outlineLevel="0" collapsed="false">
      <c r="O681" s="23"/>
      <c r="P681" s="23"/>
      <c r="Q681" s="23"/>
      <c r="R681" s="23"/>
      <c r="S681" s="23"/>
      <c r="T681" s="0"/>
      <c r="U681" s="0"/>
    </row>
    <row r="682" customFormat="false" ht="12.75" hidden="false" customHeight="false" outlineLevel="0" collapsed="false">
      <c r="O682" s="23"/>
      <c r="P682" s="23"/>
      <c r="Q682" s="23"/>
      <c r="R682" s="23"/>
      <c r="S682" s="23"/>
      <c r="T682" s="0"/>
      <c r="U682" s="0"/>
    </row>
    <row r="683" customFormat="false" ht="12.75" hidden="false" customHeight="false" outlineLevel="0" collapsed="false">
      <c r="O683" s="23"/>
      <c r="P683" s="23"/>
      <c r="Q683" s="23"/>
      <c r="R683" s="23"/>
      <c r="S683" s="23"/>
      <c r="T683" s="0"/>
      <c r="U683" s="0"/>
    </row>
    <row r="684" customFormat="false" ht="12.75" hidden="false" customHeight="false" outlineLevel="0" collapsed="false">
      <c r="O684" s="23"/>
      <c r="P684" s="23"/>
      <c r="Q684" s="23"/>
      <c r="R684" s="23"/>
      <c r="S684" s="23"/>
      <c r="T684" s="0"/>
      <c r="U684" s="0"/>
    </row>
    <row r="685" customFormat="false" ht="12.75" hidden="false" customHeight="false" outlineLevel="0" collapsed="false">
      <c r="O685" s="23"/>
      <c r="P685" s="23"/>
      <c r="Q685" s="23"/>
      <c r="R685" s="23"/>
      <c r="S685" s="23"/>
      <c r="T685" s="0"/>
      <c r="U685" s="0"/>
    </row>
    <row r="686" customFormat="false" ht="12.75" hidden="false" customHeight="false" outlineLevel="0" collapsed="false">
      <c r="O686" s="23"/>
      <c r="P686" s="23"/>
      <c r="Q686" s="23"/>
      <c r="R686" s="23"/>
      <c r="S686" s="23"/>
      <c r="T686" s="0"/>
      <c r="U686" s="0"/>
    </row>
    <row r="687" customFormat="false" ht="12.75" hidden="false" customHeight="false" outlineLevel="0" collapsed="false">
      <c r="O687" s="23"/>
      <c r="P687" s="23"/>
      <c r="Q687" s="23"/>
      <c r="R687" s="23"/>
      <c r="S687" s="23"/>
      <c r="T687" s="0"/>
      <c r="U687" s="0"/>
    </row>
    <row r="688" customFormat="false" ht="12.75" hidden="false" customHeight="false" outlineLevel="0" collapsed="false">
      <c r="O688" s="23"/>
      <c r="P688" s="23"/>
      <c r="Q688" s="23"/>
      <c r="R688" s="23"/>
      <c r="S688" s="23"/>
      <c r="T688" s="0"/>
      <c r="U688" s="0"/>
    </row>
    <row r="689" customFormat="false" ht="12.75" hidden="false" customHeight="false" outlineLevel="0" collapsed="false">
      <c r="O689" s="23"/>
      <c r="P689" s="23"/>
      <c r="Q689" s="23"/>
      <c r="R689" s="23"/>
      <c r="S689" s="23"/>
      <c r="T689" s="0"/>
      <c r="U689" s="0"/>
    </row>
    <row r="690" customFormat="false" ht="12.75" hidden="false" customHeight="false" outlineLevel="0" collapsed="false">
      <c r="O690" s="23"/>
      <c r="P690" s="23"/>
      <c r="Q690" s="23"/>
      <c r="R690" s="23"/>
      <c r="S690" s="23"/>
      <c r="T690" s="0"/>
      <c r="U690" s="0"/>
    </row>
    <row r="691" customFormat="false" ht="12.75" hidden="false" customHeight="false" outlineLevel="0" collapsed="false">
      <c r="O691" s="23"/>
      <c r="P691" s="23"/>
      <c r="Q691" s="23"/>
      <c r="R691" s="23"/>
      <c r="S691" s="23"/>
      <c r="T691" s="0"/>
      <c r="U691" s="0"/>
    </row>
    <row r="692" customFormat="false" ht="12.75" hidden="false" customHeight="false" outlineLevel="0" collapsed="false">
      <c r="O692" s="23"/>
      <c r="P692" s="23"/>
      <c r="Q692" s="23"/>
      <c r="R692" s="23"/>
      <c r="S692" s="23"/>
      <c r="T692" s="0"/>
      <c r="U692" s="0"/>
    </row>
    <row r="693" customFormat="false" ht="12.75" hidden="false" customHeight="false" outlineLevel="0" collapsed="false">
      <c r="O693" s="23"/>
      <c r="P693" s="23"/>
      <c r="Q693" s="23"/>
      <c r="R693" s="23"/>
      <c r="S693" s="23"/>
      <c r="T693" s="0"/>
      <c r="U693" s="0"/>
    </row>
    <row r="694" customFormat="false" ht="12.75" hidden="false" customHeight="false" outlineLevel="0" collapsed="false">
      <c r="O694" s="23"/>
      <c r="P694" s="23"/>
      <c r="Q694" s="23"/>
      <c r="R694" s="23"/>
      <c r="S694" s="23"/>
      <c r="T694" s="0"/>
      <c r="U694" s="0"/>
    </row>
    <row r="695" customFormat="false" ht="12.75" hidden="false" customHeight="false" outlineLevel="0" collapsed="false">
      <c r="O695" s="23"/>
      <c r="P695" s="23"/>
      <c r="Q695" s="23"/>
      <c r="R695" s="23"/>
      <c r="S695" s="23"/>
      <c r="T695" s="0"/>
      <c r="U695" s="0"/>
    </row>
    <row r="696" customFormat="false" ht="12.75" hidden="false" customHeight="false" outlineLevel="0" collapsed="false">
      <c r="O696" s="23"/>
      <c r="P696" s="23"/>
      <c r="Q696" s="23"/>
      <c r="R696" s="23"/>
      <c r="S696" s="23"/>
      <c r="T696" s="0"/>
      <c r="U696" s="0"/>
    </row>
    <row r="697" customFormat="false" ht="12.75" hidden="false" customHeight="false" outlineLevel="0" collapsed="false">
      <c r="O697" s="23"/>
      <c r="P697" s="23"/>
      <c r="Q697" s="23"/>
      <c r="R697" s="23"/>
      <c r="S697" s="23"/>
      <c r="T697" s="0"/>
      <c r="U697" s="0"/>
    </row>
    <row r="698" customFormat="false" ht="12.75" hidden="false" customHeight="false" outlineLevel="0" collapsed="false">
      <c r="O698" s="23"/>
      <c r="P698" s="23"/>
      <c r="Q698" s="23"/>
      <c r="R698" s="23"/>
      <c r="S698" s="23"/>
      <c r="T698" s="0"/>
      <c r="U698" s="0"/>
    </row>
    <row r="699" customFormat="false" ht="12.75" hidden="false" customHeight="false" outlineLevel="0" collapsed="false">
      <c r="O699" s="23"/>
      <c r="P699" s="23"/>
      <c r="Q699" s="23"/>
      <c r="R699" s="23"/>
      <c r="S699" s="23"/>
      <c r="T699" s="0"/>
      <c r="U699" s="0"/>
    </row>
    <row r="700" customFormat="false" ht="12.75" hidden="false" customHeight="false" outlineLevel="0" collapsed="false">
      <c r="O700" s="23"/>
      <c r="P700" s="23"/>
      <c r="Q700" s="23"/>
      <c r="R700" s="23"/>
      <c r="S700" s="23"/>
      <c r="T700" s="0"/>
      <c r="U700" s="0"/>
    </row>
    <row r="701" customFormat="false" ht="12.75" hidden="false" customHeight="false" outlineLevel="0" collapsed="false">
      <c r="O701" s="23"/>
      <c r="P701" s="23"/>
      <c r="Q701" s="23"/>
      <c r="R701" s="23"/>
      <c r="S701" s="23"/>
      <c r="T701" s="0"/>
      <c r="U701" s="0"/>
    </row>
    <row r="702" customFormat="false" ht="12.75" hidden="false" customHeight="false" outlineLevel="0" collapsed="false">
      <c r="O702" s="23"/>
      <c r="P702" s="23"/>
      <c r="Q702" s="23"/>
      <c r="R702" s="23"/>
      <c r="S702" s="23"/>
      <c r="T702" s="0"/>
      <c r="U702" s="0"/>
    </row>
    <row r="703" customFormat="false" ht="12.75" hidden="false" customHeight="false" outlineLevel="0" collapsed="false">
      <c r="O703" s="23"/>
      <c r="P703" s="23"/>
      <c r="Q703" s="23"/>
      <c r="R703" s="23"/>
      <c r="S703" s="23"/>
      <c r="T703" s="0"/>
      <c r="U703" s="0"/>
    </row>
    <row r="704" customFormat="false" ht="12.75" hidden="false" customHeight="false" outlineLevel="0" collapsed="false">
      <c r="O704" s="23"/>
      <c r="P704" s="23"/>
      <c r="Q704" s="23"/>
      <c r="R704" s="23"/>
      <c r="S704" s="23"/>
      <c r="T704" s="0"/>
      <c r="U704" s="0"/>
    </row>
    <row r="705" customFormat="false" ht="12.75" hidden="false" customHeight="false" outlineLevel="0" collapsed="false">
      <c r="O705" s="23"/>
      <c r="P705" s="23"/>
      <c r="Q705" s="23"/>
      <c r="R705" s="23"/>
      <c r="S705" s="23"/>
      <c r="T705" s="0"/>
      <c r="U705" s="0"/>
    </row>
    <row r="706" customFormat="false" ht="12.75" hidden="false" customHeight="false" outlineLevel="0" collapsed="false">
      <c r="O706" s="23"/>
      <c r="P706" s="23"/>
      <c r="Q706" s="23"/>
      <c r="R706" s="23"/>
      <c r="S706" s="23"/>
      <c r="T706" s="0"/>
      <c r="U706" s="0"/>
    </row>
    <row r="707" customFormat="false" ht="12.75" hidden="false" customHeight="false" outlineLevel="0" collapsed="false">
      <c r="O707" s="23"/>
      <c r="P707" s="23"/>
      <c r="Q707" s="23"/>
      <c r="R707" s="23"/>
      <c r="S707" s="23"/>
      <c r="T707" s="0"/>
      <c r="U707" s="0"/>
    </row>
    <row r="708" customFormat="false" ht="12.75" hidden="false" customHeight="false" outlineLevel="0" collapsed="false">
      <c r="O708" s="23"/>
      <c r="P708" s="23"/>
      <c r="Q708" s="23"/>
      <c r="R708" s="23"/>
      <c r="S708" s="23"/>
      <c r="T708" s="0"/>
      <c r="U708" s="0"/>
    </row>
    <row r="709" customFormat="false" ht="12.75" hidden="false" customHeight="false" outlineLevel="0" collapsed="false">
      <c r="O709" s="23"/>
      <c r="P709" s="23"/>
      <c r="Q709" s="23"/>
      <c r="R709" s="23"/>
      <c r="S709" s="23"/>
      <c r="T709" s="0"/>
      <c r="U709" s="0"/>
    </row>
    <row r="710" customFormat="false" ht="12.75" hidden="false" customHeight="false" outlineLevel="0" collapsed="false">
      <c r="O710" s="23"/>
      <c r="P710" s="23"/>
      <c r="Q710" s="23"/>
      <c r="R710" s="23"/>
      <c r="S710" s="23"/>
      <c r="T710" s="0"/>
      <c r="U710" s="0"/>
    </row>
    <row r="711" customFormat="false" ht="12.75" hidden="false" customHeight="false" outlineLevel="0" collapsed="false">
      <c r="O711" s="23"/>
      <c r="P711" s="23"/>
      <c r="Q711" s="23"/>
      <c r="R711" s="23"/>
      <c r="S711" s="23"/>
      <c r="T711" s="0"/>
      <c r="U711" s="0"/>
    </row>
    <row r="712" customFormat="false" ht="12.75" hidden="false" customHeight="false" outlineLevel="0" collapsed="false">
      <c r="O712" s="23"/>
      <c r="P712" s="23"/>
      <c r="Q712" s="23"/>
      <c r="R712" s="23"/>
      <c r="S712" s="23"/>
      <c r="T712" s="0"/>
      <c r="U712" s="0"/>
    </row>
    <row r="713" customFormat="false" ht="12.75" hidden="false" customHeight="false" outlineLevel="0" collapsed="false">
      <c r="O713" s="23"/>
      <c r="P713" s="23"/>
      <c r="Q713" s="23"/>
      <c r="R713" s="23"/>
      <c r="S713" s="23"/>
      <c r="T713" s="0"/>
      <c r="U713" s="0"/>
    </row>
    <row r="714" customFormat="false" ht="12.75" hidden="false" customHeight="false" outlineLevel="0" collapsed="false">
      <c r="O714" s="23"/>
      <c r="P714" s="23"/>
      <c r="Q714" s="23"/>
      <c r="R714" s="23"/>
      <c r="S714" s="23"/>
      <c r="T714" s="0"/>
      <c r="U714" s="0"/>
    </row>
    <row r="715" customFormat="false" ht="12.75" hidden="false" customHeight="false" outlineLevel="0" collapsed="false">
      <c r="O715" s="23"/>
      <c r="P715" s="23"/>
      <c r="Q715" s="23"/>
      <c r="R715" s="23"/>
      <c r="S715" s="23"/>
      <c r="T715" s="0"/>
      <c r="U715" s="0"/>
    </row>
    <row r="716" customFormat="false" ht="12.75" hidden="false" customHeight="false" outlineLevel="0" collapsed="false">
      <c r="O716" s="23"/>
      <c r="P716" s="23"/>
      <c r="Q716" s="23"/>
      <c r="R716" s="23"/>
      <c r="S716" s="23"/>
      <c r="T716" s="0"/>
      <c r="U716" s="0"/>
    </row>
    <row r="717" customFormat="false" ht="12.75" hidden="false" customHeight="false" outlineLevel="0" collapsed="false">
      <c r="O717" s="23"/>
      <c r="P717" s="23"/>
      <c r="Q717" s="23"/>
      <c r="R717" s="23"/>
      <c r="S717" s="23"/>
      <c r="T717" s="0"/>
      <c r="U717" s="0"/>
    </row>
    <row r="718" customFormat="false" ht="12.75" hidden="false" customHeight="false" outlineLevel="0" collapsed="false">
      <c r="O718" s="23"/>
      <c r="P718" s="23"/>
      <c r="Q718" s="23"/>
      <c r="R718" s="23"/>
      <c r="S718" s="23"/>
      <c r="T718" s="0"/>
      <c r="U718" s="0"/>
    </row>
    <row r="719" customFormat="false" ht="12.75" hidden="false" customHeight="false" outlineLevel="0" collapsed="false">
      <c r="O719" s="23"/>
      <c r="P719" s="23"/>
      <c r="Q719" s="23"/>
      <c r="R719" s="23"/>
      <c r="S719" s="23"/>
      <c r="T719" s="0"/>
      <c r="U719" s="0"/>
    </row>
    <row r="720" customFormat="false" ht="12.75" hidden="false" customHeight="false" outlineLevel="0" collapsed="false">
      <c r="O720" s="23"/>
      <c r="P720" s="23"/>
      <c r="Q720" s="23"/>
      <c r="R720" s="23"/>
      <c r="S720" s="23"/>
      <c r="T720" s="0"/>
      <c r="U720" s="0"/>
    </row>
    <row r="721" customFormat="false" ht="12.75" hidden="false" customHeight="false" outlineLevel="0" collapsed="false">
      <c r="O721" s="23"/>
      <c r="P721" s="23"/>
      <c r="Q721" s="23"/>
      <c r="R721" s="23"/>
      <c r="S721" s="23"/>
      <c r="T721" s="0"/>
      <c r="U721" s="0"/>
    </row>
    <row r="722" customFormat="false" ht="12.75" hidden="false" customHeight="false" outlineLevel="0" collapsed="false">
      <c r="O722" s="23"/>
      <c r="P722" s="23"/>
      <c r="Q722" s="23"/>
      <c r="R722" s="23"/>
      <c r="S722" s="23"/>
      <c r="T722" s="0"/>
      <c r="U722" s="0"/>
    </row>
    <row r="723" customFormat="false" ht="12.75" hidden="false" customHeight="false" outlineLevel="0" collapsed="false">
      <c r="O723" s="23"/>
      <c r="P723" s="23"/>
      <c r="Q723" s="23"/>
      <c r="R723" s="23"/>
      <c r="S723" s="23"/>
      <c r="T723" s="0"/>
      <c r="U723" s="0"/>
    </row>
    <row r="724" customFormat="false" ht="12.75" hidden="false" customHeight="false" outlineLevel="0" collapsed="false">
      <c r="O724" s="23"/>
      <c r="P724" s="23"/>
      <c r="Q724" s="23"/>
      <c r="R724" s="23"/>
      <c r="S724" s="23"/>
      <c r="T724" s="0"/>
      <c r="U724" s="0"/>
    </row>
    <row r="725" customFormat="false" ht="12.75" hidden="false" customHeight="false" outlineLevel="0" collapsed="false">
      <c r="O725" s="23"/>
      <c r="P725" s="23"/>
      <c r="Q725" s="23"/>
      <c r="R725" s="23"/>
      <c r="S725" s="23"/>
      <c r="T725" s="0"/>
      <c r="U725" s="0"/>
    </row>
    <row r="726" customFormat="false" ht="12.75" hidden="false" customHeight="false" outlineLevel="0" collapsed="false">
      <c r="O726" s="23"/>
      <c r="P726" s="23"/>
      <c r="Q726" s="23"/>
      <c r="R726" s="23"/>
      <c r="S726" s="23"/>
      <c r="T726" s="0"/>
      <c r="U726" s="0"/>
    </row>
    <row r="727" customFormat="false" ht="12.75" hidden="false" customHeight="false" outlineLevel="0" collapsed="false">
      <c r="O727" s="23"/>
      <c r="P727" s="23"/>
      <c r="Q727" s="23"/>
      <c r="R727" s="23"/>
      <c r="S727" s="23"/>
      <c r="T727" s="0"/>
      <c r="U727" s="0"/>
    </row>
    <row r="728" customFormat="false" ht="12.75" hidden="false" customHeight="false" outlineLevel="0" collapsed="false">
      <c r="O728" s="23"/>
      <c r="P728" s="23"/>
      <c r="Q728" s="23"/>
      <c r="R728" s="23"/>
      <c r="S728" s="23"/>
      <c r="T728" s="0"/>
      <c r="U728" s="0"/>
    </row>
    <row r="729" customFormat="false" ht="12.75" hidden="false" customHeight="false" outlineLevel="0" collapsed="false">
      <c r="O729" s="23"/>
      <c r="P729" s="23"/>
      <c r="Q729" s="23"/>
      <c r="R729" s="23"/>
      <c r="S729" s="23"/>
      <c r="T729" s="0"/>
      <c r="U729" s="0"/>
    </row>
    <row r="730" customFormat="false" ht="12.75" hidden="false" customHeight="false" outlineLevel="0" collapsed="false">
      <c r="O730" s="23"/>
      <c r="P730" s="23"/>
      <c r="Q730" s="23"/>
      <c r="R730" s="23"/>
      <c r="S730" s="23"/>
      <c r="T730" s="0"/>
      <c r="U730" s="0"/>
    </row>
    <row r="731" customFormat="false" ht="12.75" hidden="false" customHeight="false" outlineLevel="0" collapsed="false">
      <c r="O731" s="23"/>
      <c r="P731" s="23"/>
      <c r="Q731" s="23"/>
      <c r="R731" s="23"/>
      <c r="S731" s="23"/>
      <c r="T731" s="0"/>
      <c r="U731" s="0"/>
    </row>
    <row r="732" customFormat="false" ht="12.75" hidden="false" customHeight="false" outlineLevel="0" collapsed="false">
      <c r="O732" s="23"/>
      <c r="P732" s="23"/>
      <c r="Q732" s="23"/>
      <c r="R732" s="23"/>
      <c r="S732" s="23"/>
      <c r="T732" s="0"/>
      <c r="U732" s="0"/>
    </row>
    <row r="733" customFormat="false" ht="12.75" hidden="false" customHeight="false" outlineLevel="0" collapsed="false">
      <c r="O733" s="23"/>
      <c r="P733" s="23"/>
      <c r="Q733" s="23"/>
      <c r="R733" s="23"/>
      <c r="S733" s="23"/>
      <c r="T733" s="0"/>
      <c r="U733" s="0"/>
    </row>
    <row r="734" customFormat="false" ht="12.75" hidden="false" customHeight="false" outlineLevel="0" collapsed="false">
      <c r="O734" s="23"/>
      <c r="P734" s="23"/>
      <c r="Q734" s="23"/>
      <c r="R734" s="23"/>
      <c r="S734" s="23"/>
      <c r="T734" s="0"/>
      <c r="U734" s="0"/>
    </row>
    <row r="735" customFormat="false" ht="12.75" hidden="false" customHeight="false" outlineLevel="0" collapsed="false">
      <c r="O735" s="23"/>
      <c r="P735" s="23"/>
      <c r="Q735" s="23"/>
      <c r="R735" s="23"/>
      <c r="S735" s="23"/>
      <c r="T735" s="0"/>
      <c r="U735" s="0"/>
    </row>
    <row r="736" customFormat="false" ht="12.75" hidden="false" customHeight="false" outlineLevel="0" collapsed="false">
      <c r="O736" s="23"/>
      <c r="P736" s="23"/>
      <c r="Q736" s="23"/>
      <c r="R736" s="23"/>
      <c r="S736" s="23"/>
      <c r="T736" s="0"/>
      <c r="U736" s="0"/>
    </row>
    <row r="737" customFormat="false" ht="12.75" hidden="false" customHeight="false" outlineLevel="0" collapsed="false">
      <c r="O737" s="23"/>
      <c r="P737" s="23"/>
      <c r="Q737" s="23"/>
      <c r="R737" s="23"/>
      <c r="S737" s="23"/>
      <c r="T737" s="0"/>
      <c r="U737" s="0"/>
    </row>
    <row r="738" customFormat="false" ht="12.75" hidden="false" customHeight="false" outlineLevel="0" collapsed="false">
      <c r="O738" s="23"/>
      <c r="P738" s="23"/>
      <c r="Q738" s="23"/>
      <c r="R738" s="23"/>
      <c r="S738" s="23"/>
      <c r="T738" s="0"/>
      <c r="U738" s="0"/>
    </row>
    <row r="739" customFormat="false" ht="12.75" hidden="false" customHeight="false" outlineLevel="0" collapsed="false">
      <c r="O739" s="23"/>
      <c r="P739" s="23"/>
      <c r="Q739" s="23"/>
      <c r="R739" s="23"/>
      <c r="S739" s="23"/>
      <c r="T739" s="0"/>
      <c r="U739" s="0"/>
    </row>
    <row r="740" customFormat="false" ht="12.75" hidden="false" customHeight="false" outlineLevel="0" collapsed="false">
      <c r="O740" s="23"/>
      <c r="P740" s="23"/>
      <c r="Q740" s="23"/>
      <c r="R740" s="23"/>
      <c r="S740" s="23"/>
      <c r="T740" s="0"/>
      <c r="U740" s="0"/>
    </row>
    <row r="741" customFormat="false" ht="12.75" hidden="false" customHeight="false" outlineLevel="0" collapsed="false">
      <c r="O741" s="23"/>
      <c r="P741" s="23"/>
      <c r="Q741" s="23"/>
      <c r="R741" s="23"/>
      <c r="S741" s="23"/>
      <c r="T741" s="0"/>
      <c r="U741" s="0"/>
    </row>
    <row r="742" customFormat="false" ht="12.75" hidden="false" customHeight="false" outlineLevel="0" collapsed="false">
      <c r="O742" s="23"/>
      <c r="P742" s="23"/>
      <c r="Q742" s="23"/>
      <c r="R742" s="23"/>
      <c r="S742" s="23"/>
      <c r="T742" s="0"/>
      <c r="U742" s="0"/>
    </row>
    <row r="743" customFormat="false" ht="12.75" hidden="false" customHeight="false" outlineLevel="0" collapsed="false">
      <c r="O743" s="23"/>
      <c r="P743" s="23"/>
      <c r="Q743" s="23"/>
      <c r="R743" s="23"/>
      <c r="S743" s="23"/>
      <c r="T743" s="0"/>
      <c r="U743" s="0"/>
    </row>
    <row r="744" customFormat="false" ht="12.75" hidden="false" customHeight="false" outlineLevel="0" collapsed="false">
      <c r="O744" s="23"/>
      <c r="P744" s="23"/>
      <c r="Q744" s="23"/>
      <c r="R744" s="23"/>
      <c r="S744" s="23"/>
      <c r="T744" s="0"/>
      <c r="U744" s="0"/>
    </row>
    <row r="745" customFormat="false" ht="12.75" hidden="false" customHeight="false" outlineLevel="0" collapsed="false">
      <c r="O745" s="23"/>
      <c r="P745" s="23"/>
      <c r="Q745" s="23"/>
      <c r="R745" s="23"/>
      <c r="S745" s="23"/>
      <c r="T745" s="0"/>
      <c r="U745" s="0"/>
    </row>
    <row r="746" customFormat="false" ht="12.75" hidden="false" customHeight="false" outlineLevel="0" collapsed="false">
      <c r="O746" s="23"/>
      <c r="P746" s="23"/>
      <c r="Q746" s="23"/>
      <c r="R746" s="23"/>
      <c r="S746" s="23"/>
      <c r="T746" s="0"/>
      <c r="U746" s="0"/>
    </row>
    <row r="747" customFormat="false" ht="12.75" hidden="false" customHeight="false" outlineLevel="0" collapsed="false">
      <c r="O747" s="23"/>
      <c r="P747" s="23"/>
      <c r="Q747" s="23"/>
      <c r="R747" s="23"/>
      <c r="S747" s="23"/>
      <c r="T747" s="0"/>
      <c r="U747" s="0"/>
    </row>
    <row r="748" customFormat="false" ht="12.75" hidden="false" customHeight="false" outlineLevel="0" collapsed="false">
      <c r="O748" s="23"/>
      <c r="P748" s="23"/>
      <c r="Q748" s="23"/>
      <c r="R748" s="23"/>
      <c r="S748" s="23"/>
      <c r="T748" s="0"/>
      <c r="U748" s="0"/>
    </row>
    <row r="749" customFormat="false" ht="12.75" hidden="false" customHeight="false" outlineLevel="0" collapsed="false">
      <c r="O749" s="23"/>
      <c r="P749" s="23"/>
      <c r="Q749" s="23"/>
      <c r="R749" s="23"/>
      <c r="S749" s="23"/>
      <c r="T749" s="0"/>
      <c r="U749" s="0"/>
    </row>
    <row r="750" customFormat="false" ht="12.75" hidden="false" customHeight="false" outlineLevel="0" collapsed="false">
      <c r="O750" s="23"/>
      <c r="P750" s="23"/>
      <c r="Q750" s="23"/>
      <c r="R750" s="23"/>
      <c r="S750" s="23"/>
      <c r="T750" s="0"/>
      <c r="U750" s="0"/>
    </row>
    <row r="751" customFormat="false" ht="12.75" hidden="false" customHeight="false" outlineLevel="0" collapsed="false">
      <c r="O751" s="23"/>
      <c r="P751" s="23"/>
      <c r="Q751" s="23"/>
      <c r="R751" s="23"/>
      <c r="S751" s="23"/>
      <c r="T751" s="0"/>
      <c r="U751" s="0"/>
    </row>
    <row r="752" customFormat="false" ht="12.75" hidden="false" customHeight="false" outlineLevel="0" collapsed="false">
      <c r="O752" s="23"/>
      <c r="P752" s="23"/>
      <c r="Q752" s="23"/>
      <c r="R752" s="23"/>
      <c r="S752" s="23"/>
      <c r="T752" s="0"/>
      <c r="U752" s="0"/>
    </row>
    <row r="753" customFormat="false" ht="12.75" hidden="false" customHeight="false" outlineLevel="0" collapsed="false">
      <c r="O753" s="23"/>
      <c r="P753" s="23"/>
      <c r="Q753" s="23"/>
      <c r="R753" s="23"/>
      <c r="S753" s="23"/>
      <c r="T753" s="0"/>
      <c r="U753" s="0"/>
    </row>
    <row r="754" customFormat="false" ht="12.75" hidden="false" customHeight="false" outlineLevel="0" collapsed="false">
      <c r="O754" s="23"/>
      <c r="P754" s="23"/>
      <c r="Q754" s="23"/>
      <c r="R754" s="23"/>
      <c r="S754" s="23"/>
      <c r="T754" s="0"/>
      <c r="U754" s="0"/>
    </row>
    <row r="755" customFormat="false" ht="12.75" hidden="false" customHeight="false" outlineLevel="0" collapsed="false">
      <c r="O755" s="23"/>
      <c r="P755" s="23"/>
      <c r="Q755" s="23"/>
      <c r="R755" s="23"/>
      <c r="S755" s="23"/>
      <c r="T755" s="0"/>
      <c r="U755" s="0"/>
    </row>
    <row r="756" customFormat="false" ht="12.75" hidden="false" customHeight="false" outlineLevel="0" collapsed="false">
      <c r="O756" s="23"/>
      <c r="P756" s="23"/>
      <c r="Q756" s="23"/>
      <c r="R756" s="23"/>
      <c r="S756" s="23"/>
      <c r="T756" s="0"/>
      <c r="U756" s="0"/>
    </row>
    <row r="757" customFormat="false" ht="12.75" hidden="false" customHeight="false" outlineLevel="0" collapsed="false">
      <c r="O757" s="23"/>
      <c r="P757" s="23"/>
      <c r="Q757" s="23"/>
      <c r="R757" s="23"/>
      <c r="S757" s="23"/>
      <c r="T757" s="0"/>
      <c r="U757" s="0"/>
    </row>
    <row r="758" customFormat="false" ht="12.75" hidden="false" customHeight="false" outlineLevel="0" collapsed="false">
      <c r="O758" s="23"/>
      <c r="P758" s="23"/>
      <c r="Q758" s="23"/>
      <c r="R758" s="23"/>
      <c r="S758" s="23"/>
      <c r="T758" s="0"/>
      <c r="U758" s="0"/>
    </row>
    <row r="759" customFormat="false" ht="12.75" hidden="false" customHeight="false" outlineLevel="0" collapsed="false">
      <c r="O759" s="23"/>
      <c r="P759" s="23"/>
      <c r="Q759" s="23"/>
      <c r="R759" s="23"/>
      <c r="S759" s="23"/>
      <c r="T759" s="0"/>
      <c r="U759" s="0"/>
    </row>
    <row r="760" customFormat="false" ht="12.75" hidden="false" customHeight="false" outlineLevel="0" collapsed="false">
      <c r="O760" s="23"/>
      <c r="P760" s="23"/>
      <c r="Q760" s="23"/>
      <c r="R760" s="23"/>
      <c r="S760" s="23"/>
      <c r="T760" s="0"/>
      <c r="U760" s="0"/>
    </row>
    <row r="761" customFormat="false" ht="12.75" hidden="false" customHeight="false" outlineLevel="0" collapsed="false">
      <c r="O761" s="23"/>
      <c r="P761" s="23"/>
      <c r="Q761" s="23"/>
      <c r="R761" s="23"/>
      <c r="S761" s="23"/>
      <c r="T761" s="0"/>
      <c r="U761" s="0"/>
    </row>
    <row r="762" customFormat="false" ht="12.75" hidden="false" customHeight="false" outlineLevel="0" collapsed="false">
      <c r="O762" s="23"/>
      <c r="P762" s="23"/>
      <c r="Q762" s="23"/>
      <c r="R762" s="23"/>
      <c r="S762" s="23"/>
      <c r="T762" s="0"/>
      <c r="U762" s="0"/>
    </row>
    <row r="763" customFormat="false" ht="12.75" hidden="false" customHeight="false" outlineLevel="0" collapsed="false">
      <c r="O763" s="23"/>
      <c r="P763" s="23"/>
      <c r="Q763" s="23"/>
      <c r="R763" s="23"/>
      <c r="S763" s="23"/>
      <c r="T763" s="0"/>
      <c r="U763" s="0"/>
    </row>
    <row r="764" customFormat="false" ht="12.75" hidden="false" customHeight="false" outlineLevel="0" collapsed="false">
      <c r="O764" s="23"/>
      <c r="P764" s="23"/>
      <c r="Q764" s="23"/>
      <c r="R764" s="23"/>
      <c r="S764" s="23"/>
      <c r="T764" s="0"/>
      <c r="U764" s="0"/>
    </row>
    <row r="765" customFormat="false" ht="12.75" hidden="false" customHeight="false" outlineLevel="0" collapsed="false">
      <c r="O765" s="23"/>
      <c r="P765" s="23"/>
      <c r="Q765" s="23"/>
      <c r="R765" s="23"/>
      <c r="S765" s="23"/>
      <c r="T765" s="0"/>
      <c r="U765" s="0"/>
    </row>
    <row r="766" customFormat="false" ht="12.75" hidden="false" customHeight="false" outlineLevel="0" collapsed="false">
      <c r="O766" s="23"/>
      <c r="P766" s="23"/>
      <c r="Q766" s="23"/>
      <c r="R766" s="23"/>
      <c r="S766" s="23"/>
      <c r="T766" s="0"/>
      <c r="U766" s="0"/>
    </row>
    <row r="767" customFormat="false" ht="12.75" hidden="false" customHeight="false" outlineLevel="0" collapsed="false">
      <c r="O767" s="23"/>
      <c r="P767" s="23"/>
      <c r="Q767" s="23"/>
      <c r="R767" s="23"/>
      <c r="S767" s="23"/>
      <c r="T767" s="0"/>
      <c r="U767" s="0"/>
    </row>
    <row r="768" customFormat="false" ht="12.75" hidden="false" customHeight="false" outlineLevel="0" collapsed="false">
      <c r="O768" s="23"/>
      <c r="P768" s="23"/>
      <c r="Q768" s="23"/>
      <c r="R768" s="23"/>
      <c r="S768" s="23"/>
      <c r="T768" s="0"/>
      <c r="U768" s="0"/>
    </row>
    <row r="769" customFormat="false" ht="12.75" hidden="false" customHeight="false" outlineLevel="0" collapsed="false">
      <c r="O769" s="23"/>
      <c r="P769" s="23"/>
      <c r="Q769" s="23"/>
      <c r="R769" s="23"/>
      <c r="S769" s="23"/>
      <c r="T769" s="0"/>
      <c r="U769" s="0"/>
    </row>
    <row r="770" customFormat="false" ht="12.75" hidden="false" customHeight="false" outlineLevel="0" collapsed="false">
      <c r="O770" s="23"/>
      <c r="P770" s="23"/>
      <c r="Q770" s="23"/>
      <c r="R770" s="23"/>
      <c r="S770" s="23"/>
      <c r="T770" s="0"/>
      <c r="U770" s="0"/>
    </row>
    <row r="771" customFormat="false" ht="12.75" hidden="false" customHeight="false" outlineLevel="0" collapsed="false">
      <c r="O771" s="23"/>
      <c r="P771" s="23"/>
      <c r="Q771" s="23"/>
      <c r="R771" s="23"/>
      <c r="S771" s="23"/>
      <c r="T771" s="0"/>
      <c r="U771" s="0"/>
    </row>
    <row r="772" customFormat="false" ht="12.75" hidden="false" customHeight="false" outlineLevel="0" collapsed="false">
      <c r="O772" s="23"/>
      <c r="P772" s="23"/>
      <c r="Q772" s="23"/>
      <c r="R772" s="23"/>
      <c r="S772" s="23"/>
      <c r="T772" s="0"/>
      <c r="U772" s="0"/>
    </row>
    <row r="773" customFormat="false" ht="12.75" hidden="false" customHeight="false" outlineLevel="0" collapsed="false">
      <c r="O773" s="23"/>
      <c r="P773" s="23"/>
      <c r="Q773" s="23"/>
      <c r="R773" s="23"/>
      <c r="S773" s="23"/>
      <c r="T773" s="0"/>
      <c r="U773" s="0"/>
    </row>
    <row r="774" customFormat="false" ht="12.75" hidden="false" customHeight="false" outlineLevel="0" collapsed="false">
      <c r="O774" s="23"/>
      <c r="P774" s="23"/>
      <c r="Q774" s="23"/>
      <c r="R774" s="23"/>
      <c r="S774" s="23"/>
      <c r="T774" s="0"/>
      <c r="U774" s="0"/>
    </row>
    <row r="775" customFormat="false" ht="12.75" hidden="false" customHeight="false" outlineLevel="0" collapsed="false">
      <c r="O775" s="23"/>
      <c r="P775" s="23"/>
      <c r="Q775" s="23"/>
      <c r="R775" s="23"/>
      <c r="S775" s="23"/>
      <c r="T775" s="0"/>
      <c r="U775" s="0"/>
    </row>
    <row r="776" customFormat="false" ht="12.75" hidden="false" customHeight="false" outlineLevel="0" collapsed="false">
      <c r="O776" s="23"/>
      <c r="P776" s="23"/>
      <c r="Q776" s="23"/>
      <c r="R776" s="23"/>
      <c r="S776" s="23"/>
      <c r="T776" s="0"/>
      <c r="U776" s="0"/>
    </row>
    <row r="777" customFormat="false" ht="12.75" hidden="false" customHeight="false" outlineLevel="0" collapsed="false">
      <c r="O777" s="23"/>
      <c r="P777" s="23"/>
      <c r="Q777" s="23"/>
      <c r="R777" s="23"/>
      <c r="S777" s="23"/>
      <c r="T777" s="0"/>
      <c r="U777" s="0"/>
    </row>
    <row r="778" customFormat="false" ht="12.75" hidden="false" customHeight="false" outlineLevel="0" collapsed="false">
      <c r="O778" s="23"/>
      <c r="P778" s="23"/>
      <c r="Q778" s="23"/>
      <c r="R778" s="23"/>
      <c r="S778" s="23"/>
      <c r="T778" s="0"/>
      <c r="U778" s="0"/>
    </row>
    <row r="779" customFormat="false" ht="12.75" hidden="false" customHeight="false" outlineLevel="0" collapsed="false">
      <c r="O779" s="23"/>
      <c r="P779" s="23"/>
      <c r="Q779" s="23"/>
      <c r="R779" s="23"/>
      <c r="S779" s="23"/>
      <c r="T779" s="0"/>
      <c r="U779" s="0"/>
    </row>
    <row r="780" customFormat="false" ht="12.75" hidden="false" customHeight="false" outlineLevel="0" collapsed="false">
      <c r="O780" s="23"/>
      <c r="P780" s="23"/>
      <c r="Q780" s="23"/>
      <c r="R780" s="23"/>
      <c r="S780" s="23"/>
      <c r="T780" s="0"/>
      <c r="U780" s="0"/>
    </row>
    <row r="781" customFormat="false" ht="12.75" hidden="false" customHeight="false" outlineLevel="0" collapsed="false">
      <c r="O781" s="23"/>
      <c r="P781" s="23"/>
      <c r="Q781" s="23"/>
      <c r="R781" s="23"/>
      <c r="S781" s="23"/>
      <c r="T781" s="0"/>
      <c r="U781" s="0"/>
    </row>
    <row r="782" customFormat="false" ht="12.75" hidden="false" customHeight="false" outlineLevel="0" collapsed="false">
      <c r="O782" s="23"/>
      <c r="P782" s="23"/>
      <c r="Q782" s="23"/>
      <c r="R782" s="23"/>
      <c r="S782" s="23"/>
      <c r="T782" s="0"/>
      <c r="U782" s="0"/>
    </row>
    <row r="783" customFormat="false" ht="12.75" hidden="false" customHeight="false" outlineLevel="0" collapsed="false">
      <c r="O783" s="23"/>
      <c r="P783" s="23"/>
      <c r="Q783" s="23"/>
      <c r="R783" s="23"/>
      <c r="S783" s="23"/>
      <c r="T783" s="0"/>
      <c r="U783" s="0"/>
    </row>
    <row r="784" customFormat="false" ht="12.75" hidden="false" customHeight="false" outlineLevel="0" collapsed="false">
      <c r="O784" s="23"/>
      <c r="P784" s="23"/>
      <c r="Q784" s="23"/>
      <c r="R784" s="23"/>
      <c r="S784" s="23"/>
      <c r="T784" s="0"/>
      <c r="U784" s="0"/>
    </row>
    <row r="785" customFormat="false" ht="12.75" hidden="false" customHeight="false" outlineLevel="0" collapsed="false">
      <c r="O785" s="23"/>
      <c r="P785" s="23"/>
      <c r="Q785" s="23"/>
      <c r="R785" s="23"/>
      <c r="S785" s="23"/>
      <c r="T785" s="0"/>
      <c r="U785" s="0"/>
    </row>
    <row r="786" customFormat="false" ht="12.75" hidden="false" customHeight="false" outlineLevel="0" collapsed="false">
      <c r="O786" s="23"/>
      <c r="P786" s="23"/>
      <c r="Q786" s="23"/>
      <c r="R786" s="23"/>
      <c r="S786" s="23"/>
      <c r="T786" s="0"/>
      <c r="U786" s="0"/>
    </row>
    <row r="787" customFormat="false" ht="12.75" hidden="false" customHeight="false" outlineLevel="0" collapsed="false">
      <c r="O787" s="23"/>
      <c r="P787" s="23"/>
      <c r="Q787" s="23"/>
      <c r="R787" s="23"/>
      <c r="S787" s="23"/>
      <c r="T787" s="0"/>
      <c r="U787" s="0"/>
    </row>
    <row r="788" customFormat="false" ht="12.75" hidden="false" customHeight="false" outlineLevel="0" collapsed="false">
      <c r="O788" s="23"/>
      <c r="P788" s="23"/>
      <c r="Q788" s="23"/>
      <c r="R788" s="23"/>
      <c r="S788" s="23"/>
      <c r="T788" s="0"/>
      <c r="U788" s="0"/>
    </row>
    <row r="789" customFormat="false" ht="12.75" hidden="false" customHeight="false" outlineLevel="0" collapsed="false">
      <c r="O789" s="23"/>
      <c r="P789" s="23"/>
      <c r="Q789" s="23"/>
      <c r="R789" s="23"/>
      <c r="S789" s="23"/>
      <c r="T789" s="0"/>
      <c r="U789" s="0"/>
    </row>
    <row r="790" customFormat="false" ht="12.75" hidden="false" customHeight="false" outlineLevel="0" collapsed="false">
      <c r="O790" s="23"/>
      <c r="P790" s="23"/>
      <c r="Q790" s="23"/>
      <c r="R790" s="23"/>
      <c r="S790" s="23"/>
      <c r="T790" s="0"/>
      <c r="U790" s="0"/>
    </row>
    <row r="791" customFormat="false" ht="12.75" hidden="false" customHeight="false" outlineLevel="0" collapsed="false">
      <c r="O791" s="23"/>
      <c r="P791" s="23"/>
      <c r="Q791" s="23"/>
      <c r="R791" s="23"/>
      <c r="S791" s="23"/>
      <c r="T791" s="0"/>
      <c r="U791" s="0"/>
    </row>
    <row r="792" customFormat="false" ht="12.75" hidden="false" customHeight="false" outlineLevel="0" collapsed="false">
      <c r="O792" s="23"/>
      <c r="P792" s="23"/>
      <c r="Q792" s="23"/>
      <c r="R792" s="23"/>
      <c r="S792" s="23"/>
      <c r="T792" s="0"/>
      <c r="U792" s="0"/>
    </row>
    <row r="793" customFormat="false" ht="12.75" hidden="false" customHeight="false" outlineLevel="0" collapsed="false">
      <c r="O793" s="23"/>
      <c r="P793" s="23"/>
      <c r="Q793" s="23"/>
      <c r="R793" s="23"/>
      <c r="S793" s="23"/>
      <c r="T793" s="0"/>
      <c r="U793" s="0"/>
    </row>
    <row r="794" customFormat="false" ht="12.75" hidden="false" customHeight="false" outlineLevel="0" collapsed="false">
      <c r="O794" s="23"/>
      <c r="P794" s="23"/>
      <c r="Q794" s="23"/>
      <c r="R794" s="23"/>
      <c r="S794" s="23"/>
      <c r="T794" s="0"/>
      <c r="U794" s="0"/>
    </row>
    <row r="795" customFormat="false" ht="12.75" hidden="false" customHeight="false" outlineLevel="0" collapsed="false">
      <c r="O795" s="23"/>
      <c r="P795" s="23"/>
      <c r="Q795" s="23"/>
      <c r="R795" s="23"/>
      <c r="S795" s="23"/>
      <c r="T795" s="0"/>
      <c r="U795" s="0"/>
    </row>
    <row r="796" customFormat="false" ht="12.75" hidden="false" customHeight="false" outlineLevel="0" collapsed="false">
      <c r="O796" s="23"/>
      <c r="P796" s="23"/>
      <c r="Q796" s="23"/>
      <c r="R796" s="23"/>
      <c r="S796" s="23"/>
      <c r="T796" s="0"/>
      <c r="U796" s="0"/>
    </row>
    <row r="797" customFormat="false" ht="12.75" hidden="false" customHeight="false" outlineLevel="0" collapsed="false">
      <c r="O797" s="23"/>
      <c r="P797" s="23"/>
      <c r="Q797" s="23"/>
      <c r="R797" s="23"/>
      <c r="S797" s="23"/>
      <c r="T797" s="0"/>
      <c r="U797" s="0"/>
    </row>
    <row r="798" customFormat="false" ht="12.75" hidden="false" customHeight="false" outlineLevel="0" collapsed="false">
      <c r="O798" s="23"/>
      <c r="P798" s="23"/>
      <c r="Q798" s="23"/>
      <c r="R798" s="23"/>
      <c r="S798" s="23"/>
      <c r="T798" s="0"/>
      <c r="U798" s="0"/>
    </row>
    <row r="799" customFormat="false" ht="12.75" hidden="false" customHeight="false" outlineLevel="0" collapsed="false">
      <c r="O799" s="23"/>
      <c r="P799" s="23"/>
      <c r="Q799" s="23"/>
      <c r="R799" s="23"/>
      <c r="S799" s="23"/>
      <c r="T799" s="0"/>
      <c r="U799" s="0"/>
    </row>
    <row r="800" customFormat="false" ht="12.75" hidden="false" customHeight="false" outlineLevel="0" collapsed="false">
      <c r="O800" s="23"/>
      <c r="P800" s="23"/>
      <c r="Q800" s="23"/>
      <c r="R800" s="23"/>
      <c r="S800" s="23"/>
      <c r="T800" s="0"/>
      <c r="U800" s="0"/>
    </row>
    <row r="801" customFormat="false" ht="12.75" hidden="false" customHeight="false" outlineLevel="0" collapsed="false">
      <c r="O801" s="23"/>
      <c r="P801" s="23"/>
      <c r="Q801" s="23"/>
      <c r="R801" s="23"/>
      <c r="S801" s="23"/>
      <c r="T801" s="0"/>
      <c r="U801" s="0"/>
    </row>
    <row r="802" customFormat="false" ht="12.75" hidden="false" customHeight="false" outlineLevel="0" collapsed="false">
      <c r="O802" s="23"/>
      <c r="P802" s="23"/>
      <c r="Q802" s="23"/>
      <c r="R802" s="23"/>
      <c r="S802" s="23"/>
      <c r="T802" s="0"/>
      <c r="U802" s="0"/>
    </row>
    <row r="803" customFormat="false" ht="12.75" hidden="false" customHeight="false" outlineLevel="0" collapsed="false">
      <c r="O803" s="23"/>
      <c r="P803" s="23"/>
      <c r="Q803" s="23"/>
      <c r="R803" s="23"/>
      <c r="S803" s="23"/>
      <c r="T803" s="0"/>
      <c r="U803" s="0"/>
    </row>
    <row r="804" customFormat="false" ht="12.75" hidden="false" customHeight="false" outlineLevel="0" collapsed="false">
      <c r="O804" s="23"/>
      <c r="P804" s="23"/>
      <c r="Q804" s="23"/>
      <c r="R804" s="23"/>
      <c r="S804" s="23"/>
      <c r="T804" s="0"/>
      <c r="U804" s="0"/>
    </row>
    <row r="805" customFormat="false" ht="12.75" hidden="false" customHeight="false" outlineLevel="0" collapsed="false">
      <c r="O805" s="23"/>
      <c r="P805" s="23"/>
      <c r="Q805" s="23"/>
      <c r="R805" s="23"/>
      <c r="S805" s="23"/>
      <c r="T805" s="0"/>
      <c r="U805" s="0"/>
    </row>
    <row r="806" customFormat="false" ht="12.75" hidden="false" customHeight="false" outlineLevel="0" collapsed="false">
      <c r="O806" s="23"/>
      <c r="P806" s="23"/>
      <c r="Q806" s="23"/>
      <c r="R806" s="23"/>
      <c r="S806" s="23"/>
      <c r="T806" s="0"/>
      <c r="U806" s="0"/>
    </row>
    <row r="807" customFormat="false" ht="12.75" hidden="false" customHeight="false" outlineLevel="0" collapsed="false">
      <c r="O807" s="23"/>
      <c r="P807" s="23"/>
      <c r="Q807" s="23"/>
      <c r="R807" s="23"/>
      <c r="S807" s="23"/>
      <c r="T807" s="0"/>
      <c r="U807" s="0"/>
    </row>
    <row r="808" customFormat="false" ht="12.75" hidden="false" customHeight="false" outlineLevel="0" collapsed="false">
      <c r="O808" s="23"/>
      <c r="P808" s="23"/>
      <c r="Q808" s="23"/>
      <c r="R808" s="23"/>
      <c r="S808" s="23"/>
      <c r="T808" s="0"/>
      <c r="U808" s="0"/>
    </row>
    <row r="809" customFormat="false" ht="12.75" hidden="false" customHeight="false" outlineLevel="0" collapsed="false">
      <c r="O809" s="23"/>
      <c r="P809" s="23"/>
      <c r="Q809" s="23"/>
      <c r="R809" s="23"/>
      <c r="S809" s="23"/>
      <c r="T809" s="0"/>
      <c r="U809" s="0"/>
    </row>
    <row r="810" customFormat="false" ht="12.75" hidden="false" customHeight="false" outlineLevel="0" collapsed="false">
      <c r="O810" s="23"/>
      <c r="P810" s="23"/>
      <c r="Q810" s="23"/>
      <c r="R810" s="23"/>
      <c r="S810" s="23"/>
      <c r="T810" s="0"/>
      <c r="U810" s="0"/>
    </row>
    <row r="811" customFormat="false" ht="12.75" hidden="false" customHeight="false" outlineLevel="0" collapsed="false">
      <c r="O811" s="23"/>
      <c r="P811" s="23"/>
      <c r="Q811" s="23"/>
      <c r="R811" s="23"/>
      <c r="S811" s="23"/>
      <c r="T811" s="0"/>
      <c r="U811" s="0"/>
    </row>
    <row r="812" customFormat="false" ht="12.75" hidden="false" customHeight="false" outlineLevel="0" collapsed="false">
      <c r="O812" s="23"/>
      <c r="P812" s="23"/>
      <c r="Q812" s="23"/>
      <c r="R812" s="23"/>
      <c r="S812" s="23"/>
      <c r="T812" s="0"/>
      <c r="U812" s="0"/>
    </row>
    <row r="813" customFormat="false" ht="12.75" hidden="false" customHeight="false" outlineLevel="0" collapsed="false">
      <c r="O813" s="23"/>
      <c r="P813" s="23"/>
      <c r="Q813" s="23"/>
      <c r="R813" s="23"/>
      <c r="S813" s="23"/>
      <c r="T813" s="0"/>
      <c r="U813" s="0"/>
    </row>
    <row r="814" customFormat="false" ht="12.75" hidden="false" customHeight="false" outlineLevel="0" collapsed="false">
      <c r="O814" s="23"/>
      <c r="P814" s="23"/>
      <c r="Q814" s="23"/>
      <c r="R814" s="23"/>
      <c r="S814" s="23"/>
      <c r="T814" s="0"/>
      <c r="U814" s="0"/>
    </row>
    <row r="815" customFormat="false" ht="12.75" hidden="false" customHeight="false" outlineLevel="0" collapsed="false">
      <c r="O815" s="23"/>
      <c r="P815" s="23"/>
      <c r="Q815" s="23"/>
      <c r="R815" s="23"/>
      <c r="S815" s="23"/>
      <c r="T815" s="0"/>
      <c r="U815" s="0"/>
    </row>
    <row r="816" customFormat="false" ht="12.75" hidden="false" customHeight="false" outlineLevel="0" collapsed="false">
      <c r="O816" s="23"/>
      <c r="P816" s="23"/>
      <c r="Q816" s="23"/>
      <c r="R816" s="23"/>
      <c r="S816" s="23"/>
      <c r="T816" s="0"/>
      <c r="U816" s="0"/>
    </row>
    <row r="817" customFormat="false" ht="12.75" hidden="false" customHeight="false" outlineLevel="0" collapsed="false">
      <c r="O817" s="23"/>
      <c r="P817" s="23"/>
      <c r="Q817" s="23"/>
      <c r="R817" s="23"/>
      <c r="S817" s="23"/>
      <c r="T817" s="0"/>
      <c r="U817" s="0"/>
    </row>
    <row r="818" customFormat="false" ht="12.75" hidden="false" customHeight="false" outlineLevel="0" collapsed="false">
      <c r="O818" s="23"/>
      <c r="P818" s="23"/>
      <c r="Q818" s="23"/>
      <c r="R818" s="23"/>
      <c r="S818" s="23"/>
      <c r="T818" s="0"/>
      <c r="U818" s="0"/>
    </row>
    <row r="819" customFormat="false" ht="12.75" hidden="false" customHeight="false" outlineLevel="0" collapsed="false">
      <c r="O819" s="23"/>
      <c r="P819" s="23"/>
      <c r="Q819" s="23"/>
      <c r="R819" s="23"/>
      <c r="S819" s="23"/>
      <c r="T819" s="0"/>
      <c r="U819" s="0"/>
    </row>
    <row r="820" customFormat="false" ht="12.75" hidden="false" customHeight="false" outlineLevel="0" collapsed="false">
      <c r="O820" s="23"/>
      <c r="P820" s="23"/>
      <c r="Q820" s="23"/>
      <c r="R820" s="23"/>
      <c r="S820" s="23"/>
      <c r="T820" s="0"/>
      <c r="U820" s="0"/>
    </row>
    <row r="821" customFormat="false" ht="12.75" hidden="false" customHeight="false" outlineLevel="0" collapsed="false">
      <c r="O821" s="23"/>
      <c r="P821" s="23"/>
      <c r="Q821" s="23"/>
      <c r="R821" s="23"/>
      <c r="S821" s="23"/>
      <c r="T821" s="0"/>
      <c r="U821" s="0"/>
    </row>
    <row r="822" customFormat="false" ht="12.75" hidden="false" customHeight="false" outlineLevel="0" collapsed="false">
      <c r="O822" s="23"/>
      <c r="P822" s="23"/>
      <c r="Q822" s="23"/>
      <c r="R822" s="23"/>
      <c r="S822" s="23"/>
      <c r="T822" s="0"/>
      <c r="U822" s="0"/>
    </row>
    <row r="823" customFormat="false" ht="12.75" hidden="false" customHeight="false" outlineLevel="0" collapsed="false">
      <c r="O823" s="23"/>
      <c r="P823" s="23"/>
      <c r="Q823" s="23"/>
      <c r="R823" s="23"/>
      <c r="S823" s="23"/>
      <c r="T823" s="0"/>
      <c r="U823" s="0"/>
    </row>
    <row r="824" customFormat="false" ht="12.75" hidden="false" customHeight="false" outlineLevel="0" collapsed="false">
      <c r="O824" s="23"/>
      <c r="P824" s="23"/>
      <c r="Q824" s="23"/>
      <c r="R824" s="23"/>
      <c r="S824" s="23"/>
      <c r="T824" s="0"/>
      <c r="U824" s="0"/>
    </row>
    <row r="825" customFormat="false" ht="12.75" hidden="false" customHeight="false" outlineLevel="0" collapsed="false">
      <c r="O825" s="23"/>
      <c r="P825" s="23"/>
      <c r="Q825" s="23"/>
      <c r="R825" s="23"/>
      <c r="S825" s="23"/>
      <c r="T825" s="0"/>
      <c r="U825" s="0"/>
    </row>
    <row r="826" customFormat="false" ht="12.75" hidden="false" customHeight="false" outlineLevel="0" collapsed="false">
      <c r="O826" s="23"/>
      <c r="P826" s="23"/>
      <c r="Q826" s="23"/>
      <c r="R826" s="23"/>
      <c r="S826" s="23"/>
      <c r="T826" s="0"/>
      <c r="U826" s="0"/>
    </row>
    <row r="827" customFormat="false" ht="12.75" hidden="false" customHeight="false" outlineLevel="0" collapsed="false">
      <c r="O827" s="23"/>
      <c r="P827" s="23"/>
      <c r="Q827" s="23"/>
      <c r="R827" s="23"/>
      <c r="S827" s="23"/>
      <c r="T827" s="0"/>
      <c r="U827" s="0"/>
    </row>
    <row r="828" customFormat="false" ht="12.75" hidden="false" customHeight="false" outlineLevel="0" collapsed="false">
      <c r="O828" s="23"/>
      <c r="P828" s="23"/>
      <c r="Q828" s="23"/>
      <c r="R828" s="23"/>
      <c r="S828" s="23"/>
      <c r="T828" s="0"/>
      <c r="U828" s="0"/>
    </row>
    <row r="829" customFormat="false" ht="12.75" hidden="false" customHeight="false" outlineLevel="0" collapsed="false">
      <c r="O829" s="23"/>
      <c r="P829" s="23"/>
      <c r="Q829" s="23"/>
      <c r="R829" s="23"/>
      <c r="S829" s="23"/>
      <c r="T829" s="0"/>
      <c r="U829" s="0"/>
    </row>
    <row r="830" customFormat="false" ht="12.75" hidden="false" customHeight="false" outlineLevel="0" collapsed="false">
      <c r="O830" s="23"/>
      <c r="P830" s="23"/>
      <c r="Q830" s="23"/>
      <c r="R830" s="23"/>
      <c r="S830" s="23"/>
      <c r="T830" s="0"/>
      <c r="U830" s="0"/>
    </row>
    <row r="831" customFormat="false" ht="12.75" hidden="false" customHeight="false" outlineLevel="0" collapsed="false">
      <c r="O831" s="23"/>
      <c r="P831" s="23"/>
      <c r="Q831" s="23"/>
      <c r="R831" s="23"/>
      <c r="S831" s="23"/>
      <c r="T831" s="0"/>
      <c r="U831" s="0"/>
    </row>
    <row r="832" customFormat="false" ht="12.75" hidden="false" customHeight="false" outlineLevel="0" collapsed="false">
      <c r="O832" s="23"/>
      <c r="P832" s="23"/>
      <c r="Q832" s="23"/>
      <c r="R832" s="23"/>
      <c r="S832" s="23"/>
      <c r="T832" s="0"/>
      <c r="U832" s="0"/>
    </row>
    <row r="833" customFormat="false" ht="12.75" hidden="false" customHeight="false" outlineLevel="0" collapsed="false">
      <c r="O833" s="23"/>
      <c r="P833" s="23"/>
      <c r="Q833" s="23"/>
      <c r="R833" s="23"/>
      <c r="S833" s="23"/>
      <c r="T833" s="0"/>
      <c r="U833" s="0"/>
    </row>
    <row r="834" customFormat="false" ht="12.75" hidden="false" customHeight="false" outlineLevel="0" collapsed="false">
      <c r="O834" s="23"/>
      <c r="P834" s="23"/>
      <c r="Q834" s="23"/>
      <c r="R834" s="23"/>
      <c r="S834" s="23"/>
      <c r="T834" s="0"/>
      <c r="U834" s="0"/>
    </row>
    <row r="835" customFormat="false" ht="12.75" hidden="false" customHeight="false" outlineLevel="0" collapsed="false">
      <c r="O835" s="23"/>
      <c r="P835" s="23"/>
      <c r="Q835" s="23"/>
      <c r="R835" s="23"/>
      <c r="S835" s="23"/>
      <c r="T835" s="0"/>
      <c r="U835" s="0"/>
    </row>
    <row r="836" customFormat="false" ht="12.75" hidden="false" customHeight="false" outlineLevel="0" collapsed="false">
      <c r="O836" s="23"/>
      <c r="P836" s="23"/>
      <c r="Q836" s="23"/>
      <c r="R836" s="23"/>
      <c r="S836" s="23"/>
      <c r="T836" s="0"/>
      <c r="U836" s="0"/>
    </row>
    <row r="837" customFormat="false" ht="12.75" hidden="false" customHeight="false" outlineLevel="0" collapsed="false">
      <c r="O837" s="23"/>
      <c r="P837" s="23"/>
      <c r="Q837" s="23"/>
      <c r="R837" s="23"/>
      <c r="S837" s="23"/>
      <c r="T837" s="0"/>
      <c r="U837" s="0"/>
    </row>
    <row r="838" customFormat="false" ht="12.75" hidden="false" customHeight="false" outlineLevel="0" collapsed="false">
      <c r="O838" s="23"/>
      <c r="P838" s="23"/>
      <c r="Q838" s="23"/>
      <c r="R838" s="23"/>
      <c r="S838" s="23"/>
      <c r="T838" s="0"/>
      <c r="U838" s="0"/>
    </row>
    <row r="839" customFormat="false" ht="12.75" hidden="false" customHeight="false" outlineLevel="0" collapsed="false">
      <c r="O839" s="23"/>
      <c r="P839" s="23"/>
      <c r="Q839" s="23"/>
      <c r="R839" s="23"/>
      <c r="S839" s="23"/>
      <c r="T839" s="0"/>
      <c r="U839" s="0"/>
    </row>
    <row r="840" customFormat="false" ht="12.75" hidden="false" customHeight="false" outlineLevel="0" collapsed="false">
      <c r="O840" s="23"/>
      <c r="P840" s="23"/>
      <c r="Q840" s="23"/>
      <c r="R840" s="23"/>
      <c r="S840" s="23"/>
      <c r="T840" s="0"/>
      <c r="U840" s="0"/>
    </row>
    <row r="841" customFormat="false" ht="12.75" hidden="false" customHeight="false" outlineLevel="0" collapsed="false">
      <c r="O841" s="23"/>
      <c r="P841" s="23"/>
      <c r="Q841" s="23"/>
      <c r="R841" s="23"/>
      <c r="S841" s="23"/>
      <c r="T841" s="0"/>
      <c r="U841" s="0"/>
    </row>
    <row r="842" customFormat="false" ht="12.75" hidden="false" customHeight="false" outlineLevel="0" collapsed="false">
      <c r="O842" s="23"/>
      <c r="P842" s="23"/>
      <c r="Q842" s="23"/>
      <c r="R842" s="23"/>
      <c r="S842" s="23"/>
      <c r="T842" s="0"/>
      <c r="U842" s="0"/>
    </row>
    <row r="843" customFormat="false" ht="12.75" hidden="false" customHeight="false" outlineLevel="0" collapsed="false">
      <c r="O843" s="23"/>
      <c r="P843" s="23"/>
      <c r="Q843" s="23"/>
      <c r="R843" s="23"/>
      <c r="S843" s="23"/>
      <c r="T843" s="0"/>
      <c r="U843" s="0"/>
    </row>
    <row r="844" customFormat="false" ht="12.75" hidden="false" customHeight="false" outlineLevel="0" collapsed="false">
      <c r="O844" s="23"/>
      <c r="P844" s="23"/>
      <c r="Q844" s="23"/>
      <c r="R844" s="23"/>
      <c r="S844" s="23"/>
      <c r="T844" s="0"/>
      <c r="U844" s="0"/>
    </row>
    <row r="845" customFormat="false" ht="12.75" hidden="false" customHeight="false" outlineLevel="0" collapsed="false">
      <c r="O845" s="23"/>
      <c r="P845" s="23"/>
      <c r="Q845" s="23"/>
      <c r="R845" s="23"/>
      <c r="S845" s="23"/>
      <c r="T845" s="0"/>
      <c r="U845" s="0"/>
    </row>
    <row r="846" customFormat="false" ht="12.75" hidden="false" customHeight="false" outlineLevel="0" collapsed="false">
      <c r="O846" s="23"/>
      <c r="P846" s="23"/>
      <c r="Q846" s="23"/>
      <c r="R846" s="23"/>
      <c r="S846" s="23"/>
      <c r="T846" s="0"/>
      <c r="U846" s="0"/>
    </row>
    <row r="847" customFormat="false" ht="12.75" hidden="false" customHeight="false" outlineLevel="0" collapsed="false">
      <c r="O847" s="23"/>
      <c r="P847" s="23"/>
      <c r="Q847" s="23"/>
      <c r="R847" s="23"/>
      <c r="S847" s="23"/>
      <c r="T847" s="0"/>
      <c r="U847" s="0"/>
    </row>
    <row r="848" customFormat="false" ht="12.75" hidden="false" customHeight="false" outlineLevel="0" collapsed="false">
      <c r="O848" s="23"/>
      <c r="P848" s="23"/>
      <c r="Q848" s="23"/>
      <c r="R848" s="23"/>
      <c r="S848" s="23"/>
      <c r="T848" s="0"/>
      <c r="U848" s="0"/>
    </row>
    <row r="849" customFormat="false" ht="12.75" hidden="false" customHeight="false" outlineLevel="0" collapsed="false">
      <c r="O849" s="23"/>
      <c r="P849" s="23"/>
      <c r="Q849" s="23"/>
      <c r="R849" s="23"/>
      <c r="S849" s="23"/>
      <c r="T849" s="0"/>
      <c r="U849" s="0"/>
    </row>
    <row r="850" customFormat="false" ht="12.75" hidden="false" customHeight="false" outlineLevel="0" collapsed="false">
      <c r="O850" s="23"/>
      <c r="P850" s="23"/>
      <c r="Q850" s="23"/>
      <c r="R850" s="23"/>
      <c r="S850" s="23"/>
      <c r="T850" s="0"/>
      <c r="U850" s="0"/>
    </row>
    <row r="851" customFormat="false" ht="12.75" hidden="false" customHeight="false" outlineLevel="0" collapsed="false">
      <c r="O851" s="23"/>
      <c r="P851" s="23"/>
      <c r="Q851" s="23"/>
      <c r="R851" s="23"/>
      <c r="S851" s="23"/>
      <c r="T851" s="0"/>
      <c r="U851" s="0"/>
    </row>
    <row r="852" customFormat="false" ht="12.75" hidden="false" customHeight="false" outlineLevel="0" collapsed="false">
      <c r="O852" s="23"/>
      <c r="P852" s="23"/>
      <c r="Q852" s="23"/>
      <c r="R852" s="23"/>
      <c r="S852" s="23"/>
      <c r="T852" s="0"/>
      <c r="U852" s="0"/>
    </row>
    <row r="853" customFormat="false" ht="12.75" hidden="false" customHeight="false" outlineLevel="0" collapsed="false">
      <c r="O853" s="23"/>
      <c r="P853" s="23"/>
      <c r="Q853" s="23"/>
      <c r="R853" s="23"/>
      <c r="S853" s="23"/>
      <c r="T853" s="0"/>
      <c r="U853" s="0"/>
    </row>
    <row r="854" customFormat="false" ht="12.75" hidden="false" customHeight="false" outlineLevel="0" collapsed="false">
      <c r="O854" s="23"/>
      <c r="P854" s="23"/>
      <c r="Q854" s="23"/>
      <c r="R854" s="23"/>
      <c r="S854" s="23"/>
      <c r="T854" s="0"/>
      <c r="U854" s="0"/>
    </row>
    <row r="855" customFormat="false" ht="12.75" hidden="false" customHeight="false" outlineLevel="0" collapsed="false">
      <c r="O855" s="23"/>
      <c r="P855" s="23"/>
      <c r="Q855" s="23"/>
      <c r="R855" s="23"/>
      <c r="S855" s="23"/>
      <c r="T855" s="0"/>
      <c r="U855" s="0"/>
    </row>
    <row r="856" customFormat="false" ht="12.75" hidden="false" customHeight="false" outlineLevel="0" collapsed="false">
      <c r="O856" s="23"/>
      <c r="P856" s="23"/>
      <c r="Q856" s="23"/>
      <c r="R856" s="23"/>
      <c r="S856" s="23"/>
      <c r="T856" s="0"/>
      <c r="U856" s="0"/>
    </row>
    <row r="857" customFormat="false" ht="12.75" hidden="false" customHeight="false" outlineLevel="0" collapsed="false">
      <c r="O857" s="23"/>
      <c r="P857" s="23"/>
      <c r="Q857" s="23"/>
      <c r="R857" s="23"/>
      <c r="S857" s="23"/>
      <c r="T857" s="0"/>
      <c r="U857" s="0"/>
    </row>
    <row r="858" customFormat="false" ht="12.75" hidden="false" customHeight="false" outlineLevel="0" collapsed="false">
      <c r="O858" s="23"/>
      <c r="P858" s="23"/>
      <c r="Q858" s="23"/>
      <c r="R858" s="23"/>
      <c r="S858" s="23"/>
      <c r="T858" s="0"/>
      <c r="U858" s="0"/>
    </row>
    <row r="859" customFormat="false" ht="12.75" hidden="false" customHeight="false" outlineLevel="0" collapsed="false">
      <c r="O859" s="23"/>
      <c r="P859" s="23"/>
      <c r="Q859" s="23"/>
      <c r="R859" s="23"/>
      <c r="S859" s="23"/>
      <c r="T859" s="0"/>
      <c r="U859" s="0"/>
    </row>
    <row r="860" customFormat="false" ht="12.75" hidden="false" customHeight="false" outlineLevel="0" collapsed="false">
      <c r="O860" s="23"/>
      <c r="P860" s="23"/>
      <c r="Q860" s="23"/>
      <c r="R860" s="23"/>
      <c r="S860" s="23"/>
      <c r="T860" s="0"/>
      <c r="U860" s="0"/>
    </row>
    <row r="861" customFormat="false" ht="12.75" hidden="false" customHeight="false" outlineLevel="0" collapsed="false">
      <c r="O861" s="23"/>
      <c r="P861" s="23"/>
      <c r="Q861" s="23"/>
      <c r="R861" s="23"/>
      <c r="S861" s="23"/>
      <c r="T861" s="0"/>
      <c r="U861" s="0"/>
    </row>
    <row r="862" customFormat="false" ht="12.75" hidden="false" customHeight="false" outlineLevel="0" collapsed="false">
      <c r="O862" s="23"/>
      <c r="P862" s="23"/>
      <c r="Q862" s="23"/>
      <c r="R862" s="23"/>
      <c r="S862" s="23"/>
      <c r="T862" s="0"/>
      <c r="U862" s="0"/>
    </row>
    <row r="863" customFormat="false" ht="12.75" hidden="false" customHeight="false" outlineLevel="0" collapsed="false">
      <c r="O863" s="23"/>
      <c r="P863" s="23"/>
      <c r="Q863" s="23"/>
      <c r="R863" s="23"/>
      <c r="S863" s="23"/>
      <c r="T863" s="0"/>
      <c r="U863" s="0"/>
    </row>
    <row r="864" customFormat="false" ht="12.75" hidden="false" customHeight="false" outlineLevel="0" collapsed="false">
      <c r="O864" s="23"/>
      <c r="P864" s="23"/>
      <c r="Q864" s="23"/>
      <c r="R864" s="23"/>
      <c r="S864" s="23"/>
      <c r="T864" s="0"/>
      <c r="U864" s="0"/>
    </row>
    <row r="865" customFormat="false" ht="12.75" hidden="false" customHeight="false" outlineLevel="0" collapsed="false">
      <c r="O865" s="23"/>
      <c r="P865" s="23"/>
      <c r="Q865" s="23"/>
      <c r="R865" s="23"/>
      <c r="S865" s="23"/>
      <c r="T865" s="0"/>
      <c r="U865" s="0"/>
    </row>
    <row r="866" customFormat="false" ht="12.75" hidden="false" customHeight="false" outlineLevel="0" collapsed="false">
      <c r="O866" s="23"/>
      <c r="P866" s="23"/>
      <c r="Q866" s="23"/>
      <c r="R866" s="23"/>
      <c r="S866" s="23"/>
      <c r="T866" s="0"/>
      <c r="U866" s="0"/>
    </row>
    <row r="867" customFormat="false" ht="12.75" hidden="false" customHeight="false" outlineLevel="0" collapsed="false">
      <c r="O867" s="23"/>
      <c r="P867" s="23"/>
      <c r="Q867" s="23"/>
      <c r="R867" s="23"/>
      <c r="S867" s="23"/>
      <c r="T867" s="0"/>
      <c r="U867" s="0"/>
    </row>
    <row r="868" customFormat="false" ht="12.75" hidden="false" customHeight="false" outlineLevel="0" collapsed="false">
      <c r="O868" s="23"/>
      <c r="P868" s="23"/>
      <c r="Q868" s="23"/>
      <c r="R868" s="23"/>
      <c r="S868" s="23"/>
      <c r="T868" s="0"/>
      <c r="U868" s="0"/>
    </row>
    <row r="869" customFormat="false" ht="12.75" hidden="false" customHeight="false" outlineLevel="0" collapsed="false">
      <c r="O869" s="23"/>
      <c r="P869" s="23"/>
      <c r="Q869" s="23"/>
      <c r="R869" s="23"/>
      <c r="S869" s="23"/>
      <c r="T869" s="0"/>
      <c r="U869" s="0"/>
    </row>
    <row r="870" customFormat="false" ht="12.75" hidden="false" customHeight="false" outlineLevel="0" collapsed="false">
      <c r="O870" s="23"/>
      <c r="P870" s="23"/>
      <c r="Q870" s="23"/>
      <c r="R870" s="23"/>
      <c r="S870" s="23"/>
      <c r="T870" s="0"/>
      <c r="U870" s="0"/>
    </row>
    <row r="871" customFormat="false" ht="12.75" hidden="false" customHeight="false" outlineLevel="0" collapsed="false">
      <c r="O871" s="23"/>
      <c r="P871" s="23"/>
      <c r="Q871" s="23"/>
      <c r="R871" s="23"/>
      <c r="S871" s="23"/>
      <c r="T871" s="0"/>
      <c r="U871" s="0"/>
    </row>
    <row r="872" customFormat="false" ht="12.75" hidden="false" customHeight="false" outlineLevel="0" collapsed="false">
      <c r="O872" s="23"/>
      <c r="P872" s="23"/>
      <c r="Q872" s="23"/>
      <c r="R872" s="23"/>
      <c r="S872" s="23"/>
      <c r="T872" s="0"/>
      <c r="U872" s="0"/>
    </row>
    <row r="873" customFormat="false" ht="12.75" hidden="false" customHeight="false" outlineLevel="0" collapsed="false">
      <c r="O873" s="23"/>
      <c r="P873" s="23"/>
      <c r="Q873" s="23"/>
      <c r="R873" s="23"/>
      <c r="S873" s="23"/>
      <c r="T873" s="0"/>
      <c r="U873" s="0"/>
    </row>
    <row r="874" customFormat="false" ht="12.75" hidden="false" customHeight="false" outlineLevel="0" collapsed="false">
      <c r="O874" s="23"/>
      <c r="P874" s="23"/>
      <c r="Q874" s="23"/>
      <c r="R874" s="23"/>
      <c r="S874" s="23"/>
      <c r="T874" s="0"/>
      <c r="U874" s="0"/>
    </row>
    <row r="875" customFormat="false" ht="12.75" hidden="false" customHeight="false" outlineLevel="0" collapsed="false">
      <c r="O875" s="23"/>
      <c r="P875" s="23"/>
      <c r="Q875" s="23"/>
      <c r="R875" s="23"/>
      <c r="S875" s="23"/>
      <c r="T875" s="0"/>
      <c r="U875" s="0"/>
    </row>
    <row r="876" customFormat="false" ht="12.75" hidden="false" customHeight="false" outlineLevel="0" collapsed="false">
      <c r="O876" s="23"/>
      <c r="P876" s="23"/>
      <c r="Q876" s="23"/>
      <c r="R876" s="23"/>
      <c r="S876" s="23"/>
      <c r="T876" s="0"/>
      <c r="U876" s="0"/>
    </row>
    <row r="877" customFormat="false" ht="12.75" hidden="false" customHeight="false" outlineLevel="0" collapsed="false">
      <c r="O877" s="23"/>
      <c r="P877" s="23"/>
      <c r="Q877" s="23"/>
      <c r="R877" s="23"/>
      <c r="S877" s="23"/>
      <c r="T877" s="0"/>
      <c r="U877" s="0"/>
    </row>
    <row r="878" customFormat="false" ht="12.75" hidden="false" customHeight="false" outlineLevel="0" collapsed="false">
      <c r="O878" s="23"/>
      <c r="P878" s="23"/>
      <c r="Q878" s="23"/>
      <c r="R878" s="23"/>
      <c r="S878" s="23"/>
      <c r="T878" s="0"/>
      <c r="U878" s="0"/>
    </row>
    <row r="879" customFormat="false" ht="12.75" hidden="false" customHeight="false" outlineLevel="0" collapsed="false">
      <c r="O879" s="23"/>
      <c r="P879" s="23"/>
      <c r="Q879" s="23"/>
      <c r="R879" s="23"/>
      <c r="S879" s="23"/>
      <c r="T879" s="0"/>
      <c r="U879" s="0"/>
    </row>
    <row r="880" customFormat="false" ht="12.75" hidden="false" customHeight="false" outlineLevel="0" collapsed="false">
      <c r="O880" s="23"/>
      <c r="P880" s="23"/>
      <c r="Q880" s="23"/>
      <c r="R880" s="23"/>
      <c r="S880" s="23"/>
      <c r="T880" s="0"/>
      <c r="U880" s="0"/>
    </row>
    <row r="881" customFormat="false" ht="12.75" hidden="false" customHeight="false" outlineLevel="0" collapsed="false">
      <c r="O881" s="23"/>
      <c r="P881" s="23"/>
      <c r="Q881" s="23"/>
      <c r="R881" s="23"/>
      <c r="S881" s="23"/>
      <c r="T881" s="0"/>
      <c r="U881" s="0"/>
    </row>
    <row r="882" customFormat="false" ht="12.75" hidden="false" customHeight="false" outlineLevel="0" collapsed="false">
      <c r="O882" s="23"/>
      <c r="P882" s="23"/>
      <c r="Q882" s="23"/>
      <c r="R882" s="23"/>
      <c r="S882" s="23"/>
      <c r="T882" s="0"/>
      <c r="U882" s="0"/>
    </row>
    <row r="883" customFormat="false" ht="12.75" hidden="false" customHeight="false" outlineLevel="0" collapsed="false">
      <c r="O883" s="23"/>
      <c r="P883" s="23"/>
      <c r="Q883" s="23"/>
      <c r="R883" s="23"/>
      <c r="S883" s="23"/>
      <c r="T883" s="0"/>
      <c r="U883" s="0"/>
    </row>
    <row r="884" customFormat="false" ht="12.75" hidden="false" customHeight="false" outlineLevel="0" collapsed="false">
      <c r="O884" s="23"/>
      <c r="P884" s="23"/>
      <c r="Q884" s="23"/>
      <c r="R884" s="23"/>
      <c r="S884" s="23"/>
      <c r="T884" s="0"/>
      <c r="U884" s="0"/>
    </row>
    <row r="885" customFormat="false" ht="12.75" hidden="false" customHeight="false" outlineLevel="0" collapsed="false">
      <c r="O885" s="23"/>
      <c r="P885" s="23"/>
      <c r="Q885" s="23"/>
      <c r="R885" s="23"/>
      <c r="S885" s="23"/>
      <c r="T885" s="0"/>
      <c r="U885" s="0"/>
    </row>
    <row r="886" customFormat="false" ht="12.75" hidden="false" customHeight="false" outlineLevel="0" collapsed="false">
      <c r="O886" s="23"/>
      <c r="P886" s="23"/>
      <c r="Q886" s="23"/>
      <c r="R886" s="23"/>
      <c r="S886" s="23"/>
      <c r="T886" s="0"/>
      <c r="U886" s="0"/>
    </row>
    <row r="887" customFormat="false" ht="12.75" hidden="false" customHeight="false" outlineLevel="0" collapsed="false">
      <c r="O887" s="23"/>
      <c r="P887" s="23"/>
      <c r="Q887" s="23"/>
      <c r="R887" s="23"/>
      <c r="S887" s="23"/>
      <c r="T887" s="0"/>
      <c r="U887" s="0"/>
    </row>
    <row r="888" customFormat="false" ht="12.75" hidden="false" customHeight="false" outlineLevel="0" collapsed="false">
      <c r="O888" s="23"/>
      <c r="P888" s="23"/>
      <c r="Q888" s="23"/>
      <c r="R888" s="23"/>
      <c r="S888" s="23"/>
      <c r="T888" s="0"/>
      <c r="U888" s="0"/>
    </row>
    <row r="889" customFormat="false" ht="12.75" hidden="false" customHeight="false" outlineLevel="0" collapsed="false">
      <c r="O889" s="23"/>
      <c r="P889" s="23"/>
      <c r="Q889" s="23"/>
      <c r="R889" s="23"/>
      <c r="S889" s="23"/>
      <c r="T889" s="0"/>
      <c r="U889" s="0"/>
    </row>
    <row r="890" customFormat="false" ht="12.75" hidden="false" customHeight="false" outlineLevel="0" collapsed="false">
      <c r="O890" s="23"/>
      <c r="P890" s="23"/>
      <c r="Q890" s="23"/>
      <c r="R890" s="23"/>
      <c r="S890" s="23"/>
      <c r="T890" s="0"/>
      <c r="U890" s="0"/>
    </row>
    <row r="891" customFormat="false" ht="12.75" hidden="false" customHeight="false" outlineLevel="0" collapsed="false">
      <c r="O891" s="23"/>
      <c r="P891" s="23"/>
      <c r="Q891" s="23"/>
      <c r="R891" s="23"/>
      <c r="S891" s="23"/>
      <c r="T891" s="0"/>
      <c r="U891" s="0"/>
    </row>
    <row r="892" customFormat="false" ht="12.75" hidden="false" customHeight="false" outlineLevel="0" collapsed="false">
      <c r="O892" s="23"/>
      <c r="P892" s="23"/>
      <c r="Q892" s="23"/>
      <c r="R892" s="23"/>
      <c r="S892" s="23"/>
      <c r="T892" s="0"/>
      <c r="U892" s="0"/>
    </row>
    <row r="893" customFormat="false" ht="12.75" hidden="false" customHeight="false" outlineLevel="0" collapsed="false">
      <c r="O893" s="23"/>
      <c r="P893" s="23"/>
      <c r="Q893" s="23"/>
      <c r="R893" s="23"/>
      <c r="S893" s="23"/>
      <c r="T893" s="0"/>
      <c r="U893" s="0"/>
    </row>
    <row r="894" customFormat="false" ht="12.75" hidden="false" customHeight="false" outlineLevel="0" collapsed="false">
      <c r="O894" s="23"/>
      <c r="P894" s="23"/>
      <c r="Q894" s="23"/>
      <c r="R894" s="23"/>
      <c r="S894" s="23"/>
      <c r="T894" s="0"/>
      <c r="U894" s="0"/>
    </row>
    <row r="895" customFormat="false" ht="12.75" hidden="false" customHeight="false" outlineLevel="0" collapsed="false">
      <c r="O895" s="23"/>
      <c r="P895" s="23"/>
      <c r="Q895" s="23"/>
      <c r="R895" s="23"/>
      <c r="S895" s="23"/>
      <c r="T895" s="0"/>
      <c r="U895" s="0"/>
    </row>
    <row r="896" customFormat="false" ht="12.75" hidden="false" customHeight="false" outlineLevel="0" collapsed="false">
      <c r="O896" s="23"/>
      <c r="P896" s="23"/>
      <c r="Q896" s="23"/>
      <c r="R896" s="23"/>
      <c r="S896" s="23"/>
      <c r="T896" s="0"/>
      <c r="U896" s="0"/>
    </row>
    <row r="897" customFormat="false" ht="12.75" hidden="false" customHeight="false" outlineLevel="0" collapsed="false">
      <c r="O897" s="23"/>
      <c r="P897" s="23"/>
      <c r="Q897" s="23"/>
      <c r="R897" s="23"/>
      <c r="S897" s="23"/>
      <c r="T897" s="0"/>
      <c r="U897" s="0"/>
    </row>
    <row r="898" customFormat="false" ht="12.75" hidden="false" customHeight="false" outlineLevel="0" collapsed="false">
      <c r="O898" s="23"/>
      <c r="P898" s="23"/>
      <c r="Q898" s="23"/>
      <c r="R898" s="23"/>
      <c r="S898" s="23"/>
      <c r="T898" s="0"/>
      <c r="U898" s="0"/>
    </row>
    <row r="899" customFormat="false" ht="12.75" hidden="false" customHeight="false" outlineLevel="0" collapsed="false">
      <c r="O899" s="23"/>
      <c r="P899" s="23"/>
      <c r="Q899" s="23"/>
      <c r="R899" s="23"/>
      <c r="S899" s="23"/>
      <c r="T899" s="0"/>
      <c r="U899" s="0"/>
    </row>
    <row r="900" customFormat="false" ht="12.75" hidden="false" customHeight="false" outlineLevel="0" collapsed="false">
      <c r="O900" s="23"/>
      <c r="P900" s="23"/>
      <c r="Q900" s="23"/>
      <c r="R900" s="23"/>
      <c r="S900" s="23"/>
      <c r="T900" s="0"/>
      <c r="U900" s="0"/>
    </row>
    <row r="901" customFormat="false" ht="12.75" hidden="false" customHeight="false" outlineLevel="0" collapsed="false">
      <c r="O901" s="23"/>
      <c r="P901" s="23"/>
      <c r="Q901" s="23"/>
      <c r="R901" s="23"/>
      <c r="S901" s="23"/>
      <c r="T901" s="0"/>
      <c r="U901" s="0"/>
    </row>
    <row r="902" customFormat="false" ht="12.75" hidden="false" customHeight="false" outlineLevel="0" collapsed="false">
      <c r="O902" s="23"/>
      <c r="P902" s="23"/>
      <c r="Q902" s="23"/>
      <c r="R902" s="23"/>
      <c r="S902" s="23"/>
      <c r="T902" s="0"/>
      <c r="U902" s="0"/>
    </row>
    <row r="903" customFormat="false" ht="12.75" hidden="false" customHeight="false" outlineLevel="0" collapsed="false">
      <c r="O903" s="23"/>
      <c r="P903" s="23"/>
      <c r="Q903" s="23"/>
      <c r="R903" s="23"/>
      <c r="S903" s="23"/>
      <c r="T903" s="0"/>
      <c r="U903" s="0"/>
    </row>
    <row r="904" customFormat="false" ht="12.75" hidden="false" customHeight="false" outlineLevel="0" collapsed="false">
      <c r="O904" s="23"/>
      <c r="P904" s="23"/>
      <c r="Q904" s="23"/>
      <c r="R904" s="23"/>
      <c r="S904" s="23"/>
      <c r="T904" s="0"/>
      <c r="U904" s="0"/>
    </row>
    <row r="905" customFormat="false" ht="12.75" hidden="false" customHeight="false" outlineLevel="0" collapsed="false">
      <c r="O905" s="23"/>
      <c r="P905" s="23"/>
      <c r="Q905" s="23"/>
      <c r="R905" s="23"/>
      <c r="S905" s="23"/>
      <c r="T905" s="0"/>
      <c r="U905" s="0"/>
    </row>
    <row r="906" customFormat="false" ht="12.75" hidden="false" customHeight="false" outlineLevel="0" collapsed="false">
      <c r="O906" s="23"/>
      <c r="P906" s="23"/>
      <c r="Q906" s="23"/>
      <c r="R906" s="23"/>
      <c r="S906" s="23"/>
      <c r="T906" s="0"/>
      <c r="U906" s="0"/>
    </row>
    <row r="907" customFormat="false" ht="12.75" hidden="false" customHeight="false" outlineLevel="0" collapsed="false">
      <c r="O907" s="23"/>
      <c r="P907" s="23"/>
      <c r="Q907" s="23"/>
      <c r="R907" s="23"/>
      <c r="S907" s="23"/>
      <c r="T907" s="0"/>
      <c r="U907" s="0"/>
    </row>
    <row r="908" customFormat="false" ht="12.75" hidden="false" customHeight="false" outlineLevel="0" collapsed="false">
      <c r="O908" s="23"/>
      <c r="P908" s="23"/>
      <c r="Q908" s="23"/>
      <c r="R908" s="23"/>
      <c r="S908" s="23"/>
      <c r="T908" s="0"/>
      <c r="U908" s="0"/>
    </row>
    <row r="909" customFormat="false" ht="12.75" hidden="false" customHeight="false" outlineLevel="0" collapsed="false">
      <c r="O909" s="23"/>
      <c r="P909" s="23"/>
      <c r="Q909" s="23"/>
      <c r="R909" s="23"/>
      <c r="S909" s="23"/>
      <c r="T909" s="0"/>
      <c r="U909" s="0"/>
    </row>
    <row r="910" customFormat="false" ht="12.75" hidden="false" customHeight="false" outlineLevel="0" collapsed="false">
      <c r="O910" s="23"/>
      <c r="P910" s="23"/>
      <c r="Q910" s="23"/>
      <c r="R910" s="23"/>
      <c r="S910" s="23"/>
      <c r="T910" s="0"/>
      <c r="U910" s="0"/>
    </row>
    <row r="911" customFormat="false" ht="12.75" hidden="false" customHeight="false" outlineLevel="0" collapsed="false">
      <c r="O911" s="23"/>
      <c r="P911" s="23"/>
      <c r="Q911" s="23"/>
      <c r="R911" s="23"/>
      <c r="S911" s="23"/>
      <c r="T911" s="0"/>
      <c r="U911" s="0"/>
    </row>
    <row r="912" customFormat="false" ht="12.75" hidden="false" customHeight="false" outlineLevel="0" collapsed="false">
      <c r="O912" s="23"/>
      <c r="P912" s="23"/>
      <c r="Q912" s="23"/>
      <c r="R912" s="23"/>
      <c r="S912" s="23"/>
      <c r="T912" s="0"/>
      <c r="U912" s="0"/>
    </row>
    <row r="913" customFormat="false" ht="12.75" hidden="false" customHeight="false" outlineLevel="0" collapsed="false">
      <c r="O913" s="23"/>
      <c r="P913" s="23"/>
      <c r="Q913" s="23"/>
      <c r="R913" s="23"/>
      <c r="S913" s="23"/>
      <c r="T913" s="0"/>
      <c r="U913" s="0"/>
    </row>
    <row r="914" customFormat="false" ht="12.75" hidden="false" customHeight="false" outlineLevel="0" collapsed="false">
      <c r="O914" s="23"/>
      <c r="P914" s="23"/>
      <c r="Q914" s="23"/>
      <c r="R914" s="23"/>
      <c r="S914" s="23"/>
      <c r="T914" s="0"/>
      <c r="U914" s="0"/>
    </row>
    <row r="915" customFormat="false" ht="12.75" hidden="false" customHeight="false" outlineLevel="0" collapsed="false">
      <c r="O915" s="23"/>
      <c r="P915" s="23"/>
      <c r="Q915" s="23"/>
      <c r="R915" s="23"/>
      <c r="S915" s="23"/>
      <c r="T915" s="0"/>
      <c r="U915" s="0"/>
    </row>
    <row r="916" customFormat="false" ht="12.75" hidden="false" customHeight="false" outlineLevel="0" collapsed="false">
      <c r="O916" s="23"/>
      <c r="P916" s="23"/>
      <c r="Q916" s="23"/>
      <c r="R916" s="23"/>
      <c r="S916" s="23"/>
      <c r="T916" s="0"/>
      <c r="U916" s="0"/>
    </row>
    <row r="917" customFormat="false" ht="12.75" hidden="false" customHeight="false" outlineLevel="0" collapsed="false">
      <c r="O917" s="23"/>
      <c r="P917" s="23"/>
      <c r="Q917" s="23"/>
      <c r="R917" s="23"/>
      <c r="S917" s="23"/>
      <c r="T917" s="0"/>
      <c r="U917" s="0"/>
    </row>
    <row r="918" customFormat="false" ht="12.75" hidden="false" customHeight="false" outlineLevel="0" collapsed="false">
      <c r="O918" s="23"/>
      <c r="P918" s="23"/>
      <c r="Q918" s="23"/>
      <c r="R918" s="23"/>
      <c r="S918" s="23"/>
      <c r="T918" s="0"/>
      <c r="U918" s="0"/>
    </row>
    <row r="919" customFormat="false" ht="12.75" hidden="false" customHeight="false" outlineLevel="0" collapsed="false">
      <c r="O919" s="23"/>
      <c r="P919" s="23"/>
      <c r="Q919" s="23"/>
      <c r="R919" s="23"/>
      <c r="S919" s="23"/>
      <c r="T919" s="0"/>
      <c r="U919" s="0"/>
    </row>
    <row r="920" customFormat="false" ht="12.75" hidden="false" customHeight="false" outlineLevel="0" collapsed="false">
      <c r="O920" s="23"/>
      <c r="P920" s="23"/>
      <c r="Q920" s="23"/>
      <c r="R920" s="23"/>
      <c r="S920" s="23"/>
      <c r="T920" s="0"/>
      <c r="U920" s="0"/>
    </row>
    <row r="921" customFormat="false" ht="12.75" hidden="false" customHeight="false" outlineLevel="0" collapsed="false">
      <c r="O921" s="23"/>
      <c r="P921" s="23"/>
      <c r="Q921" s="23"/>
      <c r="R921" s="23"/>
      <c r="S921" s="23"/>
      <c r="T921" s="0"/>
      <c r="U921" s="0"/>
    </row>
    <row r="922" customFormat="false" ht="12.75" hidden="false" customHeight="false" outlineLevel="0" collapsed="false">
      <c r="O922" s="23"/>
      <c r="P922" s="23"/>
      <c r="Q922" s="23"/>
      <c r="R922" s="23"/>
      <c r="S922" s="23"/>
      <c r="T922" s="0"/>
      <c r="U922" s="0"/>
    </row>
    <row r="923" customFormat="false" ht="12.75" hidden="false" customHeight="false" outlineLevel="0" collapsed="false">
      <c r="O923" s="23"/>
      <c r="P923" s="23"/>
      <c r="Q923" s="23"/>
      <c r="R923" s="23"/>
      <c r="S923" s="23"/>
      <c r="T923" s="0"/>
      <c r="U923" s="0"/>
    </row>
    <row r="924" customFormat="false" ht="12.75" hidden="false" customHeight="false" outlineLevel="0" collapsed="false">
      <c r="O924" s="23"/>
      <c r="P924" s="23"/>
      <c r="Q924" s="23"/>
      <c r="R924" s="23"/>
      <c r="S924" s="23"/>
      <c r="T924" s="0"/>
      <c r="U924" s="0"/>
    </row>
    <row r="925" customFormat="false" ht="12.75" hidden="false" customHeight="false" outlineLevel="0" collapsed="false">
      <c r="O925" s="23"/>
      <c r="P925" s="23"/>
      <c r="Q925" s="23"/>
      <c r="R925" s="23"/>
      <c r="S925" s="23"/>
      <c r="T925" s="0"/>
      <c r="U925" s="0"/>
    </row>
    <row r="926" customFormat="false" ht="12.75" hidden="false" customHeight="false" outlineLevel="0" collapsed="false">
      <c r="O926" s="23"/>
      <c r="P926" s="23"/>
      <c r="Q926" s="23"/>
      <c r="R926" s="23"/>
      <c r="S926" s="23"/>
      <c r="T926" s="0"/>
      <c r="U926" s="0"/>
    </row>
    <row r="927" customFormat="false" ht="12.75" hidden="false" customHeight="false" outlineLevel="0" collapsed="false">
      <c r="O927" s="23"/>
      <c r="P927" s="23"/>
      <c r="Q927" s="23"/>
      <c r="R927" s="23"/>
      <c r="S927" s="23"/>
      <c r="T927" s="0"/>
      <c r="U927" s="0"/>
    </row>
    <row r="928" customFormat="false" ht="12.75" hidden="false" customHeight="false" outlineLevel="0" collapsed="false">
      <c r="O928" s="23"/>
      <c r="P928" s="23"/>
      <c r="Q928" s="23"/>
      <c r="R928" s="23"/>
      <c r="S928" s="23"/>
      <c r="T928" s="0"/>
      <c r="U928" s="0"/>
    </row>
    <row r="929" customFormat="false" ht="12.75" hidden="false" customHeight="false" outlineLevel="0" collapsed="false">
      <c r="O929" s="23"/>
      <c r="P929" s="23"/>
      <c r="Q929" s="23"/>
      <c r="R929" s="23"/>
      <c r="S929" s="23"/>
      <c r="T929" s="0"/>
      <c r="U929" s="0"/>
    </row>
    <row r="930" customFormat="false" ht="12.75" hidden="false" customHeight="false" outlineLevel="0" collapsed="false">
      <c r="O930" s="23"/>
      <c r="P930" s="23"/>
      <c r="Q930" s="23"/>
      <c r="R930" s="23"/>
      <c r="S930" s="23"/>
      <c r="T930" s="0"/>
      <c r="U930" s="0"/>
    </row>
    <row r="931" customFormat="false" ht="12.75" hidden="false" customHeight="false" outlineLevel="0" collapsed="false">
      <c r="O931" s="23"/>
      <c r="P931" s="23"/>
      <c r="Q931" s="23"/>
      <c r="R931" s="23"/>
      <c r="S931" s="23"/>
      <c r="T931" s="0"/>
      <c r="U931" s="0"/>
    </row>
    <row r="932" customFormat="false" ht="12.75" hidden="false" customHeight="false" outlineLevel="0" collapsed="false">
      <c r="O932" s="23"/>
      <c r="P932" s="23"/>
      <c r="Q932" s="23"/>
      <c r="R932" s="23"/>
      <c r="S932" s="23"/>
      <c r="T932" s="0"/>
      <c r="U932" s="0"/>
    </row>
    <row r="933" customFormat="false" ht="12.75" hidden="false" customHeight="false" outlineLevel="0" collapsed="false">
      <c r="O933" s="23"/>
      <c r="P933" s="23"/>
      <c r="Q933" s="23"/>
      <c r="R933" s="23"/>
      <c r="S933" s="23"/>
      <c r="T933" s="0"/>
      <c r="U933" s="0"/>
    </row>
    <row r="934" customFormat="false" ht="12.75" hidden="false" customHeight="false" outlineLevel="0" collapsed="false">
      <c r="O934" s="23"/>
      <c r="P934" s="23"/>
      <c r="Q934" s="23"/>
      <c r="R934" s="23"/>
      <c r="S934" s="23"/>
      <c r="T934" s="0"/>
      <c r="U934" s="0"/>
    </row>
    <row r="935" customFormat="false" ht="12.75" hidden="false" customHeight="false" outlineLevel="0" collapsed="false">
      <c r="O935" s="23"/>
      <c r="P935" s="23"/>
      <c r="Q935" s="23"/>
      <c r="R935" s="23"/>
      <c r="S935" s="23"/>
      <c r="T935" s="0"/>
      <c r="U935" s="0"/>
    </row>
    <row r="936" customFormat="false" ht="12.75" hidden="false" customHeight="false" outlineLevel="0" collapsed="false">
      <c r="O936" s="23"/>
      <c r="P936" s="23"/>
      <c r="Q936" s="23"/>
      <c r="R936" s="23"/>
      <c r="S936" s="23"/>
      <c r="T936" s="0"/>
      <c r="U936" s="0"/>
    </row>
    <row r="937" customFormat="false" ht="12.75" hidden="false" customHeight="false" outlineLevel="0" collapsed="false">
      <c r="O937" s="23"/>
      <c r="P937" s="23"/>
      <c r="Q937" s="23"/>
      <c r="R937" s="23"/>
      <c r="S937" s="23"/>
      <c r="T937" s="0"/>
      <c r="U937" s="0"/>
    </row>
    <row r="938" customFormat="false" ht="12.75" hidden="false" customHeight="false" outlineLevel="0" collapsed="false">
      <c r="O938" s="23"/>
      <c r="P938" s="23"/>
      <c r="Q938" s="23"/>
      <c r="R938" s="23"/>
      <c r="S938" s="23"/>
      <c r="T938" s="0"/>
      <c r="U938" s="0"/>
    </row>
    <row r="939" customFormat="false" ht="12.75" hidden="false" customHeight="false" outlineLevel="0" collapsed="false">
      <c r="O939" s="23"/>
      <c r="P939" s="23"/>
      <c r="Q939" s="23"/>
      <c r="R939" s="23"/>
      <c r="S939" s="23"/>
      <c r="T939" s="0"/>
      <c r="U939" s="0"/>
    </row>
    <row r="940" customFormat="false" ht="12.75" hidden="false" customHeight="false" outlineLevel="0" collapsed="false">
      <c r="O940" s="23"/>
      <c r="P940" s="23"/>
      <c r="Q940" s="23"/>
      <c r="R940" s="23"/>
      <c r="S940" s="23"/>
      <c r="T940" s="0"/>
      <c r="U940" s="0"/>
    </row>
    <row r="941" customFormat="false" ht="12.75" hidden="false" customHeight="false" outlineLevel="0" collapsed="false">
      <c r="O941" s="23"/>
      <c r="P941" s="23"/>
      <c r="Q941" s="23"/>
      <c r="R941" s="23"/>
      <c r="S941" s="23"/>
      <c r="T941" s="0"/>
      <c r="U941" s="0"/>
    </row>
    <row r="942" customFormat="false" ht="12.75" hidden="false" customHeight="false" outlineLevel="0" collapsed="false">
      <c r="O942" s="23"/>
      <c r="P942" s="23"/>
      <c r="Q942" s="23"/>
      <c r="R942" s="23"/>
      <c r="S942" s="23"/>
      <c r="T942" s="0"/>
      <c r="U942" s="0"/>
    </row>
    <row r="943" customFormat="false" ht="12.75" hidden="false" customHeight="false" outlineLevel="0" collapsed="false">
      <c r="O943" s="23"/>
      <c r="P943" s="23"/>
      <c r="Q943" s="23"/>
      <c r="R943" s="23"/>
      <c r="S943" s="23"/>
      <c r="T943" s="0"/>
      <c r="U943" s="0"/>
    </row>
    <row r="944" customFormat="false" ht="12.75" hidden="false" customHeight="false" outlineLevel="0" collapsed="false">
      <c r="O944" s="23"/>
      <c r="P944" s="23"/>
      <c r="Q944" s="23"/>
      <c r="R944" s="23"/>
      <c r="S944" s="23"/>
      <c r="T944" s="0"/>
      <c r="U944" s="0"/>
    </row>
    <row r="945" customFormat="false" ht="12.75" hidden="false" customHeight="false" outlineLevel="0" collapsed="false">
      <c r="O945" s="23"/>
      <c r="P945" s="23"/>
      <c r="Q945" s="23"/>
      <c r="R945" s="23"/>
      <c r="S945" s="23"/>
      <c r="T945" s="0"/>
      <c r="U945" s="0"/>
    </row>
    <row r="946" customFormat="false" ht="12.75" hidden="false" customHeight="false" outlineLevel="0" collapsed="false">
      <c r="O946" s="23"/>
      <c r="P946" s="23"/>
      <c r="Q946" s="23"/>
      <c r="R946" s="23"/>
      <c r="S946" s="23"/>
      <c r="T946" s="0"/>
      <c r="U946" s="0"/>
    </row>
    <row r="947" customFormat="false" ht="12.75" hidden="false" customHeight="false" outlineLevel="0" collapsed="false">
      <c r="O947" s="23"/>
      <c r="P947" s="23"/>
      <c r="Q947" s="23"/>
      <c r="R947" s="23"/>
      <c r="S947" s="23"/>
      <c r="T947" s="0"/>
      <c r="U947" s="0"/>
    </row>
    <row r="948" customFormat="false" ht="12.75" hidden="false" customHeight="false" outlineLevel="0" collapsed="false">
      <c r="O948" s="23"/>
      <c r="P948" s="23"/>
      <c r="Q948" s="23"/>
      <c r="R948" s="23"/>
      <c r="S948" s="23"/>
      <c r="T948" s="0"/>
      <c r="U948" s="0"/>
    </row>
    <row r="949" customFormat="false" ht="12.75" hidden="false" customHeight="false" outlineLevel="0" collapsed="false">
      <c r="O949" s="23"/>
      <c r="P949" s="23"/>
      <c r="Q949" s="23"/>
      <c r="R949" s="23"/>
      <c r="S949" s="23"/>
      <c r="T949" s="0"/>
      <c r="U949" s="0"/>
    </row>
    <row r="950" customFormat="false" ht="12.75" hidden="false" customHeight="false" outlineLevel="0" collapsed="false">
      <c r="O950" s="23"/>
      <c r="P950" s="23"/>
      <c r="Q950" s="23"/>
      <c r="R950" s="23"/>
      <c r="S950" s="23"/>
      <c r="T950" s="0"/>
      <c r="U950" s="0"/>
    </row>
    <row r="951" customFormat="false" ht="12.75" hidden="false" customHeight="false" outlineLevel="0" collapsed="false">
      <c r="O951" s="23"/>
      <c r="P951" s="23"/>
      <c r="Q951" s="23"/>
      <c r="R951" s="23"/>
      <c r="S951" s="23"/>
      <c r="T951" s="0"/>
      <c r="U951" s="0"/>
    </row>
    <row r="952" customFormat="false" ht="12.75" hidden="false" customHeight="false" outlineLevel="0" collapsed="false">
      <c r="O952" s="23"/>
      <c r="P952" s="23"/>
      <c r="Q952" s="23"/>
      <c r="R952" s="23"/>
      <c r="S952" s="23"/>
      <c r="T952" s="0"/>
      <c r="U952" s="0"/>
    </row>
    <row r="953" customFormat="false" ht="12.75" hidden="false" customHeight="false" outlineLevel="0" collapsed="false">
      <c r="O953" s="23"/>
      <c r="P953" s="23"/>
      <c r="Q953" s="23"/>
      <c r="R953" s="23"/>
      <c r="S953" s="23"/>
      <c r="T953" s="0"/>
      <c r="U953" s="0"/>
    </row>
    <row r="954" customFormat="false" ht="12.75" hidden="false" customHeight="false" outlineLevel="0" collapsed="false">
      <c r="O954" s="23"/>
      <c r="P954" s="23"/>
      <c r="Q954" s="23"/>
      <c r="R954" s="23"/>
      <c r="S954" s="23"/>
      <c r="T954" s="0"/>
      <c r="U954" s="0"/>
    </row>
    <row r="955" customFormat="false" ht="12.75" hidden="false" customHeight="false" outlineLevel="0" collapsed="false">
      <c r="O955" s="23"/>
      <c r="P955" s="23"/>
      <c r="Q955" s="23"/>
      <c r="R955" s="23"/>
      <c r="S955" s="23"/>
      <c r="T955" s="0"/>
      <c r="U955" s="0"/>
    </row>
    <row r="956" customFormat="false" ht="12.75" hidden="false" customHeight="false" outlineLevel="0" collapsed="false">
      <c r="O956" s="23"/>
      <c r="P956" s="23"/>
      <c r="Q956" s="23"/>
      <c r="R956" s="23"/>
      <c r="S956" s="23"/>
      <c r="T956" s="0"/>
      <c r="U956" s="0"/>
    </row>
    <row r="957" customFormat="false" ht="12.75" hidden="false" customHeight="false" outlineLevel="0" collapsed="false">
      <c r="O957" s="23"/>
      <c r="P957" s="23"/>
      <c r="Q957" s="23"/>
      <c r="R957" s="23"/>
      <c r="S957" s="23"/>
      <c r="T957" s="0"/>
      <c r="U957" s="0"/>
    </row>
    <row r="958" customFormat="false" ht="12.75" hidden="false" customHeight="false" outlineLevel="0" collapsed="false">
      <c r="O958" s="23"/>
      <c r="P958" s="23"/>
      <c r="Q958" s="23"/>
      <c r="R958" s="23"/>
      <c r="S958" s="23"/>
      <c r="T958" s="0"/>
      <c r="U958" s="0"/>
    </row>
    <row r="959" customFormat="false" ht="12.75" hidden="false" customHeight="false" outlineLevel="0" collapsed="false">
      <c r="O959" s="23"/>
      <c r="P959" s="23"/>
      <c r="Q959" s="23"/>
      <c r="R959" s="23"/>
      <c r="S959" s="23"/>
      <c r="T959" s="0"/>
      <c r="U959" s="0"/>
    </row>
    <row r="960" customFormat="false" ht="12.75" hidden="false" customHeight="false" outlineLevel="0" collapsed="false">
      <c r="O960" s="23"/>
      <c r="P960" s="23"/>
      <c r="Q960" s="23"/>
      <c r="R960" s="23"/>
      <c r="S960" s="23"/>
      <c r="T960" s="0"/>
      <c r="U960" s="0"/>
    </row>
    <row r="961" customFormat="false" ht="12.75" hidden="false" customHeight="false" outlineLevel="0" collapsed="false">
      <c r="O961" s="23"/>
      <c r="P961" s="23"/>
      <c r="Q961" s="23"/>
      <c r="R961" s="23"/>
      <c r="S961" s="23"/>
      <c r="T961" s="0"/>
      <c r="U961" s="0"/>
    </row>
    <row r="962" customFormat="false" ht="12.75" hidden="false" customHeight="false" outlineLevel="0" collapsed="false">
      <c r="O962" s="23"/>
      <c r="P962" s="23"/>
      <c r="Q962" s="23"/>
      <c r="R962" s="23"/>
      <c r="S962" s="23"/>
      <c r="T962" s="0"/>
      <c r="U962" s="0"/>
    </row>
    <row r="963" customFormat="false" ht="12.75" hidden="false" customHeight="false" outlineLevel="0" collapsed="false">
      <c r="O963" s="23"/>
      <c r="P963" s="23"/>
      <c r="Q963" s="23"/>
      <c r="R963" s="23"/>
      <c r="S963" s="23"/>
      <c r="T963" s="0"/>
      <c r="U963" s="0"/>
    </row>
    <row r="964" customFormat="false" ht="12.75" hidden="false" customHeight="false" outlineLevel="0" collapsed="false">
      <c r="O964" s="23"/>
      <c r="P964" s="23"/>
      <c r="Q964" s="23"/>
      <c r="R964" s="23"/>
      <c r="S964" s="23"/>
      <c r="T964" s="0"/>
      <c r="U964" s="0"/>
    </row>
    <row r="965" customFormat="false" ht="12.75" hidden="false" customHeight="false" outlineLevel="0" collapsed="false">
      <c r="O965" s="23"/>
      <c r="P965" s="23"/>
      <c r="Q965" s="23"/>
      <c r="R965" s="23"/>
      <c r="S965" s="23"/>
      <c r="T965" s="0"/>
      <c r="U965" s="0"/>
    </row>
    <row r="966" customFormat="false" ht="12.75" hidden="false" customHeight="false" outlineLevel="0" collapsed="false">
      <c r="O966" s="23"/>
      <c r="P966" s="23"/>
      <c r="Q966" s="23"/>
      <c r="R966" s="23"/>
      <c r="S966" s="23"/>
      <c r="T966" s="0"/>
      <c r="U966" s="0"/>
    </row>
    <row r="967" customFormat="false" ht="12.75" hidden="false" customHeight="false" outlineLevel="0" collapsed="false">
      <c r="O967" s="23"/>
      <c r="P967" s="23"/>
      <c r="Q967" s="23"/>
      <c r="R967" s="23"/>
      <c r="S967" s="23"/>
      <c r="T967" s="0"/>
      <c r="U967" s="0"/>
    </row>
    <row r="968" customFormat="false" ht="12.75" hidden="false" customHeight="false" outlineLevel="0" collapsed="false">
      <c r="O968" s="23"/>
      <c r="P968" s="23"/>
      <c r="Q968" s="23"/>
      <c r="R968" s="23"/>
      <c r="S968" s="23"/>
      <c r="T968" s="0"/>
      <c r="U968" s="0"/>
    </row>
    <row r="969" customFormat="false" ht="12.75" hidden="false" customHeight="false" outlineLevel="0" collapsed="false">
      <c r="O969" s="23"/>
      <c r="P969" s="23"/>
      <c r="Q969" s="23"/>
      <c r="R969" s="23"/>
      <c r="S969" s="23"/>
      <c r="T969" s="0"/>
      <c r="U969" s="0"/>
    </row>
    <row r="970" customFormat="false" ht="12.75" hidden="false" customHeight="false" outlineLevel="0" collapsed="false">
      <c r="O970" s="23"/>
      <c r="P970" s="23"/>
      <c r="Q970" s="23"/>
      <c r="R970" s="23"/>
      <c r="S970" s="23"/>
      <c r="T970" s="0"/>
      <c r="U970" s="0"/>
    </row>
    <row r="971" customFormat="false" ht="12.75" hidden="false" customHeight="false" outlineLevel="0" collapsed="false">
      <c r="O971" s="23"/>
      <c r="P971" s="23"/>
      <c r="Q971" s="23"/>
      <c r="R971" s="23"/>
      <c r="S971" s="23"/>
      <c r="T971" s="0"/>
      <c r="U971" s="0"/>
    </row>
    <row r="972" customFormat="false" ht="12.75" hidden="false" customHeight="false" outlineLevel="0" collapsed="false">
      <c r="O972" s="23"/>
      <c r="P972" s="23"/>
      <c r="Q972" s="23"/>
      <c r="R972" s="23"/>
      <c r="S972" s="23"/>
      <c r="T972" s="0"/>
      <c r="U972" s="0"/>
    </row>
    <row r="973" customFormat="false" ht="12.75" hidden="false" customHeight="false" outlineLevel="0" collapsed="false">
      <c r="O973" s="23"/>
      <c r="P973" s="23"/>
      <c r="Q973" s="23"/>
      <c r="R973" s="23"/>
      <c r="S973" s="23"/>
      <c r="T973" s="0"/>
      <c r="U973" s="0"/>
    </row>
    <row r="974" customFormat="false" ht="12.75" hidden="false" customHeight="false" outlineLevel="0" collapsed="false">
      <c r="O974" s="23"/>
      <c r="P974" s="23"/>
      <c r="Q974" s="23"/>
      <c r="R974" s="23"/>
      <c r="S974" s="23"/>
      <c r="T974" s="0"/>
      <c r="U974" s="0"/>
    </row>
    <row r="975" customFormat="false" ht="12.75" hidden="false" customHeight="false" outlineLevel="0" collapsed="false">
      <c r="O975" s="23"/>
      <c r="P975" s="23"/>
      <c r="Q975" s="23"/>
      <c r="R975" s="23"/>
      <c r="S975" s="23"/>
      <c r="T975" s="0"/>
      <c r="U975" s="0"/>
    </row>
    <row r="976" customFormat="false" ht="12.75" hidden="false" customHeight="false" outlineLevel="0" collapsed="false">
      <c r="O976" s="23"/>
      <c r="P976" s="23"/>
      <c r="Q976" s="23"/>
      <c r="R976" s="23"/>
      <c r="S976" s="23"/>
      <c r="T976" s="0"/>
      <c r="U976" s="0"/>
    </row>
    <row r="977" customFormat="false" ht="12.75" hidden="false" customHeight="false" outlineLevel="0" collapsed="false">
      <c r="O977" s="23"/>
      <c r="P977" s="23"/>
      <c r="Q977" s="23"/>
      <c r="R977" s="23"/>
      <c r="S977" s="23"/>
      <c r="T977" s="0"/>
      <c r="U977" s="0"/>
    </row>
    <row r="978" customFormat="false" ht="12.75" hidden="false" customHeight="false" outlineLevel="0" collapsed="false">
      <c r="O978" s="23"/>
      <c r="P978" s="23"/>
      <c r="Q978" s="23"/>
      <c r="R978" s="23"/>
      <c r="S978" s="23"/>
      <c r="T978" s="0"/>
      <c r="U978" s="0"/>
    </row>
    <row r="979" customFormat="false" ht="12.75" hidden="false" customHeight="false" outlineLevel="0" collapsed="false">
      <c r="O979" s="23"/>
      <c r="P979" s="23"/>
      <c r="Q979" s="23"/>
      <c r="R979" s="23"/>
      <c r="S979" s="23"/>
      <c r="T979" s="0"/>
      <c r="U979" s="0"/>
    </row>
    <row r="980" customFormat="false" ht="12.75" hidden="false" customHeight="false" outlineLevel="0" collapsed="false">
      <c r="O980" s="23"/>
      <c r="P980" s="23"/>
      <c r="Q980" s="23"/>
      <c r="R980" s="23"/>
      <c r="S980" s="23"/>
      <c r="T980" s="0"/>
      <c r="U980" s="0"/>
    </row>
    <row r="981" customFormat="false" ht="12.75" hidden="false" customHeight="false" outlineLevel="0" collapsed="false">
      <c r="O981" s="23"/>
      <c r="P981" s="23"/>
      <c r="Q981" s="23"/>
      <c r="R981" s="23"/>
      <c r="S981" s="23"/>
      <c r="T981" s="0"/>
      <c r="U981" s="0"/>
    </row>
    <row r="982" customFormat="false" ht="12.75" hidden="false" customHeight="false" outlineLevel="0" collapsed="false">
      <c r="O982" s="23"/>
      <c r="P982" s="23"/>
      <c r="Q982" s="23"/>
      <c r="R982" s="23"/>
      <c r="S982" s="23"/>
      <c r="T982" s="0"/>
      <c r="U982" s="0"/>
    </row>
    <row r="983" customFormat="false" ht="12.75" hidden="false" customHeight="false" outlineLevel="0" collapsed="false">
      <c r="O983" s="23"/>
      <c r="P983" s="23"/>
      <c r="Q983" s="23"/>
      <c r="R983" s="23"/>
      <c r="S983" s="23"/>
      <c r="T983" s="0"/>
      <c r="U983" s="0"/>
    </row>
    <row r="984" customFormat="false" ht="12.75" hidden="false" customHeight="false" outlineLevel="0" collapsed="false">
      <c r="O984" s="23"/>
      <c r="P984" s="23"/>
      <c r="Q984" s="23"/>
      <c r="R984" s="23"/>
      <c r="S984" s="23"/>
      <c r="T984" s="0"/>
      <c r="U984" s="0"/>
    </row>
    <row r="985" customFormat="false" ht="12.75" hidden="false" customHeight="false" outlineLevel="0" collapsed="false">
      <c r="O985" s="23"/>
      <c r="P985" s="23"/>
      <c r="Q985" s="23"/>
      <c r="R985" s="23"/>
      <c r="S985" s="23"/>
      <c r="T985" s="0"/>
      <c r="U985" s="0"/>
    </row>
    <row r="986" customFormat="false" ht="12.75" hidden="false" customHeight="false" outlineLevel="0" collapsed="false">
      <c r="O986" s="23"/>
      <c r="P986" s="23"/>
      <c r="Q986" s="23"/>
      <c r="R986" s="23"/>
      <c r="S986" s="23"/>
      <c r="T986" s="0"/>
      <c r="U986" s="0"/>
    </row>
    <row r="987" customFormat="false" ht="12.75" hidden="false" customHeight="false" outlineLevel="0" collapsed="false">
      <c r="O987" s="23"/>
      <c r="P987" s="23"/>
      <c r="Q987" s="23"/>
      <c r="R987" s="23"/>
      <c r="S987" s="23"/>
      <c r="T987" s="0"/>
      <c r="U987" s="0"/>
    </row>
    <row r="988" customFormat="false" ht="12.75" hidden="false" customHeight="false" outlineLevel="0" collapsed="false">
      <c r="O988" s="23"/>
      <c r="P988" s="23"/>
      <c r="Q988" s="23"/>
      <c r="R988" s="23"/>
      <c r="S988" s="23"/>
      <c r="T988" s="0"/>
      <c r="U988" s="0"/>
    </row>
    <row r="989" customFormat="false" ht="12.75" hidden="false" customHeight="false" outlineLevel="0" collapsed="false">
      <c r="O989" s="23"/>
      <c r="P989" s="23"/>
      <c r="Q989" s="23"/>
      <c r="R989" s="23"/>
      <c r="S989" s="23"/>
      <c r="T989" s="0"/>
      <c r="U989" s="0"/>
    </row>
    <row r="990" customFormat="false" ht="12.75" hidden="false" customHeight="false" outlineLevel="0" collapsed="false">
      <c r="O990" s="23"/>
      <c r="P990" s="23"/>
      <c r="Q990" s="23"/>
      <c r="R990" s="23"/>
      <c r="S990" s="23"/>
      <c r="T990" s="0"/>
      <c r="U990" s="0"/>
    </row>
    <row r="991" customFormat="false" ht="12.75" hidden="false" customHeight="false" outlineLevel="0" collapsed="false">
      <c r="O991" s="23"/>
      <c r="P991" s="23"/>
      <c r="Q991" s="23"/>
      <c r="R991" s="23"/>
      <c r="S991" s="23"/>
      <c r="T991" s="0"/>
      <c r="U991" s="0"/>
    </row>
    <row r="992" customFormat="false" ht="12.75" hidden="false" customHeight="false" outlineLevel="0" collapsed="false">
      <c r="O992" s="23"/>
      <c r="P992" s="23"/>
      <c r="Q992" s="23"/>
      <c r="R992" s="23"/>
      <c r="S992" s="23"/>
      <c r="T992" s="0"/>
      <c r="U992" s="0"/>
    </row>
    <row r="993" customFormat="false" ht="12.75" hidden="false" customHeight="false" outlineLevel="0" collapsed="false">
      <c r="O993" s="23"/>
      <c r="P993" s="23"/>
      <c r="Q993" s="23"/>
      <c r="R993" s="23"/>
      <c r="S993" s="23"/>
      <c r="T993" s="0"/>
      <c r="U993" s="0"/>
    </row>
    <row r="994" customFormat="false" ht="12.75" hidden="false" customHeight="false" outlineLevel="0" collapsed="false">
      <c r="O994" s="23"/>
      <c r="P994" s="23"/>
      <c r="Q994" s="23"/>
      <c r="R994" s="23"/>
      <c r="S994" s="23"/>
      <c r="T994" s="0"/>
      <c r="U994" s="0"/>
    </row>
    <row r="995" customFormat="false" ht="12.75" hidden="false" customHeight="false" outlineLevel="0" collapsed="false">
      <c r="O995" s="23"/>
      <c r="P995" s="23"/>
      <c r="Q995" s="23"/>
      <c r="R995" s="23"/>
      <c r="S995" s="23"/>
      <c r="T995" s="0"/>
      <c r="U995" s="0"/>
    </row>
    <row r="996" customFormat="false" ht="12.75" hidden="false" customHeight="false" outlineLevel="0" collapsed="false">
      <c r="O996" s="23"/>
      <c r="P996" s="23"/>
      <c r="Q996" s="23"/>
      <c r="R996" s="23"/>
      <c r="S996" s="23"/>
      <c r="T996" s="0"/>
      <c r="U996" s="0"/>
    </row>
    <row r="997" customFormat="false" ht="12.75" hidden="false" customHeight="false" outlineLevel="0" collapsed="false">
      <c r="O997" s="23"/>
      <c r="P997" s="23"/>
      <c r="Q997" s="23"/>
      <c r="R997" s="23"/>
      <c r="S997" s="23"/>
      <c r="T997" s="0"/>
      <c r="U997" s="0"/>
    </row>
    <row r="998" customFormat="false" ht="12.75" hidden="false" customHeight="false" outlineLevel="0" collapsed="false">
      <c r="O998" s="23"/>
      <c r="P998" s="23"/>
      <c r="Q998" s="23"/>
      <c r="R998" s="23"/>
      <c r="S998" s="23"/>
      <c r="T998" s="0"/>
      <c r="U998" s="0"/>
    </row>
    <row r="999" customFormat="false" ht="12.75" hidden="false" customHeight="false" outlineLevel="0" collapsed="false">
      <c r="O999" s="23"/>
      <c r="P999" s="23"/>
      <c r="Q999" s="23"/>
      <c r="R999" s="23"/>
      <c r="S999" s="23"/>
      <c r="T999" s="0"/>
      <c r="U999" s="0"/>
    </row>
    <row r="1000" customFormat="false" ht="12.75" hidden="false" customHeight="false" outlineLevel="0" collapsed="false">
      <c r="O1000" s="23"/>
      <c r="P1000" s="23"/>
      <c r="Q1000" s="23"/>
      <c r="R1000" s="23"/>
      <c r="S1000" s="23"/>
      <c r="T1000" s="0"/>
      <c r="U1000" s="0"/>
    </row>
    <row r="1001" customFormat="false" ht="12.75" hidden="false" customHeight="false" outlineLevel="0" collapsed="false">
      <c r="O1001" s="23"/>
      <c r="P1001" s="23"/>
      <c r="Q1001" s="23"/>
      <c r="R1001" s="23"/>
      <c r="S1001" s="23"/>
      <c r="T1001" s="0"/>
      <c r="U1001" s="0"/>
    </row>
    <row r="1002" customFormat="false" ht="12.75" hidden="false" customHeight="false" outlineLevel="0" collapsed="false">
      <c r="O1002" s="23"/>
      <c r="P1002" s="23"/>
      <c r="Q1002" s="23"/>
      <c r="R1002" s="23"/>
      <c r="S1002" s="23"/>
      <c r="T1002" s="0"/>
      <c r="U1002" s="0"/>
    </row>
    <row r="1003" customFormat="false" ht="12.75" hidden="false" customHeight="false" outlineLevel="0" collapsed="false">
      <c r="O1003" s="23"/>
      <c r="P1003" s="23"/>
      <c r="Q1003" s="23"/>
      <c r="R1003" s="23"/>
      <c r="S1003" s="23"/>
      <c r="T1003" s="0"/>
      <c r="U1003" s="0"/>
    </row>
    <row r="1004" customFormat="false" ht="12.75" hidden="false" customHeight="false" outlineLevel="0" collapsed="false">
      <c r="O1004" s="23"/>
      <c r="P1004" s="23"/>
      <c r="Q1004" s="23"/>
      <c r="R1004" s="23"/>
      <c r="S1004" s="23"/>
      <c r="T1004" s="0"/>
      <c r="U1004" s="0"/>
    </row>
    <row r="1005" customFormat="false" ht="12.75" hidden="false" customHeight="false" outlineLevel="0" collapsed="false">
      <c r="O1005" s="23"/>
      <c r="P1005" s="23"/>
      <c r="Q1005" s="23"/>
      <c r="R1005" s="23"/>
      <c r="S1005" s="23"/>
      <c r="T1005" s="0"/>
      <c r="U1005" s="0"/>
    </row>
    <row r="1006" customFormat="false" ht="12.75" hidden="false" customHeight="false" outlineLevel="0" collapsed="false">
      <c r="O1006" s="23"/>
      <c r="P1006" s="23"/>
      <c r="Q1006" s="23"/>
      <c r="R1006" s="23"/>
      <c r="S1006" s="23"/>
      <c r="T1006" s="0"/>
      <c r="U1006" s="0"/>
    </row>
    <row r="1007" customFormat="false" ht="12.75" hidden="false" customHeight="false" outlineLevel="0" collapsed="false">
      <c r="O1007" s="23"/>
      <c r="P1007" s="23"/>
      <c r="Q1007" s="23"/>
      <c r="R1007" s="23"/>
      <c r="S1007" s="23"/>
      <c r="T1007" s="0"/>
      <c r="U1007" s="0"/>
    </row>
    <row r="1008" customFormat="false" ht="12.75" hidden="false" customHeight="false" outlineLevel="0" collapsed="false">
      <c r="O1008" s="23"/>
      <c r="P1008" s="23"/>
      <c r="Q1008" s="23"/>
      <c r="R1008" s="23"/>
      <c r="S1008" s="23"/>
      <c r="T1008" s="0"/>
      <c r="U1008" s="0"/>
    </row>
    <row r="1009" customFormat="false" ht="12.75" hidden="false" customHeight="false" outlineLevel="0" collapsed="false">
      <c r="O1009" s="23"/>
      <c r="P1009" s="23"/>
      <c r="Q1009" s="23"/>
      <c r="R1009" s="23"/>
      <c r="S1009" s="23"/>
      <c r="T1009" s="0"/>
      <c r="U1009" s="0"/>
    </row>
    <row r="1010" customFormat="false" ht="12.75" hidden="false" customHeight="false" outlineLevel="0" collapsed="false">
      <c r="O1010" s="23"/>
      <c r="P1010" s="23"/>
      <c r="Q1010" s="23"/>
      <c r="R1010" s="23"/>
      <c r="S1010" s="23"/>
      <c r="T1010" s="0"/>
      <c r="U1010" s="0"/>
    </row>
    <row r="1011" customFormat="false" ht="12.75" hidden="false" customHeight="false" outlineLevel="0" collapsed="false">
      <c r="O1011" s="23"/>
      <c r="P1011" s="23"/>
      <c r="Q1011" s="23"/>
      <c r="R1011" s="23"/>
      <c r="S1011" s="23"/>
      <c r="T1011" s="0"/>
      <c r="U1011" s="0"/>
    </row>
    <row r="1012" customFormat="false" ht="12.75" hidden="false" customHeight="false" outlineLevel="0" collapsed="false">
      <c r="O1012" s="23"/>
      <c r="P1012" s="23"/>
      <c r="Q1012" s="23"/>
      <c r="R1012" s="23"/>
      <c r="S1012" s="23"/>
      <c r="T1012" s="0"/>
      <c r="U1012" s="0"/>
    </row>
    <row r="1013" customFormat="false" ht="12.75" hidden="false" customHeight="false" outlineLevel="0" collapsed="false">
      <c r="O1013" s="23"/>
      <c r="P1013" s="23"/>
      <c r="Q1013" s="23"/>
      <c r="R1013" s="23"/>
      <c r="S1013" s="23"/>
      <c r="T1013" s="0"/>
      <c r="U1013" s="0"/>
    </row>
    <row r="1014" customFormat="false" ht="12.75" hidden="false" customHeight="false" outlineLevel="0" collapsed="false">
      <c r="O1014" s="23"/>
      <c r="P1014" s="23"/>
      <c r="Q1014" s="23"/>
      <c r="R1014" s="23"/>
      <c r="S1014" s="23"/>
      <c r="T1014" s="0"/>
      <c r="U1014" s="0"/>
    </row>
    <row r="1015" customFormat="false" ht="12.75" hidden="false" customHeight="false" outlineLevel="0" collapsed="false">
      <c r="O1015" s="23"/>
      <c r="P1015" s="23"/>
      <c r="Q1015" s="23"/>
      <c r="R1015" s="23"/>
      <c r="S1015" s="23"/>
      <c r="T1015" s="0"/>
      <c r="U1015" s="0"/>
    </row>
    <row r="1016" customFormat="false" ht="12.75" hidden="false" customHeight="false" outlineLevel="0" collapsed="false">
      <c r="O1016" s="23"/>
      <c r="P1016" s="23"/>
      <c r="Q1016" s="23"/>
      <c r="R1016" s="23"/>
      <c r="S1016" s="23"/>
      <c r="T1016" s="0"/>
      <c r="U1016" s="0"/>
    </row>
    <row r="1017" customFormat="false" ht="12.75" hidden="false" customHeight="false" outlineLevel="0" collapsed="false">
      <c r="O1017" s="23"/>
      <c r="P1017" s="23"/>
      <c r="Q1017" s="23"/>
      <c r="R1017" s="23"/>
      <c r="S1017" s="23"/>
      <c r="T1017" s="0"/>
      <c r="U1017" s="0"/>
    </row>
    <row r="1018" customFormat="false" ht="12.75" hidden="false" customHeight="false" outlineLevel="0" collapsed="false">
      <c r="O1018" s="23"/>
      <c r="P1018" s="23"/>
      <c r="Q1018" s="23"/>
      <c r="R1018" s="23"/>
      <c r="S1018" s="23"/>
      <c r="T1018" s="0"/>
      <c r="U1018" s="0"/>
    </row>
    <row r="1019" customFormat="false" ht="12.75" hidden="false" customHeight="false" outlineLevel="0" collapsed="false">
      <c r="O1019" s="23"/>
      <c r="P1019" s="23"/>
      <c r="Q1019" s="23"/>
      <c r="R1019" s="23"/>
      <c r="S1019" s="23"/>
      <c r="T1019" s="0"/>
      <c r="U1019" s="0"/>
    </row>
    <row r="1020" customFormat="false" ht="12.75" hidden="false" customHeight="false" outlineLevel="0" collapsed="false">
      <c r="O1020" s="23"/>
      <c r="P1020" s="23"/>
      <c r="Q1020" s="23"/>
      <c r="R1020" s="23"/>
      <c r="S1020" s="23"/>
      <c r="T1020" s="0"/>
      <c r="U1020" s="0"/>
    </row>
    <row r="1021" customFormat="false" ht="12.75" hidden="false" customHeight="false" outlineLevel="0" collapsed="false">
      <c r="O1021" s="23"/>
      <c r="P1021" s="23"/>
      <c r="Q1021" s="23"/>
      <c r="R1021" s="23"/>
      <c r="S1021" s="23"/>
      <c r="T1021" s="0"/>
      <c r="U1021" s="0"/>
    </row>
    <row r="1022" customFormat="false" ht="12.75" hidden="false" customHeight="false" outlineLevel="0" collapsed="false">
      <c r="O1022" s="23"/>
      <c r="P1022" s="23"/>
      <c r="Q1022" s="23"/>
      <c r="R1022" s="23"/>
      <c r="S1022" s="23"/>
      <c r="T1022" s="0"/>
      <c r="U1022" s="0"/>
    </row>
    <row r="1023" customFormat="false" ht="12.75" hidden="false" customHeight="false" outlineLevel="0" collapsed="false">
      <c r="O1023" s="23"/>
      <c r="P1023" s="23"/>
      <c r="Q1023" s="23"/>
      <c r="R1023" s="23"/>
      <c r="S1023" s="23"/>
      <c r="T1023" s="0"/>
      <c r="U1023" s="0"/>
    </row>
    <row r="1024" customFormat="false" ht="12.75" hidden="false" customHeight="false" outlineLevel="0" collapsed="false">
      <c r="O1024" s="23"/>
      <c r="P1024" s="23"/>
      <c r="Q1024" s="23"/>
      <c r="R1024" s="23"/>
      <c r="S1024" s="23"/>
      <c r="T1024" s="0"/>
      <c r="U1024" s="0"/>
    </row>
    <row r="1025" customFormat="false" ht="12.75" hidden="false" customHeight="false" outlineLevel="0" collapsed="false">
      <c r="O1025" s="23"/>
      <c r="P1025" s="23"/>
      <c r="Q1025" s="23"/>
      <c r="R1025" s="23"/>
      <c r="S1025" s="23"/>
      <c r="T1025" s="0"/>
      <c r="U1025" s="0"/>
    </row>
    <row r="1026" customFormat="false" ht="12.75" hidden="false" customHeight="false" outlineLevel="0" collapsed="false">
      <c r="O1026" s="23"/>
      <c r="P1026" s="23"/>
      <c r="Q1026" s="23"/>
      <c r="R1026" s="23"/>
      <c r="S1026" s="23"/>
      <c r="T1026" s="0"/>
      <c r="U1026" s="0"/>
    </row>
    <row r="1027" customFormat="false" ht="12.75" hidden="false" customHeight="false" outlineLevel="0" collapsed="false">
      <c r="O1027" s="23"/>
      <c r="P1027" s="23"/>
      <c r="Q1027" s="23"/>
      <c r="R1027" s="23"/>
      <c r="S1027" s="23"/>
      <c r="T1027" s="0"/>
      <c r="U1027" s="0"/>
    </row>
    <row r="1028" customFormat="false" ht="12.75" hidden="false" customHeight="false" outlineLevel="0" collapsed="false">
      <c r="O1028" s="23"/>
      <c r="P1028" s="23"/>
      <c r="Q1028" s="23"/>
      <c r="R1028" s="23"/>
      <c r="S1028" s="23"/>
      <c r="T1028" s="0"/>
      <c r="U1028" s="0"/>
    </row>
    <row r="1029" customFormat="false" ht="12.75" hidden="false" customHeight="false" outlineLevel="0" collapsed="false">
      <c r="O1029" s="23"/>
      <c r="P1029" s="23"/>
      <c r="Q1029" s="23"/>
      <c r="R1029" s="23"/>
      <c r="S1029" s="23"/>
      <c r="T1029" s="0"/>
      <c r="U1029" s="0"/>
    </row>
    <row r="1030" customFormat="false" ht="12.75" hidden="false" customHeight="false" outlineLevel="0" collapsed="false">
      <c r="O1030" s="23"/>
      <c r="P1030" s="23"/>
      <c r="Q1030" s="23"/>
      <c r="R1030" s="23"/>
      <c r="S1030" s="23"/>
      <c r="T1030" s="0"/>
      <c r="U1030" s="0"/>
    </row>
    <row r="1031" customFormat="false" ht="12.75" hidden="false" customHeight="false" outlineLevel="0" collapsed="false">
      <c r="O1031" s="23"/>
      <c r="P1031" s="23"/>
      <c r="Q1031" s="23"/>
      <c r="R1031" s="23"/>
      <c r="S1031" s="23"/>
      <c r="T1031" s="0"/>
      <c r="U1031" s="0"/>
    </row>
    <row r="1032" customFormat="false" ht="12.75" hidden="false" customHeight="false" outlineLevel="0" collapsed="false">
      <c r="O1032" s="23"/>
      <c r="P1032" s="23"/>
      <c r="Q1032" s="23"/>
      <c r="R1032" s="23"/>
      <c r="S1032" s="23"/>
      <c r="T1032" s="0"/>
      <c r="U1032" s="0"/>
    </row>
    <row r="1033" customFormat="false" ht="12.75" hidden="false" customHeight="false" outlineLevel="0" collapsed="false">
      <c r="O1033" s="23"/>
      <c r="P1033" s="23"/>
      <c r="Q1033" s="23"/>
      <c r="R1033" s="23"/>
      <c r="S1033" s="23"/>
      <c r="T1033" s="0"/>
      <c r="U1033" s="0"/>
    </row>
    <row r="1034" customFormat="false" ht="12.75" hidden="false" customHeight="false" outlineLevel="0" collapsed="false">
      <c r="O1034" s="23"/>
      <c r="P1034" s="23"/>
      <c r="Q1034" s="23"/>
      <c r="R1034" s="23"/>
      <c r="S1034" s="23"/>
      <c r="T1034" s="0"/>
      <c r="U1034" s="0"/>
    </row>
    <row r="1035" customFormat="false" ht="12.75" hidden="false" customHeight="false" outlineLevel="0" collapsed="false">
      <c r="O1035" s="23"/>
      <c r="P1035" s="23"/>
      <c r="Q1035" s="23"/>
      <c r="R1035" s="23"/>
      <c r="S1035" s="23"/>
      <c r="T1035" s="0"/>
      <c r="U1035" s="0"/>
    </row>
    <row r="1036" customFormat="false" ht="12.75" hidden="false" customHeight="false" outlineLevel="0" collapsed="false">
      <c r="O1036" s="23"/>
      <c r="P1036" s="23"/>
      <c r="Q1036" s="23"/>
      <c r="R1036" s="23"/>
      <c r="S1036" s="23"/>
      <c r="T1036" s="0"/>
      <c r="U1036" s="0"/>
    </row>
    <row r="1037" customFormat="false" ht="12.75" hidden="false" customHeight="false" outlineLevel="0" collapsed="false">
      <c r="O1037" s="23"/>
      <c r="P1037" s="23"/>
      <c r="Q1037" s="23"/>
      <c r="R1037" s="23"/>
      <c r="S1037" s="23"/>
      <c r="T1037" s="0"/>
      <c r="U1037" s="0"/>
    </row>
    <row r="1038" customFormat="false" ht="12.75" hidden="false" customHeight="false" outlineLevel="0" collapsed="false">
      <c r="O1038" s="23"/>
      <c r="P1038" s="23"/>
      <c r="Q1038" s="23"/>
      <c r="R1038" s="23"/>
      <c r="S1038" s="23"/>
      <c r="T1038" s="0"/>
      <c r="U1038" s="0"/>
    </row>
    <row r="1039" customFormat="false" ht="12.75" hidden="false" customHeight="false" outlineLevel="0" collapsed="false">
      <c r="O1039" s="23"/>
      <c r="P1039" s="23"/>
      <c r="Q1039" s="23"/>
      <c r="R1039" s="23"/>
      <c r="S1039" s="23"/>
      <c r="T1039" s="0"/>
      <c r="U1039" s="0"/>
    </row>
    <row r="1040" customFormat="false" ht="12.75" hidden="false" customHeight="false" outlineLevel="0" collapsed="false">
      <c r="O1040" s="23"/>
      <c r="P1040" s="23"/>
      <c r="Q1040" s="23"/>
      <c r="R1040" s="23"/>
      <c r="S1040" s="23"/>
      <c r="T1040" s="0"/>
      <c r="U1040" s="0"/>
    </row>
    <row r="1041" customFormat="false" ht="12.75" hidden="false" customHeight="false" outlineLevel="0" collapsed="false">
      <c r="O1041" s="23"/>
      <c r="P1041" s="23"/>
      <c r="Q1041" s="23"/>
      <c r="R1041" s="23"/>
      <c r="S1041" s="23"/>
      <c r="T1041" s="0"/>
      <c r="U1041" s="0"/>
    </row>
    <row r="1042" customFormat="false" ht="12.75" hidden="false" customHeight="false" outlineLevel="0" collapsed="false">
      <c r="O1042" s="23"/>
      <c r="P1042" s="23"/>
      <c r="Q1042" s="23"/>
      <c r="R1042" s="23"/>
      <c r="S1042" s="23"/>
      <c r="T1042" s="0"/>
      <c r="U1042" s="0"/>
    </row>
    <row r="1043" customFormat="false" ht="12.75" hidden="false" customHeight="false" outlineLevel="0" collapsed="false">
      <c r="O1043" s="23"/>
      <c r="P1043" s="23"/>
      <c r="Q1043" s="23"/>
      <c r="R1043" s="23"/>
      <c r="S1043" s="23"/>
      <c r="T1043" s="0"/>
      <c r="U1043" s="0"/>
    </row>
    <row r="1044" customFormat="false" ht="12.75" hidden="false" customHeight="false" outlineLevel="0" collapsed="false">
      <c r="O1044" s="23"/>
      <c r="P1044" s="23"/>
      <c r="Q1044" s="23"/>
      <c r="R1044" s="23"/>
      <c r="S1044" s="23"/>
      <c r="T1044" s="0"/>
      <c r="U1044" s="0"/>
    </row>
    <row r="1045" customFormat="false" ht="12.75" hidden="false" customHeight="false" outlineLevel="0" collapsed="false">
      <c r="O1045" s="23"/>
      <c r="P1045" s="23"/>
      <c r="Q1045" s="23"/>
      <c r="R1045" s="23"/>
      <c r="S1045" s="23"/>
      <c r="T1045" s="0"/>
      <c r="U1045" s="0"/>
    </row>
    <row r="1046" customFormat="false" ht="12.75" hidden="false" customHeight="false" outlineLevel="0" collapsed="false">
      <c r="O1046" s="23"/>
      <c r="P1046" s="23"/>
      <c r="Q1046" s="23"/>
      <c r="R1046" s="23"/>
      <c r="S1046" s="23"/>
      <c r="T1046" s="0"/>
      <c r="U1046" s="0"/>
    </row>
    <row r="1047" customFormat="false" ht="12.75" hidden="false" customHeight="false" outlineLevel="0" collapsed="false">
      <c r="O1047" s="23"/>
      <c r="P1047" s="23"/>
      <c r="Q1047" s="23"/>
      <c r="R1047" s="23"/>
      <c r="S1047" s="23"/>
      <c r="T1047" s="0"/>
      <c r="U1047" s="0"/>
    </row>
    <row r="1048" customFormat="false" ht="12.75" hidden="false" customHeight="false" outlineLevel="0" collapsed="false">
      <c r="O1048" s="23"/>
      <c r="P1048" s="23"/>
      <c r="Q1048" s="23"/>
      <c r="R1048" s="23"/>
      <c r="S1048" s="23"/>
      <c r="T1048" s="0"/>
      <c r="U1048" s="0"/>
    </row>
    <row r="1049" customFormat="false" ht="12.75" hidden="false" customHeight="false" outlineLevel="0" collapsed="false">
      <c r="O1049" s="23"/>
      <c r="P1049" s="23"/>
      <c r="Q1049" s="23"/>
      <c r="R1049" s="23"/>
      <c r="S1049" s="23"/>
      <c r="T1049" s="0"/>
      <c r="U1049" s="0"/>
    </row>
    <row r="1050" customFormat="false" ht="12.75" hidden="false" customHeight="false" outlineLevel="0" collapsed="false">
      <c r="O1050" s="23"/>
      <c r="P1050" s="23"/>
      <c r="Q1050" s="23"/>
      <c r="R1050" s="23"/>
      <c r="S1050" s="23"/>
      <c r="T1050" s="0"/>
      <c r="U1050" s="0"/>
    </row>
    <row r="1051" customFormat="false" ht="12.75" hidden="false" customHeight="false" outlineLevel="0" collapsed="false">
      <c r="O1051" s="23"/>
      <c r="P1051" s="23"/>
      <c r="Q1051" s="23"/>
      <c r="R1051" s="23"/>
      <c r="S1051" s="23"/>
      <c r="T1051" s="0"/>
      <c r="U1051" s="0"/>
    </row>
    <row r="1052" customFormat="false" ht="12.75" hidden="false" customHeight="false" outlineLevel="0" collapsed="false">
      <c r="O1052" s="23"/>
      <c r="P1052" s="23"/>
      <c r="Q1052" s="23"/>
      <c r="R1052" s="23"/>
      <c r="S1052" s="23"/>
      <c r="T1052" s="0"/>
      <c r="U1052" s="0"/>
    </row>
    <row r="1053" customFormat="false" ht="12.75" hidden="false" customHeight="false" outlineLevel="0" collapsed="false">
      <c r="O1053" s="23"/>
      <c r="P1053" s="23"/>
      <c r="Q1053" s="23"/>
      <c r="R1053" s="23"/>
      <c r="S1053" s="23"/>
      <c r="T1053" s="0"/>
      <c r="U1053" s="0"/>
    </row>
    <row r="1054" customFormat="false" ht="12.75" hidden="false" customHeight="false" outlineLevel="0" collapsed="false">
      <c r="O1054" s="23"/>
      <c r="P1054" s="23"/>
      <c r="Q1054" s="23"/>
      <c r="R1054" s="23"/>
      <c r="S1054" s="23"/>
      <c r="T1054" s="0"/>
      <c r="U1054" s="0"/>
    </row>
    <row r="1055" customFormat="false" ht="12.75" hidden="false" customHeight="false" outlineLevel="0" collapsed="false">
      <c r="O1055" s="23"/>
      <c r="P1055" s="23"/>
      <c r="Q1055" s="23"/>
      <c r="R1055" s="23"/>
      <c r="S1055" s="23"/>
      <c r="T1055" s="0"/>
      <c r="U1055" s="0"/>
    </row>
    <row r="1056" customFormat="false" ht="12.75" hidden="false" customHeight="false" outlineLevel="0" collapsed="false">
      <c r="O1056" s="23"/>
      <c r="P1056" s="23"/>
      <c r="Q1056" s="23"/>
      <c r="R1056" s="23"/>
      <c r="S1056" s="23"/>
      <c r="T1056" s="0"/>
      <c r="U1056" s="0"/>
    </row>
    <row r="1057" customFormat="false" ht="12.75" hidden="false" customHeight="false" outlineLevel="0" collapsed="false">
      <c r="O1057" s="23"/>
      <c r="P1057" s="23"/>
      <c r="Q1057" s="23"/>
      <c r="R1057" s="23"/>
      <c r="S1057" s="23"/>
      <c r="T1057" s="0"/>
      <c r="U1057" s="0"/>
    </row>
    <row r="1058" customFormat="false" ht="12.75" hidden="false" customHeight="false" outlineLevel="0" collapsed="false">
      <c r="O1058" s="23"/>
      <c r="P1058" s="23"/>
      <c r="Q1058" s="23"/>
      <c r="R1058" s="23"/>
      <c r="S1058" s="23"/>
      <c r="T1058" s="0"/>
      <c r="U1058" s="0"/>
    </row>
    <row r="1059" customFormat="false" ht="12.75" hidden="false" customHeight="false" outlineLevel="0" collapsed="false">
      <c r="O1059" s="23"/>
      <c r="P1059" s="23"/>
      <c r="Q1059" s="23"/>
      <c r="R1059" s="23"/>
      <c r="S1059" s="23"/>
      <c r="T1059" s="0"/>
      <c r="U1059" s="0"/>
    </row>
    <row r="1060" customFormat="false" ht="12.75" hidden="false" customHeight="false" outlineLevel="0" collapsed="false">
      <c r="O1060" s="23"/>
      <c r="P1060" s="23"/>
      <c r="Q1060" s="23"/>
      <c r="R1060" s="23"/>
      <c r="S1060" s="23"/>
      <c r="T1060" s="0"/>
      <c r="U1060" s="0"/>
    </row>
    <row r="1061" customFormat="false" ht="12.75" hidden="false" customHeight="false" outlineLevel="0" collapsed="false">
      <c r="O1061" s="23"/>
      <c r="P1061" s="23"/>
      <c r="Q1061" s="23"/>
      <c r="R1061" s="23"/>
      <c r="S1061" s="23"/>
      <c r="T1061" s="0"/>
      <c r="U1061" s="0"/>
    </row>
    <row r="1062" customFormat="false" ht="12.75" hidden="false" customHeight="false" outlineLevel="0" collapsed="false">
      <c r="O1062" s="23"/>
      <c r="P1062" s="23"/>
      <c r="Q1062" s="23"/>
      <c r="R1062" s="23"/>
      <c r="S1062" s="23"/>
      <c r="T1062" s="0"/>
      <c r="U1062" s="0"/>
    </row>
    <row r="1063" customFormat="false" ht="12.75" hidden="false" customHeight="false" outlineLevel="0" collapsed="false">
      <c r="O1063" s="23"/>
      <c r="P1063" s="23"/>
      <c r="Q1063" s="23"/>
      <c r="R1063" s="23"/>
      <c r="S1063" s="23"/>
      <c r="T1063" s="0"/>
      <c r="U1063" s="0"/>
    </row>
    <row r="1064" customFormat="false" ht="12.75" hidden="false" customHeight="false" outlineLevel="0" collapsed="false">
      <c r="O1064" s="23"/>
      <c r="P1064" s="23"/>
      <c r="Q1064" s="23"/>
      <c r="R1064" s="23"/>
      <c r="S1064" s="23"/>
      <c r="T1064" s="0"/>
      <c r="U1064" s="0"/>
    </row>
    <row r="1065" customFormat="false" ht="12.75" hidden="false" customHeight="false" outlineLevel="0" collapsed="false">
      <c r="O1065" s="23"/>
      <c r="P1065" s="23"/>
      <c r="Q1065" s="23"/>
      <c r="R1065" s="23"/>
      <c r="S1065" s="23"/>
      <c r="T1065" s="0"/>
      <c r="U1065" s="0"/>
    </row>
    <row r="1066" customFormat="false" ht="12.75" hidden="false" customHeight="false" outlineLevel="0" collapsed="false">
      <c r="O1066" s="23"/>
      <c r="P1066" s="23"/>
      <c r="Q1066" s="23"/>
      <c r="R1066" s="23"/>
      <c r="S1066" s="23"/>
      <c r="T1066" s="0"/>
      <c r="U1066" s="0"/>
    </row>
    <row r="1067" customFormat="false" ht="12.75" hidden="false" customHeight="false" outlineLevel="0" collapsed="false">
      <c r="O1067" s="23"/>
      <c r="P1067" s="23"/>
      <c r="Q1067" s="23"/>
      <c r="R1067" s="23"/>
      <c r="S1067" s="23"/>
      <c r="T1067" s="0"/>
      <c r="U1067" s="0"/>
    </row>
    <row r="1068" customFormat="false" ht="12.75" hidden="false" customHeight="false" outlineLevel="0" collapsed="false">
      <c r="O1068" s="23"/>
      <c r="P1068" s="23"/>
      <c r="Q1068" s="23"/>
      <c r="R1068" s="23"/>
      <c r="S1068" s="23"/>
      <c r="T1068" s="0"/>
      <c r="U1068" s="0"/>
    </row>
    <row r="1069" customFormat="false" ht="12.75" hidden="false" customHeight="false" outlineLevel="0" collapsed="false">
      <c r="O1069" s="23"/>
      <c r="P1069" s="23"/>
      <c r="Q1069" s="23"/>
      <c r="R1069" s="23"/>
      <c r="S1069" s="23"/>
      <c r="T1069" s="0"/>
      <c r="U1069" s="0"/>
    </row>
    <row r="1070" customFormat="false" ht="12.75" hidden="false" customHeight="false" outlineLevel="0" collapsed="false">
      <c r="O1070" s="23"/>
      <c r="P1070" s="23"/>
      <c r="Q1070" s="23"/>
      <c r="R1070" s="23"/>
      <c r="S1070" s="23"/>
      <c r="T1070" s="0"/>
      <c r="U1070" s="0"/>
    </row>
    <row r="1071" customFormat="false" ht="12.75" hidden="false" customHeight="false" outlineLevel="0" collapsed="false">
      <c r="O1071" s="23"/>
      <c r="P1071" s="23"/>
      <c r="Q1071" s="23"/>
      <c r="R1071" s="23"/>
      <c r="S1071" s="23"/>
      <c r="T1071" s="0"/>
      <c r="U1071" s="0"/>
    </row>
    <row r="1072" customFormat="false" ht="12.75" hidden="false" customHeight="false" outlineLevel="0" collapsed="false">
      <c r="O1072" s="23"/>
      <c r="P1072" s="23"/>
      <c r="Q1072" s="23"/>
      <c r="R1072" s="23"/>
      <c r="S1072" s="23"/>
      <c r="T1072" s="0"/>
      <c r="U1072" s="0"/>
    </row>
    <row r="1073" customFormat="false" ht="12.75" hidden="false" customHeight="false" outlineLevel="0" collapsed="false">
      <c r="O1073" s="23"/>
      <c r="P1073" s="23"/>
      <c r="Q1073" s="23"/>
      <c r="R1073" s="23"/>
      <c r="S1073" s="23"/>
      <c r="T1073" s="0"/>
      <c r="U1073" s="0"/>
    </row>
    <row r="1074" customFormat="false" ht="12.75" hidden="false" customHeight="false" outlineLevel="0" collapsed="false">
      <c r="O1074" s="23"/>
      <c r="P1074" s="23"/>
      <c r="Q1074" s="23"/>
      <c r="R1074" s="23"/>
      <c r="S1074" s="23"/>
      <c r="T1074" s="0"/>
      <c r="U1074" s="0"/>
    </row>
    <row r="1075" customFormat="false" ht="12.75" hidden="false" customHeight="false" outlineLevel="0" collapsed="false">
      <c r="O1075" s="23"/>
      <c r="P1075" s="23"/>
      <c r="Q1075" s="23"/>
      <c r="R1075" s="23"/>
      <c r="S1075" s="23"/>
      <c r="T1075" s="0"/>
      <c r="U1075" s="0"/>
    </row>
    <row r="1076" customFormat="false" ht="12.75" hidden="false" customHeight="false" outlineLevel="0" collapsed="false">
      <c r="O1076" s="23"/>
      <c r="P1076" s="23"/>
      <c r="Q1076" s="23"/>
      <c r="R1076" s="23"/>
      <c r="S1076" s="23"/>
      <c r="T1076" s="0"/>
      <c r="U1076" s="0"/>
    </row>
    <row r="1077" customFormat="false" ht="12.75" hidden="false" customHeight="false" outlineLevel="0" collapsed="false">
      <c r="O1077" s="23"/>
      <c r="P1077" s="23"/>
      <c r="Q1077" s="23"/>
      <c r="R1077" s="23"/>
      <c r="S1077" s="23"/>
      <c r="T1077" s="0"/>
      <c r="U1077" s="0"/>
    </row>
    <row r="1078" customFormat="false" ht="12.75" hidden="false" customHeight="false" outlineLevel="0" collapsed="false">
      <c r="O1078" s="23"/>
      <c r="P1078" s="23"/>
      <c r="Q1078" s="23"/>
      <c r="R1078" s="23"/>
      <c r="S1078" s="23"/>
      <c r="T1078" s="0"/>
      <c r="U1078" s="0"/>
    </row>
    <row r="1079" customFormat="false" ht="12.75" hidden="false" customHeight="false" outlineLevel="0" collapsed="false">
      <c r="O1079" s="23"/>
      <c r="P1079" s="23"/>
      <c r="Q1079" s="23"/>
      <c r="R1079" s="23"/>
      <c r="S1079" s="23"/>
      <c r="T1079" s="0"/>
      <c r="U1079" s="0"/>
    </row>
    <row r="1080" customFormat="false" ht="12.75" hidden="false" customHeight="false" outlineLevel="0" collapsed="false">
      <c r="O1080" s="23"/>
      <c r="P1080" s="23"/>
      <c r="Q1080" s="23"/>
      <c r="R1080" s="23"/>
      <c r="S1080" s="23"/>
      <c r="T1080" s="0"/>
      <c r="U1080" s="0"/>
    </row>
    <row r="1081" customFormat="false" ht="12.75" hidden="false" customHeight="false" outlineLevel="0" collapsed="false">
      <c r="O1081" s="23"/>
      <c r="P1081" s="23"/>
      <c r="Q1081" s="23"/>
      <c r="R1081" s="23"/>
      <c r="S1081" s="23"/>
      <c r="T1081" s="0"/>
      <c r="U1081" s="0"/>
    </row>
    <row r="1082" customFormat="false" ht="12.75" hidden="false" customHeight="false" outlineLevel="0" collapsed="false">
      <c r="O1082" s="23"/>
      <c r="P1082" s="23"/>
      <c r="Q1082" s="23"/>
      <c r="R1082" s="23"/>
      <c r="S1082" s="23"/>
      <c r="T1082" s="0"/>
      <c r="U1082" s="0"/>
    </row>
    <row r="1083" customFormat="false" ht="12.75" hidden="false" customHeight="false" outlineLevel="0" collapsed="false">
      <c r="O1083" s="23"/>
      <c r="P1083" s="23"/>
      <c r="Q1083" s="23"/>
      <c r="R1083" s="23"/>
      <c r="S1083" s="23"/>
      <c r="T1083" s="0"/>
      <c r="U1083" s="0"/>
    </row>
    <row r="1084" customFormat="false" ht="12.75" hidden="false" customHeight="false" outlineLevel="0" collapsed="false">
      <c r="O1084" s="23"/>
      <c r="P1084" s="23"/>
      <c r="Q1084" s="23"/>
      <c r="R1084" s="23"/>
      <c r="S1084" s="23"/>
      <c r="T1084" s="0"/>
      <c r="U1084" s="0"/>
    </row>
    <row r="1085" customFormat="false" ht="12.75" hidden="false" customHeight="false" outlineLevel="0" collapsed="false">
      <c r="O1085" s="23"/>
      <c r="P1085" s="23"/>
      <c r="Q1085" s="23"/>
      <c r="R1085" s="23"/>
      <c r="S1085" s="23"/>
      <c r="T1085" s="0"/>
      <c r="U1085" s="0"/>
    </row>
    <row r="1086" customFormat="false" ht="12.75" hidden="false" customHeight="false" outlineLevel="0" collapsed="false">
      <c r="O1086" s="23"/>
      <c r="P1086" s="23"/>
      <c r="Q1086" s="23"/>
      <c r="R1086" s="23"/>
      <c r="S1086" s="23"/>
      <c r="T1086" s="0"/>
      <c r="U1086" s="0"/>
    </row>
    <row r="1087" customFormat="false" ht="12.75" hidden="false" customHeight="false" outlineLevel="0" collapsed="false">
      <c r="O1087" s="23"/>
      <c r="P1087" s="23"/>
      <c r="Q1087" s="23"/>
      <c r="R1087" s="23"/>
      <c r="S1087" s="23"/>
      <c r="T1087" s="0"/>
      <c r="U1087" s="0"/>
    </row>
    <row r="1088" customFormat="false" ht="12.75" hidden="false" customHeight="false" outlineLevel="0" collapsed="false">
      <c r="O1088" s="23"/>
      <c r="P1088" s="23"/>
      <c r="Q1088" s="23"/>
      <c r="R1088" s="23"/>
      <c r="S1088" s="23"/>
      <c r="T1088" s="0"/>
      <c r="U1088" s="0"/>
    </row>
    <row r="1089" customFormat="false" ht="12.75" hidden="false" customHeight="false" outlineLevel="0" collapsed="false">
      <c r="O1089" s="23"/>
      <c r="P1089" s="23"/>
      <c r="Q1089" s="23"/>
      <c r="R1089" s="23"/>
      <c r="S1089" s="23"/>
      <c r="T1089" s="0"/>
      <c r="U1089" s="0"/>
    </row>
    <row r="1090" customFormat="false" ht="12.75" hidden="false" customHeight="false" outlineLevel="0" collapsed="false">
      <c r="O1090" s="23"/>
      <c r="P1090" s="23"/>
      <c r="Q1090" s="23"/>
      <c r="R1090" s="23"/>
      <c r="S1090" s="23"/>
      <c r="T1090" s="0"/>
      <c r="U1090" s="0"/>
    </row>
    <row r="1091" customFormat="false" ht="12.75" hidden="false" customHeight="false" outlineLevel="0" collapsed="false">
      <c r="O1091" s="23"/>
      <c r="P1091" s="23"/>
      <c r="Q1091" s="23"/>
      <c r="R1091" s="23"/>
      <c r="S1091" s="23"/>
      <c r="T1091" s="0"/>
      <c r="U1091" s="0"/>
    </row>
    <row r="1092" customFormat="false" ht="12.75" hidden="false" customHeight="false" outlineLevel="0" collapsed="false">
      <c r="O1092" s="23"/>
      <c r="P1092" s="23"/>
      <c r="Q1092" s="23"/>
      <c r="R1092" s="23"/>
      <c r="S1092" s="23"/>
      <c r="T1092" s="0"/>
      <c r="U1092" s="0"/>
    </row>
    <row r="1093" customFormat="false" ht="12.75" hidden="false" customHeight="false" outlineLevel="0" collapsed="false">
      <c r="O1093" s="23"/>
      <c r="P1093" s="23"/>
      <c r="Q1093" s="23"/>
      <c r="R1093" s="23"/>
      <c r="S1093" s="23"/>
      <c r="T1093" s="0"/>
      <c r="U1093" s="0"/>
    </row>
    <row r="1094" customFormat="false" ht="12.75" hidden="false" customHeight="false" outlineLevel="0" collapsed="false">
      <c r="O1094" s="23"/>
      <c r="P1094" s="23"/>
      <c r="Q1094" s="23"/>
      <c r="R1094" s="23"/>
      <c r="S1094" s="23"/>
      <c r="T1094" s="0"/>
      <c r="U1094" s="0"/>
    </row>
    <row r="1095" customFormat="false" ht="12.75" hidden="false" customHeight="false" outlineLevel="0" collapsed="false">
      <c r="O1095" s="23"/>
      <c r="P1095" s="23"/>
      <c r="Q1095" s="23"/>
      <c r="R1095" s="23"/>
      <c r="S1095" s="23"/>
      <c r="T1095" s="0"/>
      <c r="U1095" s="0"/>
    </row>
    <row r="1096" customFormat="false" ht="12.75" hidden="false" customHeight="false" outlineLevel="0" collapsed="false">
      <c r="O1096" s="23"/>
      <c r="P1096" s="23"/>
      <c r="Q1096" s="23"/>
      <c r="R1096" s="23"/>
      <c r="S1096" s="23"/>
      <c r="T1096" s="0"/>
      <c r="U1096" s="0"/>
    </row>
    <row r="1097" customFormat="false" ht="12.75" hidden="false" customHeight="false" outlineLevel="0" collapsed="false">
      <c r="O1097" s="23"/>
      <c r="P1097" s="23"/>
      <c r="Q1097" s="23"/>
      <c r="R1097" s="23"/>
      <c r="S1097" s="23"/>
      <c r="T1097" s="0"/>
      <c r="U1097" s="0"/>
    </row>
  </sheetData>
  <printOptions headings="true" gridLines="false" gridLinesSet="true" horizontalCentered="true" verticalCentered="false"/>
  <pageMargins left="0.5" right="0.5" top="0.5" bottom="0.984027777777778" header="0.511811023622047" footer="0.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0" manualBreakCount="10">
    <brk id="22" man="true" max="16383" min="0"/>
    <brk id="31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1999-02-17T14:35:42Z</dcterms:created>
  <dc:creator/>
  <dc:description/>
  <dc:language>en-US</dc:language>
  <cp:lastModifiedBy>jmoore3</cp:lastModifiedBy>
  <cp:lastPrinted>2002-02-07T17:57:16Z</cp:lastPrinted>
  <dcterms:modified xsi:type="dcterms:W3CDTF">2002-02-07T17:59:23Z</dcterms:modified>
  <cp:revision>0</cp:revision>
  <dc:subject/>
  <dc:title>1996 SALES WORKBOOK</dc:title>
</cp:coreProperties>
</file>