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Chris L Germany:
</t>
        </r>
        <r>
          <rPr>
            <sz val="8"/>
            <color rgb="FF000000"/>
            <rFont val="Tahoma"/>
            <family val="0"/>
          </rPr>
          <t xml:space="preserve">Citygate Sales to CES.  Transport is included in price.  ENA will convert these deals to financial bookouts and add the "Fixed Price Deals" volume to CES's total transport.
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7</xdr:rowOff>
              </xdr:from>
              <xdr:to>
                <xdr:col>8</xdr:col>
                <xdr:colOff>41</xdr:colOff>
                <xdr:row>12</xdr:row>
                <xdr:rowOff>13</xdr:rowOff>
              </xdr:to>
            </anchor>
          </commentPr>
        </mc:Choice>
        <mc:Fallback/>
      </mc:AlternateContent>
    </commen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Chris L Germany:
</t>
        </r>
        <r>
          <rPr>
            <sz val="8"/>
            <color rgb="FF000000"/>
            <rFont val="Tahoma"/>
            <family val="2"/>
          </rPr>
          <t xml:space="preserve">Negative value indicates less gas withdrawn from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</xdr:row>
                <xdr:rowOff>7</xdr:rowOff>
              </xdr:from>
              <xdr:to>
                <xdr:col>16</xdr:col>
                <xdr:colOff>3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<sst xmlns="http://schemas.openxmlformats.org/spreadsheetml/2006/main" count="108" uniqueCount="91">
  <si>
    <t xml:space="preserve">Jeff Porter's worksheet</t>
  </si>
  <si>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</si>
  <si>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</si>
  <si>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</si>
  <si>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</si>
  <si>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</si>
  <si>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</si>
  <si>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</si>
  <si>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</si>
  <si>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</si>
  <si>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</si>
  <si>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</si>
  <si>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</si>
  <si>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</si>
  <si>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23-4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</si>
  <si>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</si>
  <si>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</si>
  <si>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</si>
  <si>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</si>
  <si>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</si>
  <si>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</si>
  <si>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</si>
  <si>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</si>
  <si>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</si>
  <si>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</si>
  <si>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</si>
  <si>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</si>
  <si>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</si>
  <si>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</si>
  <si>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</si>
  <si>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</si>
  <si>
    <t xml:space="preserve">Actual Storage MDQ Effective 4/1/2000</t>
  </si>
  <si>
    <t xml:space="preserve">???</t>
  </si>
  <si>
    <t xml:space="preserve">Inventory Bal 3/31/2000</t>
  </si>
  <si>
    <t xml:space="preserve">Availabel Strg </t>
  </si>
  <si>
    <t xml:space="preserve">Proxy Schedules</t>
  </si>
  <si>
    <t xml:space="preserve">Inject %</t>
  </si>
  <si>
    <t xml:space="preserve">Monthly</t>
  </si>
  <si>
    <t xml:space="preserve">Daily</t>
  </si>
  <si>
    <t xml:space="preserve">CES TCO Storage Injections and Secondary FT purchases for April '00</t>
  </si>
  <si>
    <t xml:space="preserve">(Note:  This version allows storage withdrawals both prospectively and retrospectively and allows revision to our 4/1 and 4/2 Injections.</t>
  </si>
  <si>
    <t xml:space="preserve">Total Available Transport</t>
  </si>
  <si>
    <t xml:space="preserve">Choice Citygate Volumes</t>
  </si>
  <si>
    <t xml:space="preserve">CES</t>
  </si>
  <si>
    <t xml:space="preserve">Fixed Price</t>
  </si>
  <si>
    <t xml:space="preserve">Total </t>
  </si>
  <si>
    <t xml:space="preserve">CES First of Month Numbers</t>
  </si>
  <si>
    <t xml:space="preserve">Choice</t>
  </si>
  <si>
    <t xml:space="preserve">Tot Choice</t>
  </si>
  <si>
    <t xml:space="preserve">Overrun</t>
  </si>
  <si>
    <t xml:space="preserve">FOM Strg</t>
  </si>
  <si>
    <t xml:space="preserve">Strg</t>
  </si>
  <si>
    <t xml:space="preserve">Diversion</t>
  </si>
  <si>
    <t xml:space="preserve">Date</t>
  </si>
  <si>
    <t xml:space="preserve">FT</t>
  </si>
  <si>
    <t xml:space="preserve">SST</t>
  </si>
  <si>
    <t xml:space="preserve">Deals</t>
  </si>
  <si>
    <t xml:space="preserve">Ces Tport</t>
  </si>
  <si>
    <t xml:space="preserve">Citygate</t>
  </si>
  <si>
    <t xml:space="preserve">Strg Inj</t>
  </si>
  <si>
    <t xml:space="preserve">Total FOM</t>
  </si>
  <si>
    <t xml:space="preserve">Actual</t>
  </si>
  <si>
    <t xml:space="preserve">Forecast</t>
  </si>
  <si>
    <t xml:space="preserve">Strg Var</t>
  </si>
  <si>
    <t xml:space="preserve">Transport</t>
  </si>
  <si>
    <t xml:space="preserve">Penalties</t>
  </si>
  <si>
    <t xml:space="preserve">Injections</t>
  </si>
  <si>
    <t xml:space="preserve">Diversions</t>
  </si>
  <si>
    <t xml:space="preserve">Withdrawal</t>
  </si>
  <si>
    <t xml:space="preserve">Strg Wd</t>
  </si>
  <si>
    <t xml:space="preserve">Net Inj</t>
  </si>
  <si>
    <t xml:space="preserve">Total</t>
  </si>
  <si>
    <t xml:space="preserve">CGAS Storage Injection Activity</t>
  </si>
  <si>
    <t xml:space="preserve">SCQ</t>
  </si>
  <si>
    <t xml:space="preserve">MDIQ</t>
  </si>
  <si>
    <t xml:space="preserve">MMIQ (April)</t>
  </si>
  <si>
    <t xml:space="preserve">Per Navigator</t>
  </si>
  <si>
    <t xml:space="preserve">Choice </t>
  </si>
  <si>
    <t xml:space="preserve">SST k MDQ=54327</t>
  </si>
  <si>
    <t xml:space="preserve">Storage</t>
  </si>
  <si>
    <t xml:space="preserve">Storage </t>
  </si>
  <si>
    <t xml:space="preserve">Net</t>
  </si>
  <si>
    <t xml:space="preserve">Proxy</t>
  </si>
  <si>
    <t xml:space="preserve">Cummulative</t>
  </si>
  <si>
    <t xml:space="preserve">Forcast</t>
  </si>
  <si>
    <t xml:space="preserve">MDQ</t>
  </si>
  <si>
    <t xml:space="preserve">Sched</t>
  </si>
  <si>
    <t xml:space="preserve">Inj</t>
  </si>
  <si>
    <t xml:space="preserve">Target</t>
  </si>
  <si>
    <t xml:space="preserve">Injection</t>
  </si>
  <si>
    <t xml:space="preserve">Balance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</si>
</sst>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0.00%"/>
    <numFmt numFmtId="169" formatCode="0"/>
    <numFmt numFmtId="170" formatCode="0.0000%"/>
    <numFmt numFmtId="171" formatCode="[$-409]d\-m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</cols>
  <sheetData>
    <row r="1" customFormat="false" ht="13.5" hidden="false" customHeight="false" outlineLevel="0" collapsed="false">
      <c r="A1" s="1" t="s">
        <v>0</v>
      </c>
      <c r="B1" s="2"/>
      <c r="C1" s="2"/>
      <c r="D1" s="2"/>
      <c r="E1" s="2"/>
      <c r="F1" s="3"/>
    </row>
    <row r="2" customFormat="false" ht="12.75" hidden="false" customHeight="false" outlineLevel="0" collapsed="false">
      <c r="A2" s="4"/>
      <c r="B2" s="5"/>
      <c r="C2" s="5"/>
      <c r="D2" s="5"/>
      <c r="E2" s="5"/>
      <c r="F2" s="6"/>
    </row>
    <row r="3" customFormat="false" ht="12.75" hidden="false" customHeight="false" outlineLevel="0" collapsed="false">
      <c r="A3" s="4"/>
      <c r="B3" s="5"/>
      <c r="C3" s="5"/>
      <c r="D3" s="5"/>
      <c r="E3" s="5"/>
      <c r="F3" s="6"/>
    </row>
    <row r="4" customFormat="false" ht="12.75" hidden="false" customHeight="false" outlineLevel="0" collapsed="false">
      <c r="A4" s="7" t="s">
        <v>1</v>
      </c>
      <c r="B4" s="8"/>
      <c r="C4" s="8"/>
      <c r="D4" s="8"/>
      <c r="E4" s="8"/>
      <c r="F4" s="6"/>
    </row>
    <row r="5" customFormat="false" ht="12.75" hidden="false" customHeight="false" outlineLevel="0" collapsed="false">
      <c r="A5" s="7"/>
      <c r="B5" s="8"/>
      <c r="C5" s="8"/>
      <c r="D5" s="8"/>
      <c r="E5" s="8"/>
      <c r="F5" s="6"/>
    </row>
    <row r="6" customFormat="false" ht="12.75" hidden="false" customHeight="false" outlineLevel="0" collapsed="false">
      <c r="A6" s="7"/>
      <c r="B6" s="9" t="s">
        <v>2</v>
      </c>
      <c r="C6" s="8" t="n">
        <v>6295922</v>
      </c>
      <c r="D6" s="8"/>
      <c r="E6" s="8"/>
      <c r="F6" s="6"/>
    </row>
    <row r="7" customFormat="false" ht="12.75" hidden="false" customHeight="false" outlineLevel="0" collapsed="false">
      <c r="A7" s="7"/>
      <c r="B7" s="9" t="s">
        <v>3</v>
      </c>
      <c r="C7" s="8" t="n">
        <v>113053</v>
      </c>
      <c r="D7" s="8"/>
      <c r="E7" s="8"/>
      <c r="F7" s="6"/>
    </row>
    <row r="8" customFormat="false" ht="12.75" hidden="false" customHeight="false" outlineLevel="0" collapsed="false">
      <c r="A8" s="7"/>
      <c r="B8" s="9" t="s">
        <v>4</v>
      </c>
      <c r="C8" s="8" t="n">
        <v>56527</v>
      </c>
      <c r="D8" s="8"/>
      <c r="E8" s="8"/>
      <c r="F8" s="6"/>
    </row>
    <row r="9" customFormat="false" ht="12.75" hidden="false" customHeight="false" outlineLevel="0" collapsed="false">
      <c r="A9" s="7"/>
      <c r="B9" s="8"/>
      <c r="C9" s="8"/>
      <c r="D9" s="10" t="s">
        <v>5</v>
      </c>
      <c r="E9" s="10" t="s">
        <v>6</v>
      </c>
      <c r="F9" s="6"/>
    </row>
    <row r="10" customFormat="false" ht="12.75" hidden="false" customHeight="false" outlineLevel="0" collapsed="false">
      <c r="A10" s="7"/>
      <c r="B10" s="11" t="s">
        <v>7</v>
      </c>
      <c r="C10" s="12" t="s">
        <v>8</v>
      </c>
      <c r="D10" s="13" t="n">
        <v>927</v>
      </c>
      <c r="E10" s="8" t="n">
        <v>1854</v>
      </c>
      <c r="F10" s="6"/>
    </row>
    <row r="11" customFormat="false" ht="12.75" hidden="false" customHeight="false" outlineLevel="0" collapsed="false">
      <c r="A11" s="7"/>
      <c r="B11" s="11" t="s">
        <v>9</v>
      </c>
      <c r="C11" s="12" t="s">
        <v>10</v>
      </c>
      <c r="D11" s="13" t="n">
        <v>15734</v>
      </c>
      <c r="E11" s="8" t="n">
        <v>31467</v>
      </c>
      <c r="F11" s="6"/>
    </row>
    <row r="12" customFormat="false" ht="12.75" hidden="false" customHeight="false" outlineLevel="0" collapsed="false">
      <c r="A12" s="7"/>
      <c r="B12" s="11" t="s">
        <v>11</v>
      </c>
      <c r="C12" s="12" t="s">
        <v>12</v>
      </c>
      <c r="D12" s="13" t="n">
        <v>2364</v>
      </c>
      <c r="E12" s="8" t="n">
        <v>4727</v>
      </c>
      <c r="F12" s="6"/>
    </row>
    <row r="13" customFormat="false" ht="12.75" hidden="false" customHeight="false" outlineLevel="0" collapsed="false">
      <c r="A13" s="7"/>
      <c r="B13" s="11" t="s">
        <v>13</v>
      </c>
      <c r="C13" s="12" t="s">
        <v>14</v>
      </c>
      <c r="D13" s="13" t="n">
        <v>1834</v>
      </c>
      <c r="E13" s="8" t="n">
        <v>3667</v>
      </c>
      <c r="F13" s="6"/>
    </row>
    <row r="14" customFormat="false" ht="12.75" hidden="false" customHeight="false" outlineLevel="0" collapsed="false">
      <c r="A14" s="7"/>
      <c r="B14" s="11" t="s">
        <v>15</v>
      </c>
      <c r="C14" s="12" t="s">
        <v>16</v>
      </c>
      <c r="D14" s="13" t="n">
        <v>14701</v>
      </c>
      <c r="E14" s="8" t="n">
        <v>29402</v>
      </c>
      <c r="F14" s="6"/>
    </row>
    <row r="15" customFormat="false" ht="12.75" hidden="false" customHeight="false" outlineLevel="0" collapsed="false">
      <c r="A15" s="7"/>
      <c r="B15" s="11" t="s">
        <v>17</v>
      </c>
      <c r="C15" s="12" t="s">
        <v>18</v>
      </c>
      <c r="D15" s="13" t="n">
        <v>2502</v>
      </c>
      <c r="E15" s="8" t="n">
        <v>5004</v>
      </c>
      <c r="F15" s="6"/>
    </row>
    <row r="16" customFormat="false" ht="12.75" hidden="false" customHeight="false" outlineLevel="0" collapsed="false">
      <c r="A16" s="7"/>
      <c r="B16" s="11" t="s">
        <v>19</v>
      </c>
      <c r="C16" s="12" t="s">
        <v>20</v>
      </c>
      <c r="D16" s="13" t="n">
        <v>2680</v>
      </c>
      <c r="E16" s="8" t="n">
        <v>5359</v>
      </c>
      <c r="F16" s="6"/>
    </row>
    <row r="17" customFormat="false" ht="12.75" hidden="false" customHeight="false" outlineLevel="0" collapsed="false">
      <c r="A17" s="7"/>
      <c r="B17" s="11" t="s">
        <v>21</v>
      </c>
      <c r="C17" s="12" t="s">
        <v>22</v>
      </c>
      <c r="D17" s="13" t="n">
        <v>3261</v>
      </c>
      <c r="E17" s="8" t="n">
        <v>6521</v>
      </c>
      <c r="F17" s="6"/>
    </row>
    <row r="18" customFormat="false" ht="12.75" hidden="false" customHeight="false" outlineLevel="0" collapsed="false">
      <c r="A18" s="7"/>
      <c r="B18" s="11" t="s">
        <v>23</v>
      </c>
      <c r="C18" s="12" t="s">
        <v>24</v>
      </c>
      <c r="D18" s="13" t="n">
        <v>7673</v>
      </c>
      <c r="E18" s="8" t="n">
        <v>15345</v>
      </c>
      <c r="F18" s="6"/>
    </row>
    <row r="19" customFormat="false" ht="12.75" hidden="false" customHeight="false" outlineLevel="0" collapsed="false">
      <c r="A19" s="7"/>
      <c r="B19" s="11" t="s">
        <v>25</v>
      </c>
      <c r="C19" s="12" t="s">
        <v>26</v>
      </c>
      <c r="D19" s="13" t="n">
        <v>3096</v>
      </c>
      <c r="E19" s="8" t="n">
        <v>6192</v>
      </c>
      <c r="F19" s="6"/>
    </row>
    <row r="20" customFormat="false" ht="12.75" hidden="false" customHeight="false" outlineLevel="0" collapsed="false">
      <c r="A20" s="7"/>
      <c r="B20" s="11" t="s">
        <v>27</v>
      </c>
      <c r="C20" s="12" t="s">
        <v>28</v>
      </c>
      <c r="D20" s="13" t="n">
        <v>1724</v>
      </c>
      <c r="E20" s="8" t="n">
        <v>3447</v>
      </c>
      <c r="F20" s="6"/>
    </row>
    <row r="21" customFormat="false" ht="12.75" hidden="false" customHeight="false" outlineLevel="0" collapsed="false">
      <c r="A21" s="7"/>
      <c r="B21" s="11" t="s">
        <v>29</v>
      </c>
      <c r="C21" s="12" t="s">
        <v>30</v>
      </c>
      <c r="D21" s="13" t="n">
        <v>34</v>
      </c>
      <c r="E21" s="8" t="n">
        <v>68</v>
      </c>
      <c r="F21" s="6"/>
    </row>
    <row r="22" customFormat="false" ht="12.75" hidden="false" customHeight="false" outlineLevel="0" collapsed="false">
      <c r="A22" s="7"/>
      <c r="B22" s="8"/>
      <c r="C22" s="8"/>
      <c r="D22" s="8" t="n">
        <f aca="false">SUM(D10:D21)</f>
        <v>56530</v>
      </c>
      <c r="E22" s="8" t="n">
        <f aca="false">SUM(E10:E21)</f>
        <v>113053</v>
      </c>
      <c r="F22" s="6"/>
    </row>
    <row r="23" customFormat="false" ht="13.5" hidden="false" customHeight="false" outlineLevel="0" collapsed="false">
      <c r="A23" s="14"/>
      <c r="B23" s="15"/>
      <c r="C23" s="15"/>
      <c r="D23" s="15"/>
      <c r="E23" s="15"/>
      <c r="F23" s="16"/>
    </row>
    <row r="24" customFormat="false" ht="13.5" hidden="false" customHeight="false" outlineLevel="0" collapsed="false"/>
    <row r="26" customFormat="false" ht="12.75" hidden="false" customHeight="false" outlineLevel="0" collapsed="false">
      <c r="A26" s="8" t="s">
        <v>31</v>
      </c>
      <c r="B26" s="8"/>
      <c r="C26" s="8"/>
      <c r="D26" s="8"/>
      <c r="E26" s="8"/>
    </row>
    <row r="27" customFormat="false" ht="12.75" hidden="false" customHeight="false" outlineLevel="0" collapsed="false">
      <c r="A27" s="8"/>
      <c r="B27" s="8"/>
      <c r="C27" s="8"/>
      <c r="D27" s="8"/>
      <c r="E27" s="8"/>
    </row>
    <row r="28" customFormat="false" ht="12.75" hidden="false" customHeight="false" outlineLevel="0" collapsed="false">
      <c r="A28" s="8"/>
      <c r="B28" s="9" t="s">
        <v>2</v>
      </c>
      <c r="C28" s="8" t="n">
        <v>6050607</v>
      </c>
      <c r="D28" s="8"/>
      <c r="E28" s="8"/>
    </row>
    <row r="29" customFormat="false" ht="12.75" hidden="false" customHeight="false" outlineLevel="0" collapsed="false">
      <c r="A29" s="8"/>
      <c r="B29" s="9" t="s">
        <v>3</v>
      </c>
      <c r="C29" s="8" t="s">
        <v>32</v>
      </c>
      <c r="D29" s="8"/>
      <c r="E29" s="8"/>
    </row>
    <row r="30" customFormat="false" ht="12.75" hidden="false" customHeight="false" outlineLevel="0" collapsed="false">
      <c r="A30" s="8"/>
      <c r="B30" s="9" t="s">
        <v>4</v>
      </c>
      <c r="C30" s="8" t="n">
        <v>54327</v>
      </c>
      <c r="D30" s="8"/>
      <c r="E30" s="8"/>
    </row>
    <row r="31" customFormat="false" ht="12.75" hidden="false" customHeight="false" outlineLevel="0" collapsed="false">
      <c r="A31" s="8"/>
      <c r="B31" s="8"/>
      <c r="C31" s="8"/>
      <c r="D31" s="10"/>
      <c r="E31" s="10"/>
    </row>
    <row r="32" customFormat="false" ht="12.75" hidden="false" customHeight="false" outlineLevel="0" collapsed="false">
      <c r="A32" s="8"/>
      <c r="B32" s="11" t="s">
        <v>33</v>
      </c>
      <c r="C32" s="12" t="n">
        <v>170981</v>
      </c>
      <c r="D32" s="13"/>
      <c r="E32" s="8"/>
    </row>
    <row r="33" customFormat="false" ht="12.75" hidden="false" customHeight="false" outlineLevel="0" collapsed="false">
      <c r="A33" s="8"/>
      <c r="B33" s="11"/>
      <c r="C33" s="12"/>
      <c r="D33" s="13"/>
      <c r="E33" s="8"/>
    </row>
    <row r="34" customFormat="false" ht="12.75" hidden="false" customHeight="false" outlineLevel="0" collapsed="false">
      <c r="A34" s="8"/>
      <c r="B34" s="11" t="s">
        <v>34</v>
      </c>
      <c r="C34" s="17" t="n">
        <f aca="false">+C28-C32</f>
        <v>5879626</v>
      </c>
      <c r="D34" s="13"/>
      <c r="E34" s="8"/>
    </row>
    <row r="35" customFormat="false" ht="12.75" hidden="false" customHeight="false" outlineLevel="0" collapsed="false">
      <c r="A35" s="8"/>
      <c r="B35" s="11"/>
      <c r="C35" s="12"/>
      <c r="D35" s="13"/>
      <c r="E35" s="8"/>
    </row>
    <row r="36" customFormat="false" ht="12.75" hidden="false" customHeight="false" outlineLevel="0" collapsed="false">
      <c r="A36" s="8"/>
      <c r="B36" s="11"/>
      <c r="C36" s="12"/>
      <c r="D36" s="13"/>
      <c r="E36" s="8"/>
    </row>
    <row r="37" customFormat="false" ht="12.75" hidden="false" customHeight="false" outlineLevel="0" collapsed="false">
      <c r="A37" s="8"/>
      <c r="B37" s="11" t="s">
        <v>35</v>
      </c>
      <c r="C37" s="0" t="s">
        <v>36</v>
      </c>
      <c r="F37" s="12" t="s">
        <v>37</v>
      </c>
      <c r="G37" s="13" t="s">
        <v>38</v>
      </c>
    </row>
    <row r="38" customFormat="false" ht="12.75" hidden="false" customHeight="false" outlineLevel="0" collapsed="false">
      <c r="A38" s="8"/>
      <c r="B38" s="18" t="n">
        <v>36617</v>
      </c>
      <c r="C38" s="19" t="n">
        <v>0.13</v>
      </c>
      <c r="D38" s="20" t="n">
        <f aca="false">+C38*C28-C32</f>
        <v>615597.91</v>
      </c>
      <c r="E38" s="21" t="n">
        <f aca="false">+D38/30</f>
        <v>20519.9303333333</v>
      </c>
      <c r="F38" s="13" t="n">
        <f aca="false">+C38*C$34</f>
        <v>764351.38</v>
      </c>
      <c r="G38" s="8" t="n">
        <f aca="false">+F38/(B39-B38)</f>
        <v>25478.3793333333</v>
      </c>
    </row>
    <row r="39" customFormat="false" ht="12.75" hidden="false" customHeight="false" outlineLevel="0" collapsed="false">
      <c r="A39" s="8"/>
      <c r="B39" s="18" t="n">
        <v>36647</v>
      </c>
      <c r="C39" s="19" t="n">
        <v>0.18</v>
      </c>
      <c r="F39" s="13" t="n">
        <f aca="false">+C39*C$34</f>
        <v>1058332.68</v>
      </c>
      <c r="G39" s="8" t="n">
        <f aca="false">+F39/(B40-B39)</f>
        <v>34139.7638709677</v>
      </c>
    </row>
    <row r="40" customFormat="false" ht="12.75" hidden="false" customHeight="false" outlineLevel="0" collapsed="false">
      <c r="A40" s="8"/>
      <c r="B40" s="18" t="n">
        <v>36678</v>
      </c>
      <c r="C40" s="19" t="n">
        <v>0.18</v>
      </c>
      <c r="F40" s="13" t="n">
        <f aca="false">+C40*C$34</f>
        <v>1058332.68</v>
      </c>
      <c r="G40" s="8" t="n">
        <f aca="false">+F40/(B41-B40)</f>
        <v>35277.756</v>
      </c>
    </row>
    <row r="41" customFormat="false" ht="12.75" hidden="false" customHeight="false" outlineLevel="0" collapsed="false">
      <c r="A41" s="8"/>
      <c r="B41" s="18" t="n">
        <v>36708</v>
      </c>
      <c r="C41" s="19" t="n">
        <v>0.18</v>
      </c>
      <c r="F41" s="13" t="n">
        <f aca="false">+C41*C$34</f>
        <v>1058332.68</v>
      </c>
      <c r="G41" s="8" t="n">
        <f aca="false">+F41/(B42-B41)</f>
        <v>34139.7638709677</v>
      </c>
    </row>
    <row r="42" customFormat="false" ht="12.75" hidden="false" customHeight="false" outlineLevel="0" collapsed="false">
      <c r="A42" s="8"/>
      <c r="B42" s="18" t="n">
        <v>36739</v>
      </c>
      <c r="C42" s="19" t="n">
        <v>0.18</v>
      </c>
      <c r="F42" s="13" t="n">
        <f aca="false">+C42*C$34</f>
        <v>1058332.68</v>
      </c>
      <c r="G42" s="8" t="n">
        <f aca="false">+F42/(B43-B42)</f>
        <v>34139.7638709677</v>
      </c>
    </row>
    <row r="43" customFormat="false" ht="12.75" hidden="false" customHeight="false" outlineLevel="0" collapsed="false">
      <c r="A43" s="8"/>
      <c r="B43" s="18" t="n">
        <v>36770</v>
      </c>
      <c r="C43" s="19" t="n">
        <v>0.13</v>
      </c>
      <c r="F43" s="13" t="n">
        <f aca="false">+C43*C$34</f>
        <v>764351.38</v>
      </c>
      <c r="G43" s="8" t="n">
        <f aca="false">+F43/(B44-B43)</f>
        <v>25478.3793333333</v>
      </c>
    </row>
    <row r="44" customFormat="false" ht="12.75" hidden="false" customHeight="false" outlineLevel="0" collapsed="false">
      <c r="A44" s="8"/>
      <c r="B44" s="18" t="n">
        <v>36800</v>
      </c>
      <c r="C44" s="22" t="n">
        <v>0.02</v>
      </c>
      <c r="F44" s="13" t="n">
        <f aca="false">+C44*C$34</f>
        <v>117592.52</v>
      </c>
      <c r="G44" s="8" t="n">
        <f aca="false">+F44/(B45-B44)</f>
        <v>3793.30709677419</v>
      </c>
    </row>
    <row r="45" customFormat="false" ht="12.75" hidden="false" customHeight="false" outlineLevel="0" collapsed="false">
      <c r="B45" s="18" t="n">
        <v>36831</v>
      </c>
      <c r="C45" s="19" t="n">
        <v>0</v>
      </c>
      <c r="F45" s="13" t="n">
        <f aca="false">+C45*C$34</f>
        <v>0</v>
      </c>
      <c r="G45" s="8" t="n">
        <f aca="false">+F45/(B46-B45)</f>
        <v>0</v>
      </c>
    </row>
    <row r="46" customFormat="false" ht="12.75" hidden="false" customHeight="false" outlineLevel="0" collapsed="false">
      <c r="B46" s="18" t="n">
        <v>36861</v>
      </c>
      <c r="C46" s="19" t="n">
        <v>0</v>
      </c>
      <c r="F46" s="13" t="n">
        <f aca="false">+C46*C$34</f>
        <v>0</v>
      </c>
      <c r="G46" s="8" t="n">
        <f aca="false">+F46/(B47-B46)</f>
        <v>-0</v>
      </c>
    </row>
    <row r="47" customFormat="false" ht="12.75" hidden="false" customHeight="false" outlineLevel="0" collapsed="false">
      <c r="C47" s="23" t="n">
        <f aca="false">SUM(C38:C46)</f>
        <v>1</v>
      </c>
      <c r="F47" s="24" t="n">
        <f aca="false">SUM(F38:F46)</f>
        <v>5879626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A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A8" activeCellId="0" sqref="A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2.56"/>
    <col collapsed="false" customWidth="true" hidden="false" outlineLevel="0" max="9" min="8" style="0" width="9.28"/>
    <col collapsed="false" customWidth="true" hidden="false" outlineLevel="0" max="15" min="15" style="0" width="10.85"/>
    <col collapsed="false" customWidth="true" hidden="false" outlineLevel="0" max="21" min="21" style="0" width="4.99"/>
    <col collapsed="false" customWidth="true" hidden="false" outlineLevel="0" max="24" min="24" style="0" width="8.99"/>
    <col collapsed="false" customWidth="true" hidden="false" outlineLevel="0" max="25" min="25" style="0" width="3.85"/>
    <col collapsed="false" customWidth="true" hidden="false" outlineLevel="0" max="26" min="26" style="0" width="8.99"/>
  </cols>
  <sheetData>
    <row r="2" customFormat="false" ht="12.75" hidden="false" customHeight="false" outlineLevel="0" collapsed="false">
      <c r="B2" s="0" t="s">
        <v>39</v>
      </c>
    </row>
    <row r="3" customFormat="false" ht="12.75" hidden="false" customHeight="false" outlineLevel="0" collapsed="false">
      <c r="B3" s="0" t="s">
        <v>40</v>
      </c>
    </row>
    <row r="5" customFormat="false" ht="12.75" hidden="false" customHeight="false" outlineLevel="0" collapsed="false">
      <c r="C5" s="25" t="s">
        <v>41</v>
      </c>
      <c r="D5" s="25"/>
      <c r="E5" s="25"/>
      <c r="F5" s="25"/>
      <c r="L5" s="0" t="s">
        <v>42</v>
      </c>
    </row>
    <row r="6" customFormat="false" ht="12.75" hidden="false" customHeight="false" outlineLevel="0" collapsed="false">
      <c r="A6" s="26"/>
      <c r="B6" s="26"/>
      <c r="C6" s="27" t="s">
        <v>43</v>
      </c>
      <c r="D6" s="28" t="s">
        <v>43</v>
      </c>
      <c r="E6" s="28" t="s">
        <v>44</v>
      </c>
      <c r="F6" s="29" t="s">
        <v>45</v>
      </c>
      <c r="G6" s="26"/>
      <c r="H6" s="25" t="s">
        <v>46</v>
      </c>
      <c r="I6" s="25"/>
      <c r="J6" s="25"/>
      <c r="K6" s="26"/>
      <c r="L6" s="26" t="s">
        <v>47</v>
      </c>
      <c r="M6" s="26"/>
      <c r="N6" s="26"/>
      <c r="O6" s="26" t="s">
        <v>48</v>
      </c>
      <c r="P6" s="26" t="s">
        <v>49</v>
      </c>
      <c r="Q6" s="26"/>
      <c r="R6" s="30" t="s">
        <v>50</v>
      </c>
      <c r="S6" s="31" t="s">
        <v>51</v>
      </c>
      <c r="T6" s="32" t="s">
        <v>43</v>
      </c>
      <c r="U6" s="26"/>
      <c r="V6" s="30" t="s">
        <v>47</v>
      </c>
      <c r="W6" s="31" t="s">
        <v>52</v>
      </c>
      <c r="X6" s="32" t="s">
        <v>43</v>
      </c>
      <c r="Y6" s="28"/>
      <c r="Z6" s="26"/>
      <c r="AA6" s="26" t="s">
        <v>37</v>
      </c>
    </row>
    <row r="7" customFormat="false" ht="12.75" hidden="false" customHeight="false" outlineLevel="0" collapsed="false">
      <c r="A7" s="26"/>
      <c r="B7" s="26" t="s">
        <v>53</v>
      </c>
      <c r="C7" s="33" t="s">
        <v>54</v>
      </c>
      <c r="D7" s="34" t="s">
        <v>55</v>
      </c>
      <c r="E7" s="34" t="s">
        <v>56</v>
      </c>
      <c r="F7" s="35" t="s">
        <v>57</v>
      </c>
      <c r="G7" s="26"/>
      <c r="H7" s="33" t="s">
        <v>58</v>
      </c>
      <c r="I7" s="34" t="s">
        <v>59</v>
      </c>
      <c r="J7" s="35" t="s">
        <v>60</v>
      </c>
      <c r="K7" s="26"/>
      <c r="L7" s="36" t="s">
        <v>61</v>
      </c>
      <c r="M7" s="36" t="s">
        <v>62</v>
      </c>
      <c r="N7" s="36" t="s">
        <v>63</v>
      </c>
      <c r="O7" s="36" t="s">
        <v>64</v>
      </c>
      <c r="P7" s="36" t="s">
        <v>65</v>
      </c>
      <c r="Q7" s="26"/>
      <c r="R7" s="37" t="s">
        <v>66</v>
      </c>
      <c r="S7" s="38" t="s">
        <v>67</v>
      </c>
      <c r="T7" s="39" t="s">
        <v>59</v>
      </c>
      <c r="U7" s="36"/>
      <c r="V7" s="37" t="s">
        <v>68</v>
      </c>
      <c r="W7" s="38" t="s">
        <v>68</v>
      </c>
      <c r="X7" s="39" t="s">
        <v>69</v>
      </c>
      <c r="Y7" s="36"/>
      <c r="Z7" s="36" t="s">
        <v>70</v>
      </c>
      <c r="AA7" s="36" t="s">
        <v>66</v>
      </c>
    </row>
    <row r="8" customFormat="false" ht="12.75" hidden="false" customHeight="false" outlineLevel="0" collapsed="false">
      <c r="A8" s="40"/>
      <c r="B8" s="41" t="n">
        <v>36617</v>
      </c>
      <c r="C8" s="40" t="n">
        <v>61215</v>
      </c>
      <c r="D8" s="40" t="n">
        <v>54327</v>
      </c>
      <c r="E8" s="40" t="n">
        <v>400</v>
      </c>
      <c r="F8" s="40" t="n">
        <f aca="false">SUM(C8:E8)</f>
        <v>115942</v>
      </c>
      <c r="G8" s="40"/>
      <c r="H8" s="40" t="n">
        <v>111639</v>
      </c>
      <c r="I8" s="40" t="n">
        <v>25478</v>
      </c>
      <c r="J8" s="40" t="n">
        <f aca="false">+I8+H8</f>
        <v>137117</v>
      </c>
      <c r="K8" s="40"/>
      <c r="L8" s="40" t="n">
        <v>30299</v>
      </c>
      <c r="M8" s="40" t="n">
        <v>38986</v>
      </c>
      <c r="N8" s="40" t="n">
        <f aca="false">+L8-M8</f>
        <v>-8687</v>
      </c>
      <c r="O8" s="40" t="n">
        <f aca="false">IF(M8&gt;L8,+M8,L8)</f>
        <v>38986</v>
      </c>
      <c r="P8" s="40" t="n">
        <v>0</v>
      </c>
      <c r="Q8" s="40"/>
      <c r="R8" s="40" t="n">
        <v>25478</v>
      </c>
      <c r="S8" s="40" t="n">
        <v>10422</v>
      </c>
      <c r="T8" s="40" t="n">
        <f aca="false">IF(S8*(-1)&lt;=R8,+R8+S8,0)</f>
        <v>35900</v>
      </c>
      <c r="U8" s="40"/>
      <c r="V8" s="40" t="n">
        <v>11052</v>
      </c>
      <c r="W8" s="40" t="n">
        <f aca="false">IF(T8=0,-1*S8-R8,0)</f>
        <v>0</v>
      </c>
      <c r="X8" s="40" t="n">
        <f aca="false">+V8+W8</f>
        <v>11052</v>
      </c>
      <c r="Y8" s="40"/>
      <c r="Z8" s="40" t="n">
        <f aca="false">+T8-X8</f>
        <v>24848</v>
      </c>
      <c r="AA8" s="40" t="n">
        <f aca="false">+Z8</f>
        <v>24848</v>
      </c>
    </row>
    <row r="9" customFormat="false" ht="12.75" hidden="false" customHeight="false" outlineLevel="0" collapsed="false">
      <c r="A9" s="42"/>
      <c r="B9" s="43" t="n">
        <v>36618</v>
      </c>
      <c r="C9" s="42" t="n">
        <f aca="false">+C8</f>
        <v>61215</v>
      </c>
      <c r="D9" s="42" t="n">
        <f aca="false">+D8</f>
        <v>54327</v>
      </c>
      <c r="E9" s="42" t="n">
        <f aca="false">+E8</f>
        <v>400</v>
      </c>
      <c r="F9" s="42" t="n">
        <f aca="false">SUM(C9:E9)</f>
        <v>115942</v>
      </c>
      <c r="G9" s="42"/>
      <c r="H9" s="42" t="n">
        <f aca="false">+H8</f>
        <v>111639</v>
      </c>
      <c r="I9" s="42" t="n">
        <f aca="false">+I8</f>
        <v>25478</v>
      </c>
      <c r="J9" s="42" t="n">
        <f aca="false">+I9+H9</f>
        <v>137117</v>
      </c>
      <c r="K9" s="42"/>
      <c r="L9" s="42" t="n">
        <v>37204</v>
      </c>
      <c r="M9" s="42" t="n">
        <v>37908</v>
      </c>
      <c r="N9" s="42" t="n">
        <f aca="false">+L9-M9</f>
        <v>-704</v>
      </c>
      <c r="O9" s="42" t="n">
        <f aca="false">IF(M9&gt;L9,+M9,L9)</f>
        <v>37908</v>
      </c>
      <c r="P9" s="42" t="n">
        <f aca="false">+P8</f>
        <v>0</v>
      </c>
      <c r="Q9" s="42"/>
      <c r="R9" s="42" t="n">
        <f aca="false">+R8</f>
        <v>25478</v>
      </c>
      <c r="S9" s="42" t="n">
        <v>-1207</v>
      </c>
      <c r="T9" s="42" t="n">
        <f aca="false">IF(S9*(-1)&lt;=R9,+R9+S9,0)</f>
        <v>24271</v>
      </c>
      <c r="U9" s="42"/>
      <c r="V9" s="42" t="n">
        <v>16720</v>
      </c>
      <c r="W9" s="42" t="n">
        <f aca="false">IF(T9=0,-1*S9-R9,0)</f>
        <v>0</v>
      </c>
      <c r="X9" s="42" t="n">
        <f aca="false">+V9+W9</f>
        <v>16720</v>
      </c>
      <c r="Y9" s="42"/>
      <c r="Z9" s="40" t="n">
        <f aca="false">+T9-X9</f>
        <v>7551</v>
      </c>
      <c r="AA9" s="42" t="n">
        <f aca="false">+AA8+Z9</f>
        <v>32399</v>
      </c>
    </row>
    <row r="10" customFormat="false" ht="12.75" hidden="false" customHeight="false" outlineLevel="0" collapsed="false">
      <c r="A10" s="42"/>
      <c r="B10" s="43" t="n">
        <v>36619</v>
      </c>
      <c r="C10" s="42" t="n">
        <f aca="false">+C9</f>
        <v>61215</v>
      </c>
      <c r="D10" s="42" t="n">
        <f aca="false">+D9</f>
        <v>54327</v>
      </c>
      <c r="E10" s="42" t="n">
        <f aca="false">+E9</f>
        <v>400</v>
      </c>
      <c r="F10" s="42" t="n">
        <f aca="false">SUM(C10:E10)</f>
        <v>115942</v>
      </c>
      <c r="G10" s="42"/>
      <c r="H10" s="42" t="n">
        <f aca="false">+H9</f>
        <v>111639</v>
      </c>
      <c r="I10" s="42" t="n">
        <f aca="false">+I9</f>
        <v>25478</v>
      </c>
      <c r="J10" s="42" t="n">
        <f aca="false">+I10+H10</f>
        <v>137117</v>
      </c>
      <c r="K10" s="42"/>
      <c r="L10" s="42" t="n">
        <v>41096</v>
      </c>
      <c r="M10" s="42" t="n">
        <v>41897</v>
      </c>
      <c r="N10" s="42" t="n">
        <f aca="false">+L10-M10</f>
        <v>-801</v>
      </c>
      <c r="O10" s="42" t="n">
        <f aca="false">IF(M10&gt;L10,+M10,L10)</f>
        <v>41897</v>
      </c>
      <c r="P10" s="42" t="n">
        <f aca="false">+P9</f>
        <v>0</v>
      </c>
      <c r="Q10" s="42"/>
      <c r="R10" s="42" t="n">
        <f aca="false">+R9</f>
        <v>25478</v>
      </c>
      <c r="S10" s="42" t="n">
        <v>2756</v>
      </c>
      <c r="T10" s="42" t="n">
        <f aca="false">IF(S10*(-1)&lt;=R10,+R10+S10,0)</f>
        <v>28234</v>
      </c>
      <c r="U10" s="42"/>
      <c r="V10" s="42" t="n">
        <v>2415</v>
      </c>
      <c r="W10" s="42" t="n">
        <f aca="false">IF(T10=0,-1*S10-R10,0)</f>
        <v>0</v>
      </c>
      <c r="X10" s="42" t="n">
        <f aca="false">+V10+W10</f>
        <v>2415</v>
      </c>
      <c r="Y10" s="42"/>
      <c r="Z10" s="40" t="n">
        <f aca="false">+T10-X10</f>
        <v>25819</v>
      </c>
      <c r="AA10" s="42" t="n">
        <f aca="false">+AA9+Z10</f>
        <v>58218</v>
      </c>
    </row>
    <row r="11" customFormat="false" ht="12.75" hidden="false" customHeight="false" outlineLevel="0" collapsed="false">
      <c r="A11" s="42"/>
      <c r="B11" s="43" t="n">
        <v>36620</v>
      </c>
      <c r="C11" s="42" t="n">
        <f aca="false">+C10</f>
        <v>61215</v>
      </c>
      <c r="D11" s="42" t="n">
        <f aca="false">+D10</f>
        <v>54327</v>
      </c>
      <c r="E11" s="42" t="n">
        <f aca="false">+E10</f>
        <v>400</v>
      </c>
      <c r="F11" s="42" t="n">
        <f aca="false">SUM(C11:E11)</f>
        <v>115942</v>
      </c>
      <c r="G11" s="42"/>
      <c r="H11" s="42" t="n">
        <f aca="false">+H10</f>
        <v>111639</v>
      </c>
      <c r="I11" s="42" t="n">
        <f aca="false">+I10</f>
        <v>25478</v>
      </c>
      <c r="J11" s="42" t="n">
        <f aca="false">+I11+H11</f>
        <v>137117</v>
      </c>
      <c r="K11" s="42"/>
      <c r="L11" s="42" t="n">
        <v>83570</v>
      </c>
      <c r="M11" s="42" t="n">
        <v>76971</v>
      </c>
      <c r="N11" s="42" t="n">
        <f aca="false">+L11-M11</f>
        <v>6599</v>
      </c>
      <c r="O11" s="42" t="n">
        <f aca="false">IF(M11&gt;L11,+M11,L11)</f>
        <v>83570</v>
      </c>
      <c r="P11" s="42" t="n">
        <v>4714</v>
      </c>
      <c r="Q11" s="42"/>
      <c r="R11" s="42" t="n">
        <f aca="false">+R10</f>
        <v>25478</v>
      </c>
      <c r="S11" s="42" t="n">
        <v>-22933</v>
      </c>
      <c r="T11" s="42" t="n">
        <f aca="false">IF(S11*(-1)&lt;=R11,+R11+S11,0)</f>
        <v>2545</v>
      </c>
      <c r="U11" s="42"/>
      <c r="V11" s="42" t="n">
        <v>38219</v>
      </c>
      <c r="W11" s="42" t="n">
        <f aca="false">IF(T11=0,-1*S11-R11,0)</f>
        <v>0</v>
      </c>
      <c r="X11" s="42" t="n">
        <f aca="false">+V11+W11</f>
        <v>38219</v>
      </c>
      <c r="Y11" s="42"/>
      <c r="Z11" s="40" t="n">
        <f aca="false">+T11-X11</f>
        <v>-35674</v>
      </c>
      <c r="AA11" s="42" t="n">
        <f aca="false">+AA10+Z11</f>
        <v>22544</v>
      </c>
    </row>
    <row r="12" customFormat="false" ht="12.75" hidden="false" customHeight="false" outlineLevel="0" collapsed="false">
      <c r="A12" s="42"/>
      <c r="B12" s="43" t="n">
        <v>36621</v>
      </c>
      <c r="C12" s="42" t="n">
        <f aca="false">+C11</f>
        <v>61215</v>
      </c>
      <c r="D12" s="42" t="n">
        <f aca="false">+D11</f>
        <v>54327</v>
      </c>
      <c r="E12" s="42" t="n">
        <f aca="false">+E11</f>
        <v>400</v>
      </c>
      <c r="F12" s="42" t="n">
        <f aca="false">SUM(C12:E12)</f>
        <v>115942</v>
      </c>
      <c r="G12" s="42"/>
      <c r="H12" s="42" t="n">
        <f aca="false">+H11</f>
        <v>111639</v>
      </c>
      <c r="I12" s="42" t="n">
        <f aca="false">+I11</f>
        <v>25478</v>
      </c>
      <c r="J12" s="42" t="n">
        <f aca="false">+I12+H12</f>
        <v>137117</v>
      </c>
      <c r="K12" s="42"/>
      <c r="L12" s="42" t="n">
        <v>49566</v>
      </c>
      <c r="M12" s="42" t="n">
        <v>55556</v>
      </c>
      <c r="N12" s="42" t="n">
        <f aca="false">+L12-M12</f>
        <v>-5990</v>
      </c>
      <c r="O12" s="42" t="n">
        <f aca="false">IF(M12&gt;L12,+M12,L12)</f>
        <v>55556</v>
      </c>
      <c r="P12" s="42" t="n">
        <v>0</v>
      </c>
      <c r="Q12" s="42"/>
      <c r="R12" s="42" t="n">
        <f aca="false">+R11</f>
        <v>25478</v>
      </c>
      <c r="S12" s="42" t="n">
        <v>-12515</v>
      </c>
      <c r="T12" s="42" t="n">
        <f aca="false">IF(S12*(-1)&lt;=R12,+R12+S12,0)</f>
        <v>12963</v>
      </c>
      <c r="U12" s="42"/>
      <c r="V12" s="42" t="n">
        <v>19434</v>
      </c>
      <c r="W12" s="42" t="n">
        <f aca="false">IF(T12=0,-1*S12-R12,0)</f>
        <v>0</v>
      </c>
      <c r="X12" s="42" t="n">
        <f aca="false">+V12+W12</f>
        <v>19434</v>
      </c>
      <c r="Y12" s="42"/>
      <c r="Z12" s="40" t="n">
        <f aca="false">+T12-X12</f>
        <v>-6471</v>
      </c>
      <c r="AA12" s="42" t="n">
        <f aca="false">+AA11+Z12</f>
        <v>16073</v>
      </c>
    </row>
    <row r="13" customFormat="false" ht="12.75" hidden="false" customHeight="false" outlineLevel="0" collapsed="false">
      <c r="A13" s="42"/>
      <c r="B13" s="43" t="n">
        <v>36622</v>
      </c>
      <c r="C13" s="42" t="n">
        <f aca="false">+C12</f>
        <v>61215</v>
      </c>
      <c r="D13" s="42" t="n">
        <f aca="false">+D12</f>
        <v>54327</v>
      </c>
      <c r="E13" s="42" t="n">
        <f aca="false">+E12</f>
        <v>400</v>
      </c>
      <c r="F13" s="42" t="n">
        <f aca="false">SUM(C13:E13)</f>
        <v>115942</v>
      </c>
      <c r="G13" s="42"/>
      <c r="H13" s="42" t="n">
        <f aca="false">+H12</f>
        <v>111639</v>
      </c>
      <c r="I13" s="42" t="n">
        <f aca="false">+I12</f>
        <v>25478</v>
      </c>
      <c r="J13" s="42" t="n">
        <f aca="false">+I13+H13</f>
        <v>137117</v>
      </c>
      <c r="K13" s="42"/>
      <c r="L13" s="42" t="n">
        <v>42494</v>
      </c>
      <c r="M13" s="42" t="n">
        <v>43990</v>
      </c>
      <c r="N13" s="42" t="n">
        <f aca="false">+L13-M13</f>
        <v>-1496</v>
      </c>
      <c r="O13" s="42" t="n">
        <f aca="false">IF(M13&gt;L13,+M13,L13)</f>
        <v>43990</v>
      </c>
      <c r="P13" s="42" t="n">
        <f aca="false">+P12</f>
        <v>0</v>
      </c>
      <c r="Q13" s="42"/>
      <c r="R13" s="42" t="n">
        <f aca="false">+R12</f>
        <v>25478</v>
      </c>
      <c r="S13" s="42" t="n">
        <v>3389</v>
      </c>
      <c r="T13" s="42" t="n">
        <f aca="false">IF(S13*(-1)&lt;=R13,+R13+S13,0)</f>
        <v>28867</v>
      </c>
      <c r="U13" s="42"/>
      <c r="V13" s="42" t="n">
        <v>20951</v>
      </c>
      <c r="W13" s="42" t="n">
        <f aca="false">IF(T13=0,-1*S13-R13,0)</f>
        <v>0</v>
      </c>
      <c r="X13" s="42" t="n">
        <f aca="false">+V13+W13</f>
        <v>20951</v>
      </c>
      <c r="Y13" s="42"/>
      <c r="Z13" s="40" t="n">
        <f aca="false">+T13-X13</f>
        <v>7916</v>
      </c>
      <c r="AA13" s="42" t="n">
        <f aca="false">+AA12+Z13</f>
        <v>23989</v>
      </c>
    </row>
    <row r="14" customFormat="false" ht="12.75" hidden="false" customHeight="false" outlineLevel="0" collapsed="false">
      <c r="A14" s="42"/>
      <c r="B14" s="43" t="n">
        <v>36623</v>
      </c>
      <c r="C14" s="42" t="n">
        <f aca="false">+C13</f>
        <v>61215</v>
      </c>
      <c r="D14" s="42" t="n">
        <f aca="false">+D13</f>
        <v>54327</v>
      </c>
      <c r="E14" s="42" t="n">
        <f aca="false">+E13</f>
        <v>400</v>
      </c>
      <c r="F14" s="42" t="n">
        <f aca="false">SUM(C14:E14)</f>
        <v>115942</v>
      </c>
      <c r="G14" s="42"/>
      <c r="H14" s="42" t="n">
        <f aca="false">+H13</f>
        <v>111639</v>
      </c>
      <c r="I14" s="42" t="n">
        <f aca="false">+I13</f>
        <v>25478</v>
      </c>
      <c r="J14" s="42" t="n">
        <f aca="false">+I14+H14</f>
        <v>137117</v>
      </c>
      <c r="K14" s="42"/>
      <c r="L14" s="42" t="n">
        <v>52536</v>
      </c>
      <c r="M14" s="42" t="n">
        <v>43244</v>
      </c>
      <c r="N14" s="42" t="n">
        <f aca="false">+L14-M14</f>
        <v>9292</v>
      </c>
      <c r="O14" s="42" t="n">
        <f aca="false">IF(M14&gt;L14,+M14,L14)</f>
        <v>52536</v>
      </c>
      <c r="P14" s="42" t="n">
        <f aca="false">+P13</f>
        <v>0</v>
      </c>
      <c r="Q14" s="42"/>
      <c r="R14" s="42" t="n">
        <f aca="false">+R13</f>
        <v>25478</v>
      </c>
      <c r="S14" s="42" t="n">
        <v>-5466</v>
      </c>
      <c r="T14" s="42" t="n">
        <f aca="false">IF(S14*(-1)&lt;=R14,+R14+S14,0)</f>
        <v>20012</v>
      </c>
      <c r="U14" s="42"/>
      <c r="V14" s="42" t="n">
        <v>31675</v>
      </c>
      <c r="W14" s="42" t="n">
        <f aca="false">IF(T14=0,-1*S14-R14,0)</f>
        <v>0</v>
      </c>
      <c r="X14" s="42" t="n">
        <f aca="false">+V14+W14</f>
        <v>31675</v>
      </c>
      <c r="Y14" s="42"/>
      <c r="Z14" s="40" t="n">
        <f aca="false">+T14-X14</f>
        <v>-11663</v>
      </c>
      <c r="AA14" s="42" t="n">
        <f aca="false">+AA13+Z14</f>
        <v>12326</v>
      </c>
    </row>
    <row r="15" customFormat="false" ht="12.75" hidden="false" customHeight="false" outlineLevel="0" collapsed="false">
      <c r="A15" s="42"/>
      <c r="B15" s="43" t="n">
        <v>36624</v>
      </c>
      <c r="C15" s="42" t="n">
        <f aca="false">+C14</f>
        <v>61215</v>
      </c>
      <c r="D15" s="42" t="n">
        <f aca="false">+D14</f>
        <v>54327</v>
      </c>
      <c r="E15" s="42" t="n">
        <f aca="false">+E14</f>
        <v>400</v>
      </c>
      <c r="F15" s="42" t="n">
        <f aca="false">SUM(C15:E15)</f>
        <v>115942</v>
      </c>
      <c r="G15" s="42"/>
      <c r="H15" s="42" t="n">
        <f aca="false">+H14</f>
        <v>111639</v>
      </c>
      <c r="I15" s="42" t="n">
        <f aca="false">+I14</f>
        <v>25478</v>
      </c>
      <c r="J15" s="42" t="n">
        <f aca="false">+I15+H15</f>
        <v>137117</v>
      </c>
      <c r="K15" s="42"/>
      <c r="L15" s="42" t="n">
        <v>90509</v>
      </c>
      <c r="M15" s="42" t="n">
        <v>83062</v>
      </c>
      <c r="N15" s="42" t="n">
        <f aca="false">+L15-M15</f>
        <v>7447</v>
      </c>
      <c r="O15" s="42" t="n">
        <f aca="false">IF(M15&gt;L15,+M15,L15)</f>
        <v>90509</v>
      </c>
      <c r="P15" s="42" t="n">
        <v>7010</v>
      </c>
      <c r="Q15" s="42"/>
      <c r="R15" s="42" t="n">
        <f aca="false">+R14</f>
        <v>25478</v>
      </c>
      <c r="S15" s="42" t="n">
        <v>-27724</v>
      </c>
      <c r="T15" s="42" t="n">
        <f aca="false">IF(S15*(-1)&lt;=R15,+R15+S15,0)</f>
        <v>0</v>
      </c>
      <c r="U15" s="42"/>
      <c r="V15" s="42" t="n">
        <v>41841</v>
      </c>
      <c r="W15" s="42" t="n">
        <f aca="false">IF(T15=0,-1*S15-R15,0)</f>
        <v>2246</v>
      </c>
      <c r="X15" s="42" t="n">
        <f aca="false">+V15+W15</f>
        <v>44087</v>
      </c>
      <c r="Y15" s="42"/>
      <c r="Z15" s="40" t="n">
        <f aca="false">+T15-X15</f>
        <v>-44087</v>
      </c>
      <c r="AA15" s="42" t="n">
        <f aca="false">+AA14+Z15</f>
        <v>-31761</v>
      </c>
    </row>
    <row r="16" customFormat="false" ht="12.75" hidden="false" customHeight="false" outlineLevel="0" collapsed="false">
      <c r="A16" s="42"/>
      <c r="B16" s="43" t="n">
        <v>36625</v>
      </c>
      <c r="C16" s="42" t="n">
        <f aca="false">+C15</f>
        <v>61215</v>
      </c>
      <c r="D16" s="42" t="n">
        <f aca="false">+D15</f>
        <v>54327</v>
      </c>
      <c r="E16" s="42" t="n">
        <f aca="false">+E15</f>
        <v>400</v>
      </c>
      <c r="F16" s="42" t="n">
        <f aca="false">SUM(C16:E16)</f>
        <v>115942</v>
      </c>
      <c r="G16" s="42"/>
      <c r="H16" s="42" t="n">
        <f aca="false">+H15</f>
        <v>111639</v>
      </c>
      <c r="I16" s="42" t="n">
        <f aca="false">+I15</f>
        <v>25478</v>
      </c>
      <c r="J16" s="42" t="n">
        <f aca="false">+I16+H16</f>
        <v>137117</v>
      </c>
      <c r="K16" s="42"/>
      <c r="L16" s="42" t="n">
        <v>73759</v>
      </c>
      <c r="M16" s="42" t="n">
        <v>71875</v>
      </c>
      <c r="N16" s="42" t="n">
        <f aca="false">+L16-M16</f>
        <v>1884</v>
      </c>
      <c r="O16" s="42" t="n">
        <f aca="false">IF(M16&gt;L16,+M16,L16)</f>
        <v>73759</v>
      </c>
      <c r="P16" s="42" t="n">
        <v>266</v>
      </c>
      <c r="Q16" s="42"/>
      <c r="R16" s="42" t="n">
        <f aca="false">+R15</f>
        <v>25478</v>
      </c>
      <c r="S16" s="42" t="n">
        <v>-22515</v>
      </c>
      <c r="T16" s="42" t="n">
        <f aca="false">IF(S16*(-1)&lt;=R16,+R16+S16,0)</f>
        <v>2963</v>
      </c>
      <c r="U16" s="42"/>
      <c r="V16" s="42" t="n">
        <v>31319</v>
      </c>
      <c r="W16" s="42" t="n">
        <f aca="false">IF(T16=0,-1*S16-R16,0)</f>
        <v>0</v>
      </c>
      <c r="X16" s="42" t="n">
        <f aca="false">+V16+W16</f>
        <v>31319</v>
      </c>
      <c r="Y16" s="42"/>
      <c r="Z16" s="40" t="n">
        <f aca="false">+T16-X16</f>
        <v>-28356</v>
      </c>
      <c r="AA16" s="42" t="n">
        <f aca="false">+AA15+Z16</f>
        <v>-60117</v>
      </c>
    </row>
    <row r="17" customFormat="false" ht="12.75" hidden="false" customHeight="false" outlineLevel="0" collapsed="false">
      <c r="A17" s="42"/>
      <c r="B17" s="43" t="n">
        <v>36626</v>
      </c>
      <c r="C17" s="42" t="n">
        <f aca="false">+C16</f>
        <v>61215</v>
      </c>
      <c r="D17" s="42" t="n">
        <f aca="false">+D16</f>
        <v>54327</v>
      </c>
      <c r="E17" s="42" t="n">
        <f aca="false">+E16</f>
        <v>400</v>
      </c>
      <c r="F17" s="42" t="n">
        <f aca="false">SUM(C17:E17)</f>
        <v>115942</v>
      </c>
      <c r="G17" s="42"/>
      <c r="H17" s="42" t="n">
        <f aca="false">+H16</f>
        <v>111639</v>
      </c>
      <c r="I17" s="42" t="n">
        <f aca="false">+I16</f>
        <v>25478</v>
      </c>
      <c r="J17" s="42" t="n">
        <f aca="false">+I17+H17</f>
        <v>137117</v>
      </c>
      <c r="K17" s="42"/>
      <c r="L17" s="42" t="n">
        <v>69462</v>
      </c>
      <c r="M17" s="42" t="n">
        <v>69462</v>
      </c>
      <c r="N17" s="42" t="n">
        <f aca="false">+L17-M17</f>
        <v>0</v>
      </c>
      <c r="O17" s="42" t="n">
        <f aca="false">IF(M17&gt;L17,+M17,L17)</f>
        <v>69462</v>
      </c>
      <c r="P17" s="42" t="n">
        <v>56</v>
      </c>
      <c r="Q17" s="42"/>
      <c r="R17" s="42" t="n">
        <f aca="false">+R16</f>
        <v>25478</v>
      </c>
      <c r="S17" s="42" t="n">
        <v>-48667</v>
      </c>
      <c r="T17" s="42" t="n">
        <f aca="false">IF(S17*(-1)&lt;=R17,+R17+S17,0)</f>
        <v>0</v>
      </c>
      <c r="U17" s="42"/>
      <c r="V17" s="42" t="n">
        <v>28405</v>
      </c>
      <c r="W17" s="42" t="n">
        <f aca="false">IF(T17=0,-1*S17-R17,0)</f>
        <v>23189</v>
      </c>
      <c r="X17" s="42" t="n">
        <f aca="false">+V17+W17</f>
        <v>51594</v>
      </c>
      <c r="Y17" s="42"/>
      <c r="Z17" s="40" t="n">
        <f aca="false">+T17-X17</f>
        <v>-51594</v>
      </c>
      <c r="AA17" s="42" t="n">
        <f aca="false">+AA16+Z17</f>
        <v>-111711</v>
      </c>
    </row>
    <row r="18" customFormat="false" ht="12.75" hidden="false" customHeight="false" outlineLevel="0" collapsed="false">
      <c r="A18" s="42"/>
      <c r="B18" s="43" t="n">
        <v>36627</v>
      </c>
      <c r="C18" s="42" t="n">
        <f aca="false">+C17</f>
        <v>61215</v>
      </c>
      <c r="D18" s="42" t="n">
        <f aca="false">+D17</f>
        <v>54327</v>
      </c>
      <c r="E18" s="42" t="n">
        <f aca="false">+E17</f>
        <v>400</v>
      </c>
      <c r="F18" s="42" t="n">
        <f aca="false">SUM(C18:E18)</f>
        <v>115942</v>
      </c>
      <c r="G18" s="42"/>
      <c r="H18" s="42" t="n">
        <f aca="false">+H17</f>
        <v>111639</v>
      </c>
      <c r="I18" s="42" t="n">
        <f aca="false">+I17</f>
        <v>25478</v>
      </c>
      <c r="J18" s="42" t="n">
        <f aca="false">+I18+H18</f>
        <v>137117</v>
      </c>
      <c r="K18" s="42"/>
      <c r="L18" s="42" t="n">
        <v>77523</v>
      </c>
      <c r="M18" s="42" t="n">
        <v>77523</v>
      </c>
      <c r="N18" s="42" t="n">
        <f aca="false">+L18-M18</f>
        <v>0</v>
      </c>
      <c r="O18" s="42" t="n">
        <f aca="false">IF(M18&gt;L18,+M18,L18)</f>
        <v>77523</v>
      </c>
      <c r="P18" s="42" t="n">
        <v>0</v>
      </c>
      <c r="Q18" s="42"/>
      <c r="R18" s="42" t="n">
        <f aca="false">+R17</f>
        <v>25478</v>
      </c>
      <c r="S18" s="42" t="n">
        <v>0</v>
      </c>
      <c r="T18" s="42" t="n">
        <f aca="false">IF(S18*(-1)&lt;=R18,+R18+S18,0)</f>
        <v>25478</v>
      </c>
      <c r="U18" s="42"/>
      <c r="V18" s="42" t="n">
        <v>31699</v>
      </c>
      <c r="W18" s="42" t="n">
        <f aca="false">IF(T18=0,-1*S18-R18,0)</f>
        <v>0</v>
      </c>
      <c r="X18" s="42" t="n">
        <f aca="false">+V18+W18</f>
        <v>31699</v>
      </c>
      <c r="Y18" s="42"/>
      <c r="Z18" s="40" t="n">
        <f aca="false">+T18-X18</f>
        <v>-6221</v>
      </c>
    </row>
    <row r="19" customFormat="false" ht="12.75" hidden="false" customHeight="false" outlineLevel="0" collapsed="false">
      <c r="A19" s="42"/>
      <c r="B19" s="43" t="n">
        <v>36628</v>
      </c>
      <c r="C19" s="42" t="n">
        <f aca="false">+C18</f>
        <v>61215</v>
      </c>
      <c r="D19" s="42" t="n">
        <f aca="false">+D18</f>
        <v>54327</v>
      </c>
      <c r="E19" s="42" t="n">
        <f aca="false">+E18</f>
        <v>400</v>
      </c>
      <c r="F19" s="42" t="n">
        <f aca="false">SUM(C19:E19)</f>
        <v>115942</v>
      </c>
      <c r="G19" s="42"/>
      <c r="H19" s="42" t="n">
        <f aca="false">+H18</f>
        <v>111639</v>
      </c>
      <c r="I19" s="42" t="n">
        <f aca="false">+I18</f>
        <v>25478</v>
      </c>
      <c r="J19" s="42" t="n">
        <f aca="false">+I19+H19</f>
        <v>137117</v>
      </c>
      <c r="K19" s="42"/>
      <c r="L19" s="42" t="n">
        <v>43625</v>
      </c>
      <c r="M19" s="42" t="n">
        <v>43625</v>
      </c>
      <c r="N19" s="42" t="n">
        <f aca="false">+L19-M19</f>
        <v>0</v>
      </c>
      <c r="O19" s="42" t="n">
        <f aca="false">IF(M19&gt;L19,+M19,L19)</f>
        <v>43625</v>
      </c>
      <c r="P19" s="42" t="n">
        <f aca="false">+P18</f>
        <v>0</v>
      </c>
      <c r="Q19" s="42"/>
      <c r="R19" s="42" t="n">
        <f aca="false">+R18</f>
        <v>25478</v>
      </c>
      <c r="S19" s="42" t="n">
        <f aca="false">+S18</f>
        <v>0</v>
      </c>
      <c r="T19" s="42" t="n">
        <f aca="false">+T18</f>
        <v>25478</v>
      </c>
      <c r="U19" s="42"/>
      <c r="V19" s="42" t="n">
        <v>20070</v>
      </c>
      <c r="W19" s="42" t="n">
        <f aca="false">IF(T19=0,-1*S19-R19,0)</f>
        <v>0</v>
      </c>
      <c r="X19" s="42" t="n">
        <f aca="false">+V19+W19</f>
        <v>20070</v>
      </c>
      <c r="Y19" s="42"/>
      <c r="Z19" s="40" t="n">
        <f aca="false">+T19-X19</f>
        <v>5408</v>
      </c>
    </row>
    <row r="20" customFormat="false" ht="12.75" hidden="false" customHeight="false" outlineLevel="0" collapsed="false">
      <c r="B20" s="44" t="n">
        <v>36629</v>
      </c>
      <c r="C20" s="42" t="n">
        <f aca="false">+C19</f>
        <v>61215</v>
      </c>
      <c r="D20" s="42" t="n">
        <f aca="false">+D19</f>
        <v>54327</v>
      </c>
      <c r="E20" s="42" t="n">
        <f aca="false">+E19</f>
        <v>400</v>
      </c>
      <c r="F20" s="42" t="n">
        <f aca="false">SUM(C20:E20)</f>
        <v>115942</v>
      </c>
      <c r="G20" s="42"/>
      <c r="H20" s="42" t="n">
        <f aca="false">+H19</f>
        <v>111639</v>
      </c>
      <c r="I20" s="42" t="n">
        <f aca="false">+I19</f>
        <v>25478</v>
      </c>
      <c r="J20" s="42" t="n">
        <f aca="false">+I20+H20</f>
        <v>137117</v>
      </c>
      <c r="L20" s="0" t="n">
        <f aca="false">+L19</f>
        <v>43625</v>
      </c>
      <c r="M20" s="0" t="n">
        <f aca="false">+M19</f>
        <v>43625</v>
      </c>
      <c r="N20" s="42" t="n">
        <f aca="false">+L20-M20</f>
        <v>0</v>
      </c>
      <c r="O20" s="42" t="n">
        <f aca="false">IF(M20&gt;L20,+M20,L20)</f>
        <v>43625</v>
      </c>
      <c r="P20" s="42" t="n">
        <f aca="false">+P19</f>
        <v>0</v>
      </c>
      <c r="R20" s="42" t="n">
        <f aca="false">+R19</f>
        <v>25478</v>
      </c>
      <c r="S20" s="42" t="n">
        <f aca="false">+S19</f>
        <v>0</v>
      </c>
      <c r="T20" s="42" t="n">
        <f aca="false">+T19</f>
        <v>25478</v>
      </c>
      <c r="V20" s="0" t="n">
        <f aca="false">+V19</f>
        <v>20070</v>
      </c>
      <c r="W20" s="42" t="n">
        <f aca="false">IF(T20=0,-1*S20-R20,0)</f>
        <v>0</v>
      </c>
      <c r="X20" s="42" t="n">
        <f aca="false">+V20+W20</f>
        <v>20070</v>
      </c>
      <c r="Y20" s="42"/>
      <c r="Z20" s="40" t="n">
        <f aca="false">+T20-X20</f>
        <v>5408</v>
      </c>
    </row>
    <row r="21" customFormat="false" ht="12.75" hidden="false" customHeight="false" outlineLevel="0" collapsed="false">
      <c r="B21" s="44" t="n">
        <v>36630</v>
      </c>
      <c r="C21" s="42" t="n">
        <f aca="false">+C20</f>
        <v>61215</v>
      </c>
      <c r="D21" s="42" t="n">
        <f aca="false">+D20</f>
        <v>54327</v>
      </c>
      <c r="E21" s="42" t="n">
        <f aca="false">+E20</f>
        <v>400</v>
      </c>
      <c r="F21" s="42" t="n">
        <f aca="false">SUM(C21:E21)</f>
        <v>115942</v>
      </c>
      <c r="G21" s="42"/>
      <c r="H21" s="42" t="n">
        <f aca="false">+H20</f>
        <v>111639</v>
      </c>
      <c r="I21" s="42" t="n">
        <f aca="false">+I20</f>
        <v>25478</v>
      </c>
      <c r="J21" s="42" t="n">
        <f aca="false">+I21+H21</f>
        <v>137117</v>
      </c>
      <c r="L21" s="0" t="n">
        <f aca="false">+L20</f>
        <v>43625</v>
      </c>
      <c r="M21" s="0" t="n">
        <f aca="false">+M20</f>
        <v>43625</v>
      </c>
      <c r="N21" s="42" t="n">
        <f aca="false">+L21-M21</f>
        <v>0</v>
      </c>
      <c r="O21" s="42" t="n">
        <f aca="false">IF(M21&gt;L21,+M21,L21)</f>
        <v>43625</v>
      </c>
      <c r="P21" s="42" t="n">
        <f aca="false">+P20</f>
        <v>0</v>
      </c>
      <c r="R21" s="42" t="n">
        <f aca="false">+R20</f>
        <v>25478</v>
      </c>
      <c r="S21" s="42" t="n">
        <f aca="false">+S20</f>
        <v>0</v>
      </c>
      <c r="T21" s="42" t="n">
        <f aca="false">+T20</f>
        <v>25478</v>
      </c>
      <c r="V21" s="0" t="n">
        <f aca="false">+V20</f>
        <v>20070</v>
      </c>
      <c r="W21" s="42" t="n">
        <f aca="false">IF(T21=0,-1*S21-R21,0)</f>
        <v>0</v>
      </c>
      <c r="X21" s="42" t="n">
        <f aca="false">+V21+W21</f>
        <v>20070</v>
      </c>
      <c r="Y21" s="42"/>
      <c r="Z21" s="40" t="n">
        <f aca="false">+T21-X21</f>
        <v>5408</v>
      </c>
    </row>
    <row r="22" customFormat="false" ht="12.75" hidden="false" customHeight="false" outlineLevel="0" collapsed="false">
      <c r="B22" s="44" t="n">
        <v>36631</v>
      </c>
      <c r="C22" s="42" t="n">
        <f aca="false">+C21</f>
        <v>61215</v>
      </c>
      <c r="D22" s="42" t="n">
        <f aca="false">+D21</f>
        <v>54327</v>
      </c>
      <c r="E22" s="42" t="n">
        <f aca="false">+E21</f>
        <v>400</v>
      </c>
      <c r="F22" s="42" t="n">
        <f aca="false">SUM(C22:E22)</f>
        <v>115942</v>
      </c>
      <c r="G22" s="42"/>
      <c r="H22" s="42" t="n">
        <f aca="false">+H21</f>
        <v>111639</v>
      </c>
      <c r="I22" s="42" t="n">
        <f aca="false">+I21</f>
        <v>25478</v>
      </c>
      <c r="J22" s="42" t="n">
        <f aca="false">+I22+H22</f>
        <v>137117</v>
      </c>
      <c r="L22" s="0" t="n">
        <f aca="false">+L21</f>
        <v>43625</v>
      </c>
      <c r="M22" s="0" t="n">
        <f aca="false">+M21</f>
        <v>43625</v>
      </c>
      <c r="N22" s="42" t="n">
        <f aca="false">+L22-M22</f>
        <v>0</v>
      </c>
      <c r="O22" s="42" t="n">
        <f aca="false">IF(M22&gt;L22,+M22,L22)</f>
        <v>43625</v>
      </c>
      <c r="P22" s="42" t="n">
        <f aca="false">+P21</f>
        <v>0</v>
      </c>
      <c r="R22" s="42" t="n">
        <f aca="false">+R21</f>
        <v>25478</v>
      </c>
      <c r="S22" s="42" t="n">
        <f aca="false">+S21</f>
        <v>0</v>
      </c>
      <c r="T22" s="42" t="n">
        <f aca="false">+T21</f>
        <v>25478</v>
      </c>
      <c r="V22" s="0" t="n">
        <f aca="false">+V21</f>
        <v>20070</v>
      </c>
      <c r="W22" s="42" t="n">
        <f aca="false">IF(T22=0,-1*S22-R22,0)</f>
        <v>0</v>
      </c>
      <c r="X22" s="42" t="n">
        <f aca="false">+V22+W22</f>
        <v>20070</v>
      </c>
      <c r="Y22" s="42"/>
      <c r="Z22" s="40" t="n">
        <f aca="false">+T22-X22</f>
        <v>5408</v>
      </c>
    </row>
    <row r="23" customFormat="false" ht="12.75" hidden="false" customHeight="false" outlineLevel="0" collapsed="false">
      <c r="B23" s="44" t="n">
        <v>36632</v>
      </c>
      <c r="C23" s="42" t="n">
        <f aca="false">+C22</f>
        <v>61215</v>
      </c>
      <c r="D23" s="42" t="n">
        <f aca="false">+D22</f>
        <v>54327</v>
      </c>
      <c r="E23" s="42" t="n">
        <f aca="false">+E22</f>
        <v>400</v>
      </c>
      <c r="F23" s="42" t="n">
        <f aca="false">SUM(C23:E23)</f>
        <v>115942</v>
      </c>
      <c r="G23" s="42"/>
      <c r="H23" s="42" t="n">
        <f aca="false">+H22</f>
        <v>111639</v>
      </c>
      <c r="I23" s="42" t="n">
        <f aca="false">+I22</f>
        <v>25478</v>
      </c>
      <c r="J23" s="42" t="n">
        <f aca="false">+I23+H23</f>
        <v>137117</v>
      </c>
      <c r="L23" s="0" t="n">
        <f aca="false">+L22</f>
        <v>43625</v>
      </c>
      <c r="M23" s="0" t="n">
        <f aca="false">+M22</f>
        <v>43625</v>
      </c>
      <c r="N23" s="42" t="n">
        <f aca="false">+L23-M23</f>
        <v>0</v>
      </c>
      <c r="O23" s="42" t="n">
        <f aca="false">IF(M23&gt;L23,+M23,L23)</f>
        <v>43625</v>
      </c>
      <c r="P23" s="42" t="n">
        <f aca="false">+P22</f>
        <v>0</v>
      </c>
      <c r="R23" s="42" t="n">
        <f aca="false">+R22</f>
        <v>25478</v>
      </c>
      <c r="S23" s="42" t="n">
        <f aca="false">+S22</f>
        <v>0</v>
      </c>
      <c r="T23" s="42" t="n">
        <f aca="false">+T22</f>
        <v>25478</v>
      </c>
      <c r="V23" s="0" t="n">
        <f aca="false">+V22</f>
        <v>20070</v>
      </c>
      <c r="W23" s="42" t="n">
        <f aca="false">IF(T23=0,-1*S23-R23,0)</f>
        <v>0</v>
      </c>
      <c r="X23" s="42" t="n">
        <f aca="false">+V23+W23</f>
        <v>20070</v>
      </c>
      <c r="Y23" s="42"/>
      <c r="Z23" s="40" t="n">
        <f aca="false">+T23-X23</f>
        <v>5408</v>
      </c>
    </row>
    <row r="24" customFormat="false" ht="12.75" hidden="false" customHeight="false" outlineLevel="0" collapsed="false">
      <c r="B24" s="44" t="n">
        <v>36633</v>
      </c>
      <c r="C24" s="42" t="n">
        <f aca="false">+C23</f>
        <v>61215</v>
      </c>
      <c r="D24" s="42" t="n">
        <f aca="false">+D23</f>
        <v>54327</v>
      </c>
      <c r="E24" s="42" t="n">
        <f aca="false">+E23</f>
        <v>400</v>
      </c>
      <c r="F24" s="42" t="n">
        <f aca="false">SUM(C24:E24)</f>
        <v>115942</v>
      </c>
      <c r="G24" s="42"/>
      <c r="H24" s="42" t="n">
        <f aca="false">+H23</f>
        <v>111639</v>
      </c>
      <c r="I24" s="42" t="n">
        <f aca="false">+I23</f>
        <v>25478</v>
      </c>
      <c r="J24" s="42" t="n">
        <f aca="false">+I24+H24</f>
        <v>137117</v>
      </c>
      <c r="L24" s="0" t="n">
        <f aca="false">+L23</f>
        <v>43625</v>
      </c>
      <c r="M24" s="0" t="n">
        <f aca="false">+M23</f>
        <v>43625</v>
      </c>
      <c r="N24" s="42" t="n">
        <f aca="false">+L24-M24</f>
        <v>0</v>
      </c>
      <c r="O24" s="42" t="n">
        <f aca="false">IF(M24&gt;L24,+M24,L24)</f>
        <v>43625</v>
      </c>
      <c r="P24" s="42" t="n">
        <f aca="false">+P23</f>
        <v>0</v>
      </c>
      <c r="R24" s="42" t="n">
        <f aca="false">+R23</f>
        <v>25478</v>
      </c>
      <c r="S24" s="42" t="n">
        <f aca="false">+S23</f>
        <v>0</v>
      </c>
      <c r="T24" s="42" t="n">
        <f aca="false">+T23</f>
        <v>25478</v>
      </c>
      <c r="V24" s="0" t="n">
        <f aca="false">+V23</f>
        <v>20070</v>
      </c>
      <c r="W24" s="42" t="n">
        <f aca="false">IF(T24=0,-1*S24-R24,0)</f>
        <v>0</v>
      </c>
      <c r="X24" s="42" t="n">
        <f aca="false">+V24+W24</f>
        <v>20070</v>
      </c>
      <c r="Y24" s="42"/>
      <c r="Z24" s="40" t="n">
        <f aca="false">+T24-X24</f>
        <v>5408</v>
      </c>
    </row>
    <row r="25" customFormat="false" ht="12.75" hidden="false" customHeight="false" outlineLevel="0" collapsed="false">
      <c r="B25" s="44" t="n">
        <v>36634</v>
      </c>
      <c r="C25" s="42" t="n">
        <f aca="false">+C24</f>
        <v>61215</v>
      </c>
      <c r="D25" s="42" t="n">
        <f aca="false">+D24</f>
        <v>54327</v>
      </c>
      <c r="E25" s="42" t="n">
        <f aca="false">+E24</f>
        <v>400</v>
      </c>
      <c r="F25" s="42" t="n">
        <f aca="false">SUM(C25:E25)</f>
        <v>115942</v>
      </c>
      <c r="G25" s="42"/>
      <c r="H25" s="42" t="n">
        <f aca="false">+H24</f>
        <v>111639</v>
      </c>
      <c r="I25" s="42" t="n">
        <f aca="false">+I24</f>
        <v>25478</v>
      </c>
      <c r="J25" s="42" t="n">
        <f aca="false">+I25+H25</f>
        <v>137117</v>
      </c>
      <c r="L25" s="0" t="n">
        <f aca="false">+L24</f>
        <v>43625</v>
      </c>
      <c r="M25" s="0" t="n">
        <f aca="false">+M24</f>
        <v>43625</v>
      </c>
      <c r="N25" s="42" t="n">
        <f aca="false">+L25-M25</f>
        <v>0</v>
      </c>
      <c r="O25" s="42" t="n">
        <f aca="false">IF(M25&gt;L25,+M25,L25)</f>
        <v>43625</v>
      </c>
      <c r="P25" s="42" t="n">
        <f aca="false">+P24</f>
        <v>0</v>
      </c>
      <c r="R25" s="42" t="n">
        <f aca="false">+R24</f>
        <v>25478</v>
      </c>
      <c r="S25" s="42" t="n">
        <f aca="false">+S24</f>
        <v>0</v>
      </c>
      <c r="T25" s="42" t="n">
        <f aca="false">+T24</f>
        <v>25478</v>
      </c>
      <c r="V25" s="0" t="n">
        <f aca="false">+V24</f>
        <v>20070</v>
      </c>
      <c r="W25" s="42" t="n">
        <f aca="false">IF(T25=0,-1*S25-R25,0)</f>
        <v>0</v>
      </c>
      <c r="X25" s="42" t="n">
        <f aca="false">+V25+W25</f>
        <v>20070</v>
      </c>
      <c r="Y25" s="42"/>
      <c r="Z25" s="40" t="n">
        <f aca="false">+T25-X25</f>
        <v>5408</v>
      </c>
    </row>
    <row r="26" customFormat="false" ht="12.75" hidden="false" customHeight="false" outlineLevel="0" collapsed="false">
      <c r="B26" s="44" t="n">
        <v>36635</v>
      </c>
      <c r="C26" s="42" t="n">
        <f aca="false">+C25</f>
        <v>61215</v>
      </c>
      <c r="D26" s="42" t="n">
        <f aca="false">+D25</f>
        <v>54327</v>
      </c>
      <c r="E26" s="42" t="n">
        <f aca="false">+E25</f>
        <v>400</v>
      </c>
      <c r="F26" s="42" t="n">
        <f aca="false">SUM(C26:E26)</f>
        <v>115942</v>
      </c>
      <c r="G26" s="42"/>
      <c r="H26" s="42" t="n">
        <f aca="false">+H25</f>
        <v>111639</v>
      </c>
      <c r="I26" s="42" t="n">
        <f aca="false">+I25</f>
        <v>25478</v>
      </c>
      <c r="J26" s="42" t="n">
        <f aca="false">+I26+H26</f>
        <v>137117</v>
      </c>
      <c r="L26" s="0" t="n">
        <f aca="false">+L25</f>
        <v>43625</v>
      </c>
      <c r="M26" s="0" t="n">
        <f aca="false">+M25</f>
        <v>43625</v>
      </c>
      <c r="N26" s="42" t="n">
        <f aca="false">+L26-M26</f>
        <v>0</v>
      </c>
      <c r="O26" s="42" t="n">
        <f aca="false">IF(M26&gt;L26,+M26,L26)</f>
        <v>43625</v>
      </c>
      <c r="P26" s="42" t="n">
        <f aca="false">+P25</f>
        <v>0</v>
      </c>
      <c r="R26" s="42" t="n">
        <f aca="false">+R25</f>
        <v>25478</v>
      </c>
      <c r="S26" s="42" t="n">
        <f aca="false">+S25</f>
        <v>0</v>
      </c>
      <c r="T26" s="42" t="n">
        <f aca="false">+T25</f>
        <v>25478</v>
      </c>
      <c r="V26" s="0" t="n">
        <f aca="false">+V25</f>
        <v>20070</v>
      </c>
      <c r="W26" s="42" t="n">
        <f aca="false">IF(T26=0,-1*S26-R26,0)</f>
        <v>0</v>
      </c>
      <c r="X26" s="42" t="n">
        <f aca="false">+V26+W26</f>
        <v>20070</v>
      </c>
      <c r="Y26" s="42"/>
      <c r="Z26" s="40" t="n">
        <f aca="false">+T26-X26</f>
        <v>5408</v>
      </c>
    </row>
    <row r="27" customFormat="false" ht="12.75" hidden="false" customHeight="false" outlineLevel="0" collapsed="false">
      <c r="B27" s="44" t="n">
        <v>36636</v>
      </c>
      <c r="C27" s="42" t="n">
        <f aca="false">+C26</f>
        <v>61215</v>
      </c>
      <c r="D27" s="42" t="n">
        <f aca="false">+D26</f>
        <v>54327</v>
      </c>
      <c r="E27" s="42" t="n">
        <f aca="false">+E26</f>
        <v>400</v>
      </c>
      <c r="F27" s="42" t="n">
        <f aca="false">SUM(C27:E27)</f>
        <v>115942</v>
      </c>
      <c r="G27" s="42"/>
      <c r="H27" s="42" t="n">
        <f aca="false">+H26</f>
        <v>111639</v>
      </c>
      <c r="I27" s="42" t="n">
        <f aca="false">+I26</f>
        <v>25478</v>
      </c>
      <c r="J27" s="42" t="n">
        <f aca="false">+I27+H27</f>
        <v>137117</v>
      </c>
      <c r="L27" s="0" t="n">
        <f aca="false">+L26</f>
        <v>43625</v>
      </c>
      <c r="M27" s="0" t="n">
        <f aca="false">+M26</f>
        <v>43625</v>
      </c>
      <c r="N27" s="42" t="n">
        <f aca="false">+L27-M27</f>
        <v>0</v>
      </c>
      <c r="O27" s="42" t="n">
        <f aca="false">IF(M27&gt;L27,+M27,L27)</f>
        <v>43625</v>
      </c>
      <c r="P27" s="42" t="n">
        <f aca="false">+P26</f>
        <v>0</v>
      </c>
      <c r="R27" s="42" t="n">
        <f aca="false">+R26</f>
        <v>25478</v>
      </c>
      <c r="S27" s="42" t="n">
        <f aca="false">+S26</f>
        <v>0</v>
      </c>
      <c r="T27" s="42" t="n">
        <f aca="false">+T26</f>
        <v>25478</v>
      </c>
      <c r="V27" s="0" t="n">
        <f aca="false">+V26</f>
        <v>20070</v>
      </c>
      <c r="W27" s="42" t="n">
        <f aca="false">IF(T27=0,-1*S27-R27,0)</f>
        <v>0</v>
      </c>
      <c r="X27" s="42" t="n">
        <f aca="false">+V27+W27</f>
        <v>20070</v>
      </c>
      <c r="Y27" s="42"/>
      <c r="Z27" s="40" t="n">
        <f aca="false">+T27-X27</f>
        <v>5408</v>
      </c>
    </row>
    <row r="28" customFormat="false" ht="12.75" hidden="false" customHeight="false" outlineLevel="0" collapsed="false">
      <c r="B28" s="44" t="n">
        <v>36637</v>
      </c>
      <c r="C28" s="42" t="n">
        <f aca="false">+C27</f>
        <v>61215</v>
      </c>
      <c r="D28" s="42" t="n">
        <f aca="false">+D27</f>
        <v>54327</v>
      </c>
      <c r="E28" s="42" t="n">
        <f aca="false">+E27</f>
        <v>400</v>
      </c>
      <c r="F28" s="42" t="n">
        <f aca="false">SUM(C28:E28)</f>
        <v>115942</v>
      </c>
      <c r="G28" s="42"/>
      <c r="H28" s="42" t="n">
        <f aca="false">+H27</f>
        <v>111639</v>
      </c>
      <c r="I28" s="42" t="n">
        <f aca="false">+I27</f>
        <v>25478</v>
      </c>
      <c r="J28" s="42" t="n">
        <f aca="false">+I28+H28</f>
        <v>137117</v>
      </c>
      <c r="L28" s="0" t="n">
        <f aca="false">+L27</f>
        <v>43625</v>
      </c>
      <c r="M28" s="0" t="n">
        <f aca="false">+M27</f>
        <v>43625</v>
      </c>
      <c r="N28" s="42" t="n">
        <f aca="false">+L28-M28</f>
        <v>0</v>
      </c>
      <c r="O28" s="42" t="n">
        <f aca="false">IF(M28&gt;L28,+M28,L28)</f>
        <v>43625</v>
      </c>
      <c r="P28" s="42" t="n">
        <f aca="false">+P27</f>
        <v>0</v>
      </c>
      <c r="R28" s="42" t="n">
        <f aca="false">+R27</f>
        <v>25478</v>
      </c>
      <c r="S28" s="42" t="n">
        <f aca="false">+S27</f>
        <v>0</v>
      </c>
      <c r="T28" s="42" t="n">
        <f aca="false">+T27</f>
        <v>25478</v>
      </c>
      <c r="V28" s="0" t="n">
        <f aca="false">+V27</f>
        <v>20070</v>
      </c>
      <c r="W28" s="42" t="n">
        <f aca="false">IF(T28=0,-1*S28-R28,0)</f>
        <v>0</v>
      </c>
      <c r="X28" s="42" t="n">
        <f aca="false">+V28+W28</f>
        <v>20070</v>
      </c>
      <c r="Y28" s="42"/>
      <c r="Z28" s="40" t="n">
        <f aca="false">+T28-X28</f>
        <v>5408</v>
      </c>
    </row>
    <row r="29" customFormat="false" ht="12.75" hidden="false" customHeight="false" outlineLevel="0" collapsed="false">
      <c r="B29" s="44" t="n">
        <v>36638</v>
      </c>
      <c r="C29" s="42" t="n">
        <f aca="false">+C28</f>
        <v>61215</v>
      </c>
      <c r="D29" s="42" t="n">
        <f aca="false">+D28</f>
        <v>54327</v>
      </c>
      <c r="E29" s="42" t="n">
        <f aca="false">+E28</f>
        <v>400</v>
      </c>
      <c r="F29" s="42" t="n">
        <f aca="false">SUM(C29:E29)</f>
        <v>115942</v>
      </c>
      <c r="G29" s="42"/>
      <c r="H29" s="42" t="n">
        <f aca="false">+H28</f>
        <v>111639</v>
      </c>
      <c r="I29" s="42" t="n">
        <f aca="false">+I28</f>
        <v>25478</v>
      </c>
      <c r="J29" s="42" t="n">
        <f aca="false">+I29+H29</f>
        <v>137117</v>
      </c>
      <c r="L29" s="0" t="n">
        <f aca="false">+L28</f>
        <v>43625</v>
      </c>
      <c r="M29" s="0" t="n">
        <f aca="false">+M28</f>
        <v>43625</v>
      </c>
      <c r="N29" s="42" t="n">
        <f aca="false">+L29-M29</f>
        <v>0</v>
      </c>
      <c r="O29" s="42" t="n">
        <f aca="false">IF(M29&gt;L29,+M29,L29)</f>
        <v>43625</v>
      </c>
      <c r="P29" s="42" t="n">
        <f aca="false">+P28</f>
        <v>0</v>
      </c>
      <c r="R29" s="42" t="n">
        <f aca="false">+R28</f>
        <v>25478</v>
      </c>
      <c r="S29" s="42" t="n">
        <f aca="false">+S28</f>
        <v>0</v>
      </c>
      <c r="T29" s="42" t="n">
        <f aca="false">+T28</f>
        <v>25478</v>
      </c>
      <c r="V29" s="0" t="n">
        <f aca="false">+V28</f>
        <v>20070</v>
      </c>
      <c r="W29" s="42" t="n">
        <f aca="false">IF(T29=0,-1*S29-R29,0)</f>
        <v>0</v>
      </c>
      <c r="X29" s="42" t="n">
        <f aca="false">+V29+W29</f>
        <v>20070</v>
      </c>
      <c r="Y29" s="42"/>
      <c r="Z29" s="40" t="n">
        <f aca="false">+T29-X29</f>
        <v>5408</v>
      </c>
    </row>
    <row r="30" customFormat="false" ht="12.75" hidden="false" customHeight="false" outlineLevel="0" collapsed="false">
      <c r="B30" s="44" t="n">
        <v>36639</v>
      </c>
      <c r="C30" s="42" t="n">
        <f aca="false">+C29</f>
        <v>61215</v>
      </c>
      <c r="D30" s="42" t="n">
        <f aca="false">+D29</f>
        <v>54327</v>
      </c>
      <c r="E30" s="42" t="n">
        <f aca="false">+E29</f>
        <v>400</v>
      </c>
      <c r="F30" s="42" t="n">
        <f aca="false">SUM(C30:E30)</f>
        <v>115942</v>
      </c>
      <c r="G30" s="42"/>
      <c r="H30" s="42" t="n">
        <f aca="false">+H29</f>
        <v>111639</v>
      </c>
      <c r="I30" s="42" t="n">
        <f aca="false">+I29</f>
        <v>25478</v>
      </c>
      <c r="J30" s="42" t="n">
        <f aca="false">+I30+H30</f>
        <v>137117</v>
      </c>
      <c r="L30" s="0" t="n">
        <f aca="false">+L29</f>
        <v>43625</v>
      </c>
      <c r="M30" s="0" t="n">
        <f aca="false">+M29</f>
        <v>43625</v>
      </c>
      <c r="N30" s="42" t="n">
        <f aca="false">+L30-M30</f>
        <v>0</v>
      </c>
      <c r="O30" s="42" t="n">
        <f aca="false">IF(M30&gt;L30,+M30,L30)</f>
        <v>43625</v>
      </c>
      <c r="P30" s="42" t="n">
        <f aca="false">+P29</f>
        <v>0</v>
      </c>
      <c r="R30" s="42" t="n">
        <f aca="false">+R29</f>
        <v>25478</v>
      </c>
      <c r="S30" s="42" t="n">
        <f aca="false">+S29</f>
        <v>0</v>
      </c>
      <c r="T30" s="42" t="n">
        <f aca="false">+T29</f>
        <v>25478</v>
      </c>
      <c r="V30" s="0" t="n">
        <f aca="false">+V29</f>
        <v>20070</v>
      </c>
      <c r="W30" s="42" t="n">
        <f aca="false">IF(T30=0,-1*S30-R30,0)</f>
        <v>0</v>
      </c>
      <c r="X30" s="42" t="n">
        <f aca="false">+V30+W30</f>
        <v>20070</v>
      </c>
      <c r="Y30" s="42"/>
      <c r="Z30" s="40" t="n">
        <f aca="false">+T30-X30</f>
        <v>5408</v>
      </c>
    </row>
    <row r="31" customFormat="false" ht="12.75" hidden="false" customHeight="false" outlineLevel="0" collapsed="false">
      <c r="B31" s="44" t="n">
        <v>36640</v>
      </c>
      <c r="C31" s="42" t="n">
        <f aca="false">+C30</f>
        <v>61215</v>
      </c>
      <c r="D31" s="42" t="n">
        <f aca="false">+D30</f>
        <v>54327</v>
      </c>
      <c r="E31" s="42" t="n">
        <f aca="false">+E30</f>
        <v>400</v>
      </c>
      <c r="F31" s="42" t="n">
        <f aca="false">SUM(C31:E31)</f>
        <v>115942</v>
      </c>
      <c r="G31" s="42"/>
      <c r="H31" s="42" t="n">
        <f aca="false">+H30</f>
        <v>111639</v>
      </c>
      <c r="I31" s="42" t="n">
        <f aca="false">+I30</f>
        <v>25478</v>
      </c>
      <c r="J31" s="42" t="n">
        <f aca="false">+I31+H31</f>
        <v>137117</v>
      </c>
      <c r="L31" s="0" t="n">
        <f aca="false">+L30</f>
        <v>43625</v>
      </c>
      <c r="M31" s="0" t="n">
        <f aca="false">+M30</f>
        <v>43625</v>
      </c>
      <c r="N31" s="42" t="n">
        <f aca="false">+L31-M31</f>
        <v>0</v>
      </c>
      <c r="O31" s="42" t="n">
        <f aca="false">IF(M31&gt;L31,+M31,L31)</f>
        <v>43625</v>
      </c>
      <c r="P31" s="42" t="n">
        <f aca="false">+P30</f>
        <v>0</v>
      </c>
      <c r="R31" s="42" t="n">
        <f aca="false">+R30</f>
        <v>25478</v>
      </c>
      <c r="S31" s="42" t="n">
        <f aca="false">+S30</f>
        <v>0</v>
      </c>
      <c r="T31" s="42" t="n">
        <f aca="false">+T30</f>
        <v>25478</v>
      </c>
      <c r="V31" s="0" t="n">
        <f aca="false">+V30</f>
        <v>20070</v>
      </c>
      <c r="W31" s="42" t="n">
        <f aca="false">IF(T31=0,-1*S31-R31,0)</f>
        <v>0</v>
      </c>
      <c r="X31" s="42" t="n">
        <f aca="false">+V31+W31</f>
        <v>20070</v>
      </c>
      <c r="Y31" s="42"/>
      <c r="Z31" s="40" t="n">
        <f aca="false">+T31-X31</f>
        <v>5408</v>
      </c>
    </row>
    <row r="32" customFormat="false" ht="12.75" hidden="false" customHeight="false" outlineLevel="0" collapsed="false">
      <c r="B32" s="44" t="n">
        <v>36641</v>
      </c>
      <c r="C32" s="42" t="n">
        <f aca="false">+C31</f>
        <v>61215</v>
      </c>
      <c r="D32" s="42" t="n">
        <f aca="false">+D31</f>
        <v>54327</v>
      </c>
      <c r="E32" s="42" t="n">
        <f aca="false">+E31</f>
        <v>400</v>
      </c>
      <c r="F32" s="42" t="n">
        <f aca="false">SUM(C32:E32)</f>
        <v>115942</v>
      </c>
      <c r="G32" s="42"/>
      <c r="H32" s="42" t="n">
        <f aca="false">+H31</f>
        <v>111639</v>
      </c>
      <c r="I32" s="42" t="n">
        <f aca="false">+I31</f>
        <v>25478</v>
      </c>
      <c r="J32" s="42" t="n">
        <f aca="false">+I32+H32</f>
        <v>137117</v>
      </c>
      <c r="L32" s="0" t="n">
        <f aca="false">+L31</f>
        <v>43625</v>
      </c>
      <c r="M32" s="0" t="n">
        <f aca="false">+M31</f>
        <v>43625</v>
      </c>
      <c r="N32" s="42" t="n">
        <f aca="false">+L32-M32</f>
        <v>0</v>
      </c>
      <c r="O32" s="42" t="n">
        <f aca="false">IF(M32&gt;L32,+M32,L32)</f>
        <v>43625</v>
      </c>
      <c r="P32" s="42" t="n">
        <f aca="false">+P31</f>
        <v>0</v>
      </c>
      <c r="R32" s="42" t="n">
        <f aca="false">+R31</f>
        <v>25478</v>
      </c>
      <c r="S32" s="42" t="n">
        <f aca="false">+S31</f>
        <v>0</v>
      </c>
      <c r="T32" s="42" t="n">
        <f aca="false">+T31</f>
        <v>25478</v>
      </c>
      <c r="V32" s="0" t="n">
        <f aca="false">+V31</f>
        <v>20070</v>
      </c>
      <c r="W32" s="42" t="n">
        <f aca="false">IF(T32=0,-1*S32-R32,0)</f>
        <v>0</v>
      </c>
      <c r="X32" s="42" t="n">
        <f aca="false">+V32+W32</f>
        <v>20070</v>
      </c>
      <c r="Y32" s="42"/>
      <c r="Z32" s="40" t="n">
        <f aca="false">+T32-X32</f>
        <v>5408</v>
      </c>
    </row>
    <row r="33" customFormat="false" ht="12.75" hidden="false" customHeight="false" outlineLevel="0" collapsed="false">
      <c r="B33" s="44" t="n">
        <v>36642</v>
      </c>
      <c r="C33" s="42" t="n">
        <f aca="false">+C32</f>
        <v>61215</v>
      </c>
      <c r="D33" s="42" t="n">
        <f aca="false">+D32</f>
        <v>54327</v>
      </c>
      <c r="E33" s="42" t="n">
        <f aca="false">+E32</f>
        <v>400</v>
      </c>
      <c r="F33" s="42" t="n">
        <f aca="false">SUM(C33:E33)</f>
        <v>115942</v>
      </c>
      <c r="G33" s="42"/>
      <c r="H33" s="42" t="n">
        <f aca="false">+H32</f>
        <v>111639</v>
      </c>
      <c r="I33" s="42" t="n">
        <f aca="false">+I32</f>
        <v>25478</v>
      </c>
      <c r="J33" s="42" t="n">
        <f aca="false">+I33+H33</f>
        <v>137117</v>
      </c>
      <c r="L33" s="0" t="n">
        <f aca="false">+L32</f>
        <v>43625</v>
      </c>
      <c r="M33" s="0" t="n">
        <f aca="false">+M32</f>
        <v>43625</v>
      </c>
      <c r="N33" s="42" t="n">
        <f aca="false">+L33-M33</f>
        <v>0</v>
      </c>
      <c r="O33" s="42" t="n">
        <f aca="false">IF(M33&gt;L33,+M33,L33)</f>
        <v>43625</v>
      </c>
      <c r="P33" s="42" t="n">
        <f aca="false">+P32</f>
        <v>0</v>
      </c>
      <c r="R33" s="42" t="n">
        <f aca="false">+R32</f>
        <v>25478</v>
      </c>
      <c r="S33" s="42" t="n">
        <f aca="false">+S32</f>
        <v>0</v>
      </c>
      <c r="T33" s="42" t="n">
        <f aca="false">+T32</f>
        <v>25478</v>
      </c>
      <c r="V33" s="0" t="n">
        <f aca="false">+V32</f>
        <v>20070</v>
      </c>
      <c r="W33" s="42" t="n">
        <f aca="false">IF(T33=0,-1*S33-R33,0)</f>
        <v>0</v>
      </c>
      <c r="X33" s="42" t="n">
        <f aca="false">+V33+W33</f>
        <v>20070</v>
      </c>
      <c r="Y33" s="42"/>
      <c r="Z33" s="40" t="n">
        <f aca="false">+T33-X33</f>
        <v>5408</v>
      </c>
    </row>
    <row r="34" customFormat="false" ht="12.75" hidden="false" customHeight="false" outlineLevel="0" collapsed="false">
      <c r="B34" s="44" t="n">
        <v>36643</v>
      </c>
      <c r="C34" s="42" t="n">
        <f aca="false">+C33</f>
        <v>61215</v>
      </c>
      <c r="D34" s="42" t="n">
        <f aca="false">+D33</f>
        <v>54327</v>
      </c>
      <c r="E34" s="42" t="n">
        <f aca="false">+E33</f>
        <v>400</v>
      </c>
      <c r="F34" s="42" t="n">
        <f aca="false">SUM(C34:E34)</f>
        <v>115942</v>
      </c>
      <c r="G34" s="42"/>
      <c r="H34" s="42" t="n">
        <f aca="false">+H33</f>
        <v>111639</v>
      </c>
      <c r="I34" s="42" t="n">
        <f aca="false">+I33</f>
        <v>25478</v>
      </c>
      <c r="J34" s="42" t="n">
        <f aca="false">+I34+H34</f>
        <v>137117</v>
      </c>
      <c r="L34" s="0" t="n">
        <f aca="false">+L33</f>
        <v>43625</v>
      </c>
      <c r="M34" s="0" t="n">
        <f aca="false">+M33</f>
        <v>43625</v>
      </c>
      <c r="N34" s="42" t="n">
        <f aca="false">+L34-M34</f>
        <v>0</v>
      </c>
      <c r="O34" s="42" t="n">
        <f aca="false">IF(M34&gt;L34,+M34,L34)</f>
        <v>43625</v>
      </c>
      <c r="P34" s="42" t="n">
        <f aca="false">+P33</f>
        <v>0</v>
      </c>
      <c r="R34" s="42" t="n">
        <f aca="false">+R33</f>
        <v>25478</v>
      </c>
      <c r="S34" s="42" t="n">
        <f aca="false">+S33</f>
        <v>0</v>
      </c>
      <c r="T34" s="42" t="n">
        <f aca="false">+T33</f>
        <v>25478</v>
      </c>
      <c r="V34" s="0" t="n">
        <f aca="false">+V33</f>
        <v>20070</v>
      </c>
      <c r="W34" s="42" t="n">
        <f aca="false">IF(T34=0,-1*S34-R34,0)</f>
        <v>0</v>
      </c>
      <c r="X34" s="42" t="n">
        <f aca="false">+V34+W34</f>
        <v>20070</v>
      </c>
      <c r="Y34" s="42"/>
      <c r="Z34" s="40" t="n">
        <f aca="false">+T34-X34</f>
        <v>5408</v>
      </c>
    </row>
    <row r="35" customFormat="false" ht="12.75" hidden="false" customHeight="false" outlineLevel="0" collapsed="false">
      <c r="B35" s="44" t="n">
        <v>36644</v>
      </c>
      <c r="C35" s="42" t="n">
        <f aca="false">+C34</f>
        <v>61215</v>
      </c>
      <c r="D35" s="42" t="n">
        <f aca="false">+D34</f>
        <v>54327</v>
      </c>
      <c r="E35" s="42" t="n">
        <f aca="false">+E34</f>
        <v>400</v>
      </c>
      <c r="F35" s="42" t="n">
        <f aca="false">SUM(C35:E35)</f>
        <v>115942</v>
      </c>
      <c r="G35" s="42"/>
      <c r="H35" s="42" t="n">
        <f aca="false">+H34</f>
        <v>111639</v>
      </c>
      <c r="I35" s="42" t="n">
        <f aca="false">+I34</f>
        <v>25478</v>
      </c>
      <c r="J35" s="42" t="n">
        <f aca="false">+I35+H35</f>
        <v>137117</v>
      </c>
      <c r="L35" s="0" t="n">
        <f aca="false">+L34</f>
        <v>43625</v>
      </c>
      <c r="M35" s="0" t="n">
        <f aca="false">+M34</f>
        <v>43625</v>
      </c>
      <c r="N35" s="42" t="n">
        <f aca="false">+L35-M35</f>
        <v>0</v>
      </c>
      <c r="O35" s="42" t="n">
        <f aca="false">IF(M35&gt;L35,+M35,L35)</f>
        <v>43625</v>
      </c>
      <c r="P35" s="42" t="n">
        <f aca="false">+P34</f>
        <v>0</v>
      </c>
      <c r="R35" s="42" t="n">
        <f aca="false">+R34</f>
        <v>25478</v>
      </c>
      <c r="S35" s="42" t="n">
        <f aca="false">+S34</f>
        <v>0</v>
      </c>
      <c r="T35" s="42" t="n">
        <f aca="false">+T34</f>
        <v>25478</v>
      </c>
      <c r="V35" s="0" t="n">
        <f aca="false">+V34</f>
        <v>20070</v>
      </c>
      <c r="W35" s="42" t="n">
        <f aca="false">IF(T35=0,-1*S35-R35,0)</f>
        <v>0</v>
      </c>
      <c r="X35" s="42" t="n">
        <f aca="false">+V35+W35</f>
        <v>20070</v>
      </c>
      <c r="Y35" s="42"/>
      <c r="Z35" s="40" t="n">
        <f aca="false">+T35-X35</f>
        <v>5408</v>
      </c>
    </row>
    <row r="36" customFormat="false" ht="12.75" hidden="false" customHeight="false" outlineLevel="0" collapsed="false">
      <c r="B36" s="44" t="n">
        <v>36645</v>
      </c>
      <c r="C36" s="42" t="n">
        <f aca="false">+C35</f>
        <v>61215</v>
      </c>
      <c r="D36" s="42" t="n">
        <f aca="false">+D35</f>
        <v>54327</v>
      </c>
      <c r="E36" s="42" t="n">
        <f aca="false">+E35</f>
        <v>400</v>
      </c>
      <c r="F36" s="42" t="n">
        <f aca="false">SUM(C36:E36)</f>
        <v>115942</v>
      </c>
      <c r="G36" s="42"/>
      <c r="H36" s="42" t="n">
        <f aca="false">+H35</f>
        <v>111639</v>
      </c>
      <c r="I36" s="42" t="n">
        <f aca="false">+I35</f>
        <v>25478</v>
      </c>
      <c r="J36" s="42" t="n">
        <f aca="false">+I36+H36</f>
        <v>137117</v>
      </c>
      <c r="L36" s="0" t="n">
        <f aca="false">+L35</f>
        <v>43625</v>
      </c>
      <c r="M36" s="0" t="n">
        <f aca="false">+M35</f>
        <v>43625</v>
      </c>
      <c r="N36" s="42" t="n">
        <f aca="false">+L36-M36</f>
        <v>0</v>
      </c>
      <c r="O36" s="42" t="n">
        <f aca="false">IF(M36&gt;L36,+M36,L36)</f>
        <v>43625</v>
      </c>
      <c r="P36" s="42" t="n">
        <f aca="false">+P35</f>
        <v>0</v>
      </c>
      <c r="R36" s="42" t="n">
        <f aca="false">+R35</f>
        <v>25478</v>
      </c>
      <c r="S36" s="42" t="n">
        <f aca="false">+S35</f>
        <v>0</v>
      </c>
      <c r="T36" s="42" t="n">
        <f aca="false">+T35</f>
        <v>25478</v>
      </c>
      <c r="V36" s="0" t="n">
        <f aca="false">+V35</f>
        <v>20070</v>
      </c>
      <c r="W36" s="42" t="n">
        <f aca="false">IF(T36=0,-1*S36-R36,0)</f>
        <v>0</v>
      </c>
      <c r="X36" s="42" t="n">
        <f aca="false">+V36+W36</f>
        <v>20070</v>
      </c>
      <c r="Y36" s="42"/>
      <c r="Z36" s="40" t="n">
        <f aca="false">+T36-X36</f>
        <v>5408</v>
      </c>
    </row>
    <row r="37" customFormat="false" ht="12.75" hidden="false" customHeight="false" outlineLevel="0" collapsed="false">
      <c r="B37" s="45" t="n">
        <v>36646</v>
      </c>
      <c r="C37" s="42" t="n">
        <f aca="false">+C36</f>
        <v>61215</v>
      </c>
      <c r="D37" s="42" t="n">
        <f aca="false">+D36</f>
        <v>54327</v>
      </c>
      <c r="E37" s="42" t="n">
        <f aca="false">+E36</f>
        <v>400</v>
      </c>
      <c r="F37" s="42" t="n">
        <f aca="false">SUM(C37:E37)</f>
        <v>115942</v>
      </c>
      <c r="G37" s="42"/>
      <c r="H37" s="42" t="n">
        <f aca="false">+H36</f>
        <v>111639</v>
      </c>
      <c r="I37" s="42" t="n">
        <f aca="false">+I36</f>
        <v>25478</v>
      </c>
      <c r="J37" s="42" t="n">
        <f aca="false">+I37+H37</f>
        <v>137117</v>
      </c>
      <c r="L37" s="0" t="n">
        <f aca="false">+L36</f>
        <v>43625</v>
      </c>
      <c r="M37" s="0" t="n">
        <f aca="false">+M36</f>
        <v>43625</v>
      </c>
      <c r="N37" s="42" t="n">
        <f aca="false">+L37-M37</f>
        <v>0</v>
      </c>
      <c r="O37" s="42" t="n">
        <f aca="false">IF(M37&gt;L37,+M37,L37)</f>
        <v>43625</v>
      </c>
      <c r="P37" s="42" t="n">
        <f aca="false">+P36</f>
        <v>0</v>
      </c>
      <c r="R37" s="42" t="n">
        <f aca="false">+R36</f>
        <v>25478</v>
      </c>
      <c r="S37" s="42" t="n">
        <f aca="false">+S36</f>
        <v>0</v>
      </c>
      <c r="T37" s="42" t="n">
        <f aca="false">+T36</f>
        <v>25478</v>
      </c>
      <c r="V37" s="0" t="n">
        <f aca="false">+V36</f>
        <v>20070</v>
      </c>
      <c r="W37" s="42" t="n">
        <f aca="false">IF(T37=0,-1*S37-R37,0)</f>
        <v>0</v>
      </c>
      <c r="X37" s="42" t="n">
        <f aca="false">+V37+W37</f>
        <v>20070</v>
      </c>
      <c r="Y37" s="42"/>
      <c r="Z37" s="40" t="n">
        <f aca="false">+T37-X37</f>
        <v>5408</v>
      </c>
    </row>
    <row r="38" customFormat="false" ht="12.75" hidden="false" customHeight="false" outlineLevel="0" collapsed="false">
      <c r="B38" s="0" t="s">
        <v>71</v>
      </c>
      <c r="L38" s="0" t="n">
        <f aca="false">SUM(L8:L37)</f>
        <v>1476893</v>
      </c>
      <c r="M38" s="0" t="n">
        <f aca="false">SUM(M8:M37)</f>
        <v>1469349</v>
      </c>
      <c r="N38" s="42" t="n">
        <f aca="false">SUM(N8:N37)</f>
        <v>7544</v>
      </c>
    </row>
  </sheetData>
  <mergeCells count="2">
    <mergeCell ref="C5:F5"/>
    <mergeCell ref="H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K20" activeCellId="0" sqref="K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85"/>
    <col collapsed="false" customWidth="true" hidden="false" outlineLevel="0" max="10" min="10" style="0" width="2.42"/>
    <col collapsed="false" customWidth="true" hidden="false" outlineLevel="0" max="14" min="14" style="0" width="10.99"/>
    <col collapsed="false" customWidth="true" hidden="false" outlineLevel="0" max="16" min="16" style="0" width="1.99"/>
    <col collapsed="false" customWidth="true" hidden="false" outlineLevel="0" max="17" min="17" style="0" width="12.56"/>
  </cols>
  <sheetData>
    <row r="1" customFormat="false" ht="12.75" hidden="false" customHeight="false" outlineLevel="0" collapsed="false">
      <c r="A1" s="0" t="s">
        <v>72</v>
      </c>
    </row>
    <row r="2" customFormat="false" ht="12.75" hidden="false" customHeight="false" outlineLevel="0" collapsed="false">
      <c r="A2" s="0" t="s">
        <v>73</v>
      </c>
      <c r="B2" s="8" t="n">
        <v>6050607</v>
      </c>
    </row>
    <row r="3" customFormat="false" ht="12.75" hidden="false" customHeight="false" outlineLevel="0" collapsed="false">
      <c r="A3" s="0" t="s">
        <v>74</v>
      </c>
      <c r="B3" s="8" t="n">
        <v>36304</v>
      </c>
    </row>
    <row r="4" customFormat="false" ht="12.75" hidden="false" customHeight="false" outlineLevel="0" collapsed="false">
      <c r="A4" s="0" t="s">
        <v>75</v>
      </c>
      <c r="B4" s="8" t="n">
        <v>907591</v>
      </c>
    </row>
    <row r="5" customFormat="false" ht="12.75" hidden="false" customHeight="false" outlineLevel="0" collapsed="false">
      <c r="A5" s="0" t="s">
        <v>55</v>
      </c>
      <c r="B5" s="8" t="n">
        <v>54327</v>
      </c>
    </row>
    <row r="7" customFormat="false" ht="12.75" hidden="false" customHeight="false" outlineLevel="0" collapsed="false">
      <c r="N7" s="46" t="s">
        <v>76</v>
      </c>
      <c r="O7" s="46"/>
      <c r="P7" s="46"/>
      <c r="Q7" s="46"/>
    </row>
    <row r="8" customFormat="false" ht="12.75" hidden="false" customHeight="false" outlineLevel="0" collapsed="false">
      <c r="B8" s="0" t="s">
        <v>47</v>
      </c>
      <c r="C8" s="0" t="s">
        <v>77</v>
      </c>
      <c r="E8" s="0" t="s">
        <v>78</v>
      </c>
      <c r="H8" s="0" t="s">
        <v>79</v>
      </c>
      <c r="I8" s="0" t="s">
        <v>80</v>
      </c>
      <c r="K8" s="0" t="s">
        <v>81</v>
      </c>
      <c r="L8" s="0" t="s">
        <v>82</v>
      </c>
      <c r="N8" s="47"/>
      <c r="O8" s="48"/>
      <c r="P8" s="48"/>
      <c r="Q8" s="49" t="s">
        <v>83</v>
      </c>
    </row>
    <row r="9" customFormat="false" ht="12.75" hidden="false" customHeight="false" outlineLevel="0" collapsed="false">
      <c r="B9" s="0" t="s">
        <v>61</v>
      </c>
      <c r="C9" s="0" t="s">
        <v>84</v>
      </c>
      <c r="E9" s="0" t="s">
        <v>85</v>
      </c>
      <c r="F9" s="0" t="s">
        <v>86</v>
      </c>
      <c r="H9" s="0" t="s">
        <v>68</v>
      </c>
      <c r="I9" s="0" t="s">
        <v>87</v>
      </c>
      <c r="K9" s="0" t="s">
        <v>51</v>
      </c>
      <c r="L9" s="0" t="s">
        <v>88</v>
      </c>
      <c r="N9" s="50" t="s">
        <v>89</v>
      </c>
      <c r="O9" s="51" t="s">
        <v>68</v>
      </c>
      <c r="P9" s="51"/>
      <c r="Q9" s="52" t="s">
        <v>90</v>
      </c>
    </row>
    <row r="10" customFormat="false" ht="12.75" hidden="false" customHeight="false" outlineLevel="0" collapsed="false">
      <c r="A10" s="0" t="n">
        <v>1</v>
      </c>
      <c r="B10" s="0" t="n">
        <v>30299</v>
      </c>
      <c r="C10" s="0" t="n">
        <v>38986</v>
      </c>
      <c r="E10" s="0" t="n">
        <v>54327</v>
      </c>
      <c r="F10" s="0" t="n">
        <v>37744</v>
      </c>
      <c r="H10" s="0" t="n">
        <v>11052</v>
      </c>
      <c r="I10" s="0" t="n">
        <v>56242</v>
      </c>
      <c r="K10" s="0" t="n">
        <f aca="false">+I10-H10</f>
        <v>45190</v>
      </c>
      <c r="L10" s="0" t="n">
        <v>20519</v>
      </c>
      <c r="N10" s="0" t="n">
        <v>45113</v>
      </c>
      <c r="O10" s="0" t="n">
        <v>0</v>
      </c>
      <c r="Q10" s="0" t="n">
        <f aca="false">+N10-O10</f>
        <v>45113</v>
      </c>
    </row>
    <row r="11" customFormat="false" ht="12.75" hidden="false" customHeight="false" outlineLevel="0" collapsed="false">
      <c r="A11" s="0" t="n">
        <v>2</v>
      </c>
      <c r="B11" s="0" t="n">
        <v>37204</v>
      </c>
      <c r="C11" s="0" t="n">
        <v>37908</v>
      </c>
      <c r="E11" s="0" t="n">
        <f aca="false">+E10</f>
        <v>54327</v>
      </c>
      <c r="F11" s="0" t="n">
        <v>47578</v>
      </c>
      <c r="H11" s="0" t="n">
        <v>16720</v>
      </c>
      <c r="I11" s="0" t="n">
        <v>56164</v>
      </c>
      <c r="K11" s="0" t="n">
        <f aca="false">+I11-H11</f>
        <v>39444</v>
      </c>
      <c r="L11" s="0" t="n">
        <v>20519</v>
      </c>
      <c r="N11" s="0" t="n">
        <v>39377</v>
      </c>
      <c r="O11" s="0" t="n">
        <v>0</v>
      </c>
      <c r="Q11" s="0" t="n">
        <f aca="false">+Q10+N11-O11</f>
        <v>84490</v>
      </c>
    </row>
    <row r="12" customFormat="false" ht="12.75" hidden="false" customHeight="false" outlineLevel="0" collapsed="false">
      <c r="A12" s="0" t="n">
        <f aca="false">+A11+1</f>
        <v>3</v>
      </c>
      <c r="B12" s="0" t="n">
        <v>41096</v>
      </c>
      <c r="C12" s="0" t="n">
        <v>41807</v>
      </c>
      <c r="E12" s="0" t="n">
        <f aca="false">+E11</f>
        <v>54327</v>
      </c>
      <c r="F12" s="0" t="n">
        <v>25156</v>
      </c>
      <c r="H12" s="0" t="n">
        <v>2415</v>
      </c>
      <c r="I12" s="0" t="n">
        <v>55338</v>
      </c>
      <c r="K12" s="0" t="n">
        <f aca="false">+I12-H12</f>
        <v>52923</v>
      </c>
      <c r="L12" s="0" t="n">
        <v>20519</v>
      </c>
      <c r="N12" s="0" t="n">
        <v>52833</v>
      </c>
      <c r="O12" s="0" t="n">
        <v>0</v>
      </c>
      <c r="Q12" s="0" t="n">
        <f aca="false">+Q11+N12-O12</f>
        <v>137323</v>
      </c>
    </row>
    <row r="13" customFormat="false" ht="12.75" hidden="false" customHeight="false" outlineLevel="0" collapsed="false">
      <c r="A13" s="0" t="n">
        <f aca="false">+A12+1</f>
        <v>4</v>
      </c>
      <c r="B13" s="0" t="n">
        <v>83570</v>
      </c>
      <c r="C13" s="0" t="n">
        <v>76971</v>
      </c>
      <c r="E13" s="0" t="n">
        <f aca="false">+E12</f>
        <v>54327</v>
      </c>
      <c r="F13" s="0" t="n">
        <v>59041</v>
      </c>
      <c r="H13" s="0" t="n">
        <v>38219</v>
      </c>
      <c r="I13" s="0" t="n">
        <v>46449</v>
      </c>
      <c r="K13" s="0" t="n">
        <f aca="false">+I13-H13</f>
        <v>8230</v>
      </c>
      <c r="L13" s="0" t="n">
        <v>20519</v>
      </c>
      <c r="N13" s="0" t="n">
        <v>8216</v>
      </c>
      <c r="O13" s="0" t="n">
        <v>0</v>
      </c>
      <c r="Q13" s="0" t="n">
        <f aca="false">+Q12+N13-O13</f>
        <v>145539</v>
      </c>
    </row>
    <row r="14" customFormat="false" ht="12.75" hidden="false" customHeight="false" outlineLevel="0" collapsed="false">
      <c r="A14" s="0" t="n">
        <f aca="false">+A13+1</f>
        <v>5</v>
      </c>
      <c r="B14" s="0" t="n">
        <v>49566</v>
      </c>
      <c r="C14" s="0" t="n">
        <v>55556</v>
      </c>
      <c r="E14" s="0" t="n">
        <f aca="false">+E13</f>
        <v>54327</v>
      </c>
      <c r="F14" s="0" t="n">
        <v>48901</v>
      </c>
      <c r="H14" s="0" t="n">
        <v>34605</v>
      </c>
      <c r="I14" s="0" t="n">
        <v>56298</v>
      </c>
      <c r="K14" s="0" t="n">
        <f aca="false">+I14-H14</f>
        <v>21693</v>
      </c>
      <c r="L14" s="0" t="n">
        <v>20519</v>
      </c>
      <c r="N14" s="0" t="n">
        <v>21656</v>
      </c>
      <c r="O14" s="0" t="n">
        <v>0</v>
      </c>
      <c r="Q14" s="0" t="n">
        <f aca="false">+Q13+N14-O14</f>
        <v>167195</v>
      </c>
    </row>
    <row r="15" customFormat="false" ht="12.75" hidden="false" customHeight="false" outlineLevel="0" collapsed="false">
      <c r="A15" s="0" t="n">
        <f aca="false">+A14+1</f>
        <v>6</v>
      </c>
      <c r="B15" s="0" t="n">
        <v>42494</v>
      </c>
      <c r="C15" s="0" t="n">
        <v>43990</v>
      </c>
      <c r="E15" s="0" t="n">
        <f aca="false">+E14</f>
        <v>54327</v>
      </c>
      <c r="F15" s="0" t="n">
        <v>49829</v>
      </c>
      <c r="H15" s="0" t="n">
        <v>20951</v>
      </c>
      <c r="I15" s="0" t="n">
        <v>63893</v>
      </c>
      <c r="K15" s="0" t="n">
        <f aca="false">+I15-H15</f>
        <v>42942</v>
      </c>
      <c r="L15" s="0" t="n">
        <v>20519</v>
      </c>
      <c r="N15" s="0" t="n">
        <v>42869</v>
      </c>
      <c r="O15" s="0" t="n">
        <v>0</v>
      </c>
      <c r="Q15" s="0" t="n">
        <f aca="false">+Q14+N15-O15</f>
        <v>210064</v>
      </c>
    </row>
    <row r="16" customFormat="false" ht="12.75" hidden="false" customHeight="false" outlineLevel="0" collapsed="false">
      <c r="A16" s="0" t="n">
        <f aca="false">+A15+1</f>
        <v>7</v>
      </c>
      <c r="B16" s="0" t="n">
        <v>52536</v>
      </c>
      <c r="C16" s="0" t="n">
        <v>43244</v>
      </c>
      <c r="E16" s="0" t="n">
        <f aca="false">+E15</f>
        <v>54327</v>
      </c>
      <c r="F16" s="0" t="n">
        <v>53590</v>
      </c>
      <c r="H16" s="0" t="n">
        <v>31675</v>
      </c>
      <c r="I16" s="0" t="n">
        <v>51003</v>
      </c>
      <c r="K16" s="0" t="n">
        <f aca="false">+I16-H16</f>
        <v>19328</v>
      </c>
      <c r="L16" s="0" t="n">
        <v>20519</v>
      </c>
      <c r="N16" s="0" t="n">
        <v>19295</v>
      </c>
      <c r="O16" s="0" t="n">
        <v>0</v>
      </c>
      <c r="Q16" s="0" t="n">
        <f aca="false">+Q15+N16-O16</f>
        <v>229359</v>
      </c>
    </row>
    <row r="17" customFormat="false" ht="12.75" hidden="false" customHeight="false" outlineLevel="0" collapsed="false">
      <c r="A17" s="0" t="n">
        <f aca="false">+A16+1</f>
        <v>8</v>
      </c>
      <c r="B17" s="0" t="n">
        <v>90509</v>
      </c>
      <c r="C17" s="0" t="n">
        <v>83062</v>
      </c>
      <c r="E17" s="0" t="n">
        <f aca="false">+E16</f>
        <v>54327</v>
      </c>
      <c r="F17" s="0" t="n">
        <v>61337</v>
      </c>
      <c r="H17" s="0" t="n">
        <v>41841</v>
      </c>
      <c r="I17" s="0" t="n">
        <v>60943</v>
      </c>
      <c r="K17" s="0" t="n">
        <f aca="false">+I17-H17</f>
        <v>19102</v>
      </c>
      <c r="L17" s="0" t="n">
        <v>20519</v>
      </c>
      <c r="N17" s="0" t="n">
        <v>19070</v>
      </c>
      <c r="O17" s="0" t="n">
        <v>0</v>
      </c>
      <c r="Q17" s="0" t="n">
        <f aca="false">+Q16+N17-O17</f>
        <v>248429</v>
      </c>
    </row>
    <row r="18" customFormat="false" ht="12.75" hidden="false" customHeight="false" outlineLevel="0" collapsed="false">
      <c r="A18" s="0" t="n">
        <f aca="false">+A17+1</f>
        <v>9</v>
      </c>
      <c r="B18" s="0" t="n">
        <v>73759</v>
      </c>
      <c r="C18" s="0" t="n">
        <v>71875</v>
      </c>
      <c r="E18" s="0" t="n">
        <f aca="false">+E17</f>
        <v>54327</v>
      </c>
      <c r="F18" s="0" t="n">
        <v>54593</v>
      </c>
      <c r="H18" s="0" t="n">
        <v>41031</v>
      </c>
      <c r="I18" s="0" t="n">
        <v>51047</v>
      </c>
      <c r="K18" s="0" t="n">
        <f aca="false">+I18-H18</f>
        <v>10016</v>
      </c>
      <c r="L18" s="0" t="n">
        <v>20519</v>
      </c>
      <c r="N18" s="0" t="n">
        <v>9460</v>
      </c>
      <c r="O18" s="0" t="n">
        <v>0</v>
      </c>
      <c r="Q18" s="0" t="n">
        <f aca="false">+Q17+N18-O18</f>
        <v>257889</v>
      </c>
    </row>
    <row r="19" customFormat="false" ht="12.75" hidden="false" customHeight="false" outlineLevel="0" collapsed="false">
      <c r="A19" s="0" t="n">
        <f aca="false">+A18+1</f>
        <v>10</v>
      </c>
      <c r="B19" s="0" t="n">
        <v>69462</v>
      </c>
      <c r="C19" s="0" t="n">
        <v>69462</v>
      </c>
      <c r="E19" s="0" t="n">
        <f aca="false">+E18</f>
        <v>54327</v>
      </c>
      <c r="F19" s="0" t="n">
        <v>54383</v>
      </c>
      <c r="H19" s="0" t="n">
        <v>28405</v>
      </c>
      <c r="I19" s="0" t="n">
        <v>50031</v>
      </c>
      <c r="K19" s="0" t="n">
        <f aca="false">+I19-H19</f>
        <v>21626</v>
      </c>
      <c r="L19" s="0" t="n">
        <v>20519</v>
      </c>
      <c r="N19" s="0" t="n">
        <v>26401</v>
      </c>
      <c r="O19" s="0" t="n">
        <v>0</v>
      </c>
      <c r="Q19" s="0" t="n">
        <f aca="false">+Q18+N19-O19</f>
        <v>284290</v>
      </c>
    </row>
    <row r="20" customFormat="false" ht="12.75" hidden="false" customHeight="false" outlineLevel="0" collapsed="false">
      <c r="A20" s="0" t="n">
        <f aca="false">+A19+1</f>
        <v>11</v>
      </c>
      <c r="B20" s="0" t="n">
        <v>75922</v>
      </c>
      <c r="C20" s="0" t="n">
        <v>77523</v>
      </c>
      <c r="K20" s="0" t="n">
        <f aca="false">+I20-H20</f>
        <v>0</v>
      </c>
      <c r="N20" s="0" t="n">
        <v>33816</v>
      </c>
      <c r="O20" s="0" t="n">
        <v>0</v>
      </c>
      <c r="Q20" s="0" t="n">
        <f aca="false">+Q19+N20-O20</f>
        <v>318106</v>
      </c>
    </row>
    <row r="21" customFormat="false" ht="12.75" hidden="false" customHeight="false" outlineLevel="0" collapsed="false">
      <c r="A21" s="0" t="n">
        <f aca="false">+A20+1</f>
        <v>12</v>
      </c>
      <c r="B21" s="0" t="n">
        <v>77765</v>
      </c>
      <c r="C21" s="0" t="n">
        <v>66248</v>
      </c>
      <c r="N21" s="0" t="n">
        <v>18070</v>
      </c>
      <c r="O21" s="0" t="n">
        <v>0</v>
      </c>
      <c r="Q21" s="0" t="n">
        <f aca="false">+Q20+N21-O21</f>
        <v>336176</v>
      </c>
    </row>
    <row r="22" customFormat="false" ht="12.75" hidden="false" customHeight="false" outlineLevel="0" collapsed="false">
      <c r="A22" s="0" t="n">
        <f aca="false">+A21+1</f>
        <v>13</v>
      </c>
      <c r="B22" s="53" t="n">
        <f aca="false">+C22</f>
        <v>51061</v>
      </c>
      <c r="C22" s="0" t="n">
        <v>51061</v>
      </c>
      <c r="N22" s="0" t="n">
        <v>13187</v>
      </c>
      <c r="O22" s="0" t="n">
        <v>0</v>
      </c>
      <c r="Q22" s="0" t="n">
        <f aca="false">+Q21+N22-O22</f>
        <v>349363</v>
      </c>
    </row>
    <row r="23" customFormat="false" ht="12.75" hidden="false" customHeight="false" outlineLevel="0" collapsed="false">
      <c r="A23" s="0" t="n">
        <f aca="false">+A22+1</f>
        <v>14</v>
      </c>
      <c r="B23" s="53" t="n">
        <f aca="false">+C23</f>
        <v>34541</v>
      </c>
      <c r="C23" s="0" t="n">
        <v>34541</v>
      </c>
      <c r="N23" s="0" t="n">
        <v>23070</v>
      </c>
      <c r="O23" s="0" t="n">
        <v>0</v>
      </c>
      <c r="Q23" s="0" t="n">
        <f aca="false">+Q22+N23-O23</f>
        <v>372433</v>
      </c>
    </row>
    <row r="24" customFormat="false" ht="12.75" hidden="false" customHeight="false" outlineLevel="0" collapsed="false">
      <c r="A24" s="0" t="n">
        <f aca="false">+A23+1</f>
        <v>15</v>
      </c>
      <c r="B24" s="53" t="n">
        <f aca="false">+C24</f>
        <v>21000</v>
      </c>
      <c r="C24" s="0" t="n">
        <v>21000</v>
      </c>
      <c r="N24" s="0" t="n">
        <v>23776</v>
      </c>
      <c r="O24" s="0" t="n">
        <v>0</v>
      </c>
      <c r="Q24" s="0" t="n">
        <f aca="false">+Q23+N24-O24</f>
        <v>396209</v>
      </c>
    </row>
    <row r="25" customFormat="false" ht="12.75" hidden="false" customHeight="false" outlineLevel="0" collapsed="false">
      <c r="A25" s="0" t="n">
        <f aca="false">+A24+1</f>
        <v>16</v>
      </c>
      <c r="B25" s="53" t="n">
        <f aca="false">+C25</f>
        <v>24000</v>
      </c>
      <c r="C25" s="0" t="n">
        <v>24000</v>
      </c>
      <c r="N25" s="0" t="n">
        <v>24577</v>
      </c>
      <c r="O25" s="0" t="n">
        <v>0</v>
      </c>
      <c r="Q25" s="0" t="n">
        <f aca="false">+Q24+N25-O25</f>
        <v>420786</v>
      </c>
    </row>
    <row r="26" customFormat="false" ht="12.75" hidden="false" customHeight="false" outlineLevel="0" collapsed="false">
      <c r="A26" s="0" t="n">
        <f aca="false">+A25+1</f>
        <v>17</v>
      </c>
      <c r="B26" s="53" t="n">
        <f aca="false">+C26</f>
        <v>46000</v>
      </c>
      <c r="C26" s="0" t="n">
        <v>46000</v>
      </c>
      <c r="N26" s="0" t="n">
        <v>24542</v>
      </c>
      <c r="O26" s="0" t="n">
        <v>0</v>
      </c>
      <c r="Q26" s="0" t="n">
        <f aca="false">+Q25+N26-O26</f>
        <v>445328</v>
      </c>
    </row>
    <row r="27" customFormat="false" ht="12.75" hidden="false" customHeight="false" outlineLevel="0" collapsed="false">
      <c r="A27" s="0" t="n">
        <f aca="false">+A26+1</f>
        <v>18</v>
      </c>
      <c r="B27" s="53" t="n">
        <f aca="false">+C27</f>
        <v>0</v>
      </c>
      <c r="N27" s="0" t="n">
        <f aca="false">+N26</f>
        <v>24542</v>
      </c>
      <c r="O27" s="0" t="n">
        <v>0</v>
      </c>
      <c r="Q27" s="0" t="n">
        <f aca="false">+Q26+N27-O27</f>
        <v>469870</v>
      </c>
    </row>
    <row r="28" customFormat="false" ht="12.75" hidden="false" customHeight="false" outlineLevel="0" collapsed="false">
      <c r="A28" s="0" t="n">
        <f aca="false">+A27+1</f>
        <v>19</v>
      </c>
      <c r="B28" s="53" t="n">
        <f aca="false">+C28</f>
        <v>0</v>
      </c>
      <c r="N28" s="0" t="n">
        <f aca="false">+N27</f>
        <v>24542</v>
      </c>
      <c r="O28" s="0" t="n">
        <v>0</v>
      </c>
      <c r="Q28" s="0" t="n">
        <f aca="false">+Q27+N28-O28</f>
        <v>494412</v>
      </c>
    </row>
    <row r="29" customFormat="false" ht="12.75" hidden="false" customHeight="false" outlineLevel="0" collapsed="false">
      <c r="A29" s="0" t="n">
        <f aca="false">+A28+1</f>
        <v>20</v>
      </c>
      <c r="B29" s="53" t="n">
        <f aca="false">+C29</f>
        <v>0</v>
      </c>
      <c r="N29" s="0" t="n">
        <f aca="false">+N28</f>
        <v>24542</v>
      </c>
      <c r="O29" s="0" t="n">
        <v>0</v>
      </c>
      <c r="Q29" s="0" t="n">
        <f aca="false">+Q28+N29-O29</f>
        <v>518954</v>
      </c>
    </row>
    <row r="30" customFormat="false" ht="12.75" hidden="false" customHeight="false" outlineLevel="0" collapsed="false">
      <c r="A30" s="0" t="n">
        <f aca="false">+A29+1</f>
        <v>21</v>
      </c>
      <c r="B30" s="53" t="n">
        <f aca="false">+C30</f>
        <v>0</v>
      </c>
      <c r="N30" s="0" t="n">
        <f aca="false">+N29</f>
        <v>24542</v>
      </c>
      <c r="O30" s="0" t="n">
        <v>0</v>
      </c>
      <c r="Q30" s="0" t="n">
        <f aca="false">+Q29+N30-O30</f>
        <v>543496</v>
      </c>
    </row>
    <row r="31" customFormat="false" ht="12.75" hidden="false" customHeight="false" outlineLevel="0" collapsed="false">
      <c r="A31" s="0" t="n">
        <f aca="false">+A30+1</f>
        <v>22</v>
      </c>
      <c r="B31" s="53" t="n">
        <f aca="false">+C31</f>
        <v>0</v>
      </c>
      <c r="N31" s="0" t="n">
        <f aca="false">+N30</f>
        <v>24542</v>
      </c>
      <c r="O31" s="0" t="n">
        <v>0</v>
      </c>
      <c r="Q31" s="0" t="n">
        <f aca="false">+Q30+N31-O31</f>
        <v>568038</v>
      </c>
    </row>
    <row r="32" customFormat="false" ht="12.75" hidden="false" customHeight="false" outlineLevel="0" collapsed="false">
      <c r="A32" s="0" t="n">
        <f aca="false">+A31+1</f>
        <v>23</v>
      </c>
      <c r="B32" s="53" t="n">
        <f aca="false">+C32</f>
        <v>0</v>
      </c>
      <c r="N32" s="0" t="n">
        <f aca="false">+N31</f>
        <v>24542</v>
      </c>
      <c r="O32" s="0" t="n">
        <v>0</v>
      </c>
      <c r="Q32" s="0" t="n">
        <f aca="false">+Q31+N32-O32</f>
        <v>592580</v>
      </c>
    </row>
    <row r="33" customFormat="false" ht="12.75" hidden="false" customHeight="false" outlineLevel="0" collapsed="false">
      <c r="A33" s="0" t="n">
        <f aca="false">+A32+1</f>
        <v>24</v>
      </c>
      <c r="B33" s="53" t="n">
        <f aca="false">+C33</f>
        <v>0</v>
      </c>
      <c r="N33" s="0" t="n">
        <f aca="false">+N32</f>
        <v>24542</v>
      </c>
      <c r="O33" s="0" t="n">
        <v>0</v>
      </c>
      <c r="Q33" s="0" t="n">
        <f aca="false">+Q32+N33-O33</f>
        <v>617122</v>
      </c>
    </row>
    <row r="34" customFormat="false" ht="12.75" hidden="false" customHeight="false" outlineLevel="0" collapsed="false">
      <c r="A34" s="0" t="n">
        <f aca="false">+A33+1</f>
        <v>25</v>
      </c>
      <c r="B34" s="53" t="n">
        <f aca="false">+C34</f>
        <v>0</v>
      </c>
      <c r="N34" s="0" t="n">
        <f aca="false">+N33</f>
        <v>24542</v>
      </c>
      <c r="O34" s="0" t="n">
        <v>0</v>
      </c>
      <c r="Q34" s="0" t="n">
        <f aca="false">+Q33+N34-O34</f>
        <v>641664</v>
      </c>
    </row>
    <row r="35" customFormat="false" ht="12.75" hidden="false" customHeight="false" outlineLevel="0" collapsed="false">
      <c r="A35" s="0" t="n">
        <f aca="false">+A34+1</f>
        <v>26</v>
      </c>
      <c r="B35" s="53" t="n">
        <f aca="false">+C35</f>
        <v>0</v>
      </c>
      <c r="N35" s="0" t="n">
        <f aca="false">+N34</f>
        <v>24542</v>
      </c>
      <c r="O35" s="0" t="n">
        <v>0</v>
      </c>
      <c r="Q35" s="0" t="n">
        <f aca="false">+Q34+N35-O35</f>
        <v>666206</v>
      </c>
    </row>
    <row r="36" customFormat="false" ht="12.75" hidden="false" customHeight="false" outlineLevel="0" collapsed="false">
      <c r="A36" s="0" t="n">
        <f aca="false">+A35+1</f>
        <v>27</v>
      </c>
      <c r="B36" s="53" t="n">
        <f aca="false">+C36</f>
        <v>0</v>
      </c>
      <c r="N36" s="0" t="n">
        <f aca="false">+N35</f>
        <v>24542</v>
      </c>
      <c r="O36" s="0" t="n">
        <v>0</v>
      </c>
      <c r="Q36" s="0" t="n">
        <f aca="false">+Q35+N36-O36</f>
        <v>690748</v>
      </c>
    </row>
    <row r="37" customFormat="false" ht="12.75" hidden="false" customHeight="false" outlineLevel="0" collapsed="false">
      <c r="A37" s="0" t="n">
        <f aca="false">+A36+1</f>
        <v>28</v>
      </c>
      <c r="B37" s="53" t="n">
        <f aca="false">+C37</f>
        <v>0</v>
      </c>
      <c r="N37" s="0" t="n">
        <f aca="false">+N36</f>
        <v>24542</v>
      </c>
      <c r="O37" s="0" t="n">
        <v>0</v>
      </c>
      <c r="Q37" s="0" t="n">
        <f aca="false">+Q36+N37-O37</f>
        <v>715290</v>
      </c>
    </row>
    <row r="38" customFormat="false" ht="12.75" hidden="false" customHeight="false" outlineLevel="0" collapsed="false">
      <c r="A38" s="0" t="n">
        <f aca="false">+A37+1</f>
        <v>29</v>
      </c>
      <c r="B38" s="53" t="n">
        <f aca="false">+C38</f>
        <v>0</v>
      </c>
      <c r="N38" s="0" t="n">
        <f aca="false">+N37</f>
        <v>24542</v>
      </c>
      <c r="O38" s="0" t="n">
        <v>0</v>
      </c>
      <c r="Q38" s="0" t="n">
        <f aca="false">+Q37+N38-O38</f>
        <v>739832</v>
      </c>
    </row>
    <row r="39" customFormat="false" ht="12.75" hidden="false" customHeight="false" outlineLevel="0" collapsed="false">
      <c r="A39" s="0" t="n">
        <f aca="false">+A38+1</f>
        <v>30</v>
      </c>
      <c r="B39" s="53" t="n">
        <f aca="false">+C39</f>
        <v>0</v>
      </c>
      <c r="N39" s="0" t="n">
        <f aca="false">+N38</f>
        <v>24542</v>
      </c>
      <c r="O39" s="0" t="n">
        <v>0</v>
      </c>
      <c r="Q39" s="0" t="n">
        <f aca="false">+Q38+N39-O39</f>
        <v>764374</v>
      </c>
    </row>
  </sheetData>
  <mergeCells count="1">
    <mergeCell ref="N7:Q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cgerman</cp:lastModifiedBy>
  <dcterms:modified xsi:type="dcterms:W3CDTF">2000-04-11T02:44:31Z</dcterms:modified>
  <cp:revision>0</cp:revision>
  <dc:subject/>
  <dc:title/>
</cp:coreProperties>
</file>