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 2000" sheetId="1" state="visible" r:id="rId3"/>
    <sheet name="February 2000" sheetId="2" state="visible" r:id="rId4"/>
    <sheet name="March 2000" sheetId="3" state="visible" r:id="rId5"/>
    <sheet name="April 2000" sheetId="4" state="visible" r:id="rId6"/>
    <sheet name="May 2000" sheetId="5" state="visible" r:id="rId7"/>
    <sheet name="June 2000" sheetId="6" state="visible" r:id="rId8"/>
    <sheet name="July 2000" sheetId="7" state="visible" r:id="rId9"/>
    <sheet name="Aug 2000" sheetId="8" state="visible" r:id="rId10"/>
    <sheet name="Sep 2000" sheetId="9" state="visible" r:id="rId11"/>
    <sheet name="Oct 2000" sheetId="10" state="visible" r:id="rId12"/>
    <sheet name="Nov 2000" sheetId="11" state="visible" r:id="rId13"/>
    <sheet name="Dec 2000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<sst xmlns="http://schemas.openxmlformats.org/spreadsheetml/2006/main" count="756" uniqueCount="38">
  <si>
    <t xml:space="preserve">Done after bid-week:</t>
  </si>
  <si>
    <t xml:space="preserve">Telerate/Price Basis/Quotes/Deals/OTC/Pub Posting</t>
  </si>
  <si>
    <t xml:space="preserve">Pull up Crude Merc value &amp; update cell E9</t>
  </si>
  <si>
    <t xml:space="preserve">Date,F5,%Nxavcprompt,F3</t>
  </si>
  <si>
    <t xml:space="preserve">Update following cells from Gas Market Report</t>
  </si>
  <si>
    <t xml:space="preserve">Note: Insert the #'s in blue to calculate the customer price</t>
  </si>
  <si>
    <t xml:space="preserve">Crude Merc</t>
  </si>
  <si>
    <t xml:space="preserve">IF-Elpaso Perm</t>
  </si>
  <si>
    <t xml:space="preserve">IF-HH</t>
  </si>
  <si>
    <t xml:space="preserve">IF-Elpaso/SJ</t>
  </si>
  <si>
    <t xml:space="preserve">IF-TW-Permian</t>
  </si>
  <si>
    <t xml:space="preserve">CPR#</t>
  </si>
  <si>
    <t xml:space="preserve">Sitara #</t>
  </si>
  <si>
    <t xml:space="preserve">TAGG #</t>
  </si>
  <si>
    <t xml:space="preserve">PanEnergy/Duke</t>
  </si>
  <si>
    <t xml:space="preserve">Facility </t>
  </si>
  <si>
    <t xml:space="preserve">Term</t>
  </si>
  <si>
    <t xml:space="preserve">Calculated Price</t>
  </si>
  <si>
    <t xml:space="preserve">E21728</t>
  </si>
  <si>
    <t xml:space="preserve">2,500/day</t>
  </si>
  <si>
    <t xml:space="preserve">7/95-12/2001</t>
  </si>
  <si>
    <t xml:space="preserve">Union Pacific</t>
  </si>
  <si>
    <t xml:space="preserve">Facility</t>
  </si>
  <si>
    <t xml:space="preserve">E11400</t>
  </si>
  <si>
    <t xml:space="preserve">1/92-12/2003</t>
  </si>
  <si>
    <t xml:space="preserve">E22656</t>
  </si>
  <si>
    <t xml:space="preserve">7,000/day</t>
  </si>
  <si>
    <t xml:space="preserve">1/95-12/2001</t>
  </si>
  <si>
    <t xml:space="preserve">Southern</t>
  </si>
  <si>
    <t xml:space="preserve">E21977</t>
  </si>
  <si>
    <t xml:space="preserve">10,000/day</t>
  </si>
  <si>
    <t xml:space="preserve">6/96-4/2002</t>
  </si>
  <si>
    <t xml:space="preserve">Agave/Yates</t>
  </si>
  <si>
    <t xml:space="preserve">E20337</t>
  </si>
  <si>
    <t xml:space="preserve">1/93-12/2002</t>
  </si>
  <si>
    <t xml:space="preserve"> * moved to Central desk for March</t>
  </si>
  <si>
    <t xml:space="preserve">Last Update:</t>
  </si>
  <si>
    <t xml:space="preserve">Vastar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</si>
</sst>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Footlight MT Light"/>
      <family val="1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8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27.0142</v>
      </c>
      <c r="D10" s="0" t="n">
        <v>2.19</v>
      </c>
      <c r="E10" s="0" t="n">
        <v>2.36</v>
      </c>
      <c r="F10" s="0" t="n">
        <v>2.18</v>
      </c>
      <c r="G10" s="0" t="n">
        <v>2.18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0" t="n">
        <f aca="false">((C10/5.8)*0.55)-(E10-D10)</f>
        <v>2.39169137931035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0" t="n">
        <f aca="false">((C10/5.826)*0.545)-(E10-D10)</f>
        <v>2.35707500858222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0" t="n">
        <f aca="false">((C10/5.8)*0.6)-0.1</f>
        <v>2.6945724137931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28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0" t="n">
        <f aca="false">((C10/5.826)*0.535)-(E10-F10)</f>
        <v>2.30070665980089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0" t="n">
        <f aca="false">((C10/5.826)*0.57)-(E10-G10)</f>
        <v>2.46299588053553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45927.006033887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3" t="n">
        <v>32.932</v>
      </c>
      <c r="D10" s="3" t="n">
        <v>5.15</v>
      </c>
      <c r="E10" s="3" t="n">
        <v>5.29</v>
      </c>
      <c r="F10" s="3" t="n">
        <v>4.53</v>
      </c>
      <c r="G10" s="3" t="n">
        <v>5.17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5" t="n">
        <f aca="false">((C10/5.8)*0.55)-(E10-D10)</f>
        <v>2.98286206896552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5" t="n">
        <f aca="false">((C10/5.826)*0.545)-(E10-D10)</f>
        <v>2.9406625472022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5" t="n">
        <f aca="false">((C10/5.8)*0.6)-0.1</f>
        <v>3.30675862068966</v>
      </c>
    </row>
    <row r="21" customFormat="false" ht="12.75" hidden="false" customHeight="false" outlineLevel="0" collapsed="false">
      <c r="G21" s="6"/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7" t="n">
        <f aca="false">((C10/5.826)*0.535)-(E10-F10)</f>
        <v>2.26413662890491</v>
      </c>
      <c r="H23" s="8"/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3.10197734294542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45927.0060340607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3" t="n">
        <v>34.263</v>
      </c>
      <c r="D10" s="3" t="n">
        <v>4.52</v>
      </c>
      <c r="E10" s="3" t="n">
        <v>4.5</v>
      </c>
      <c r="F10" s="3" t="n">
        <v>4.41</v>
      </c>
      <c r="G10" s="3" t="n">
        <v>4.46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5" t="n">
        <f aca="false">((C10/5.8)*0.55)-(E10-D10)</f>
        <v>3.2690775862069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5" t="n">
        <f aca="false">((C10/5.826)*0.545)-(E10-D10)</f>
        <v>3.22517250257466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5" t="n">
        <f aca="false">((C10/5.8)*0.6)-0.1</f>
        <v>3.44444827586207</v>
      </c>
    </row>
    <row r="21" customFormat="false" ht="12.75" hidden="false" customHeight="false" outlineLevel="0" collapsed="false">
      <c r="G21" s="6"/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7" t="n">
        <f aca="false">((C10/5.826)*0.535)-(E10-F10)</f>
        <v>3.05636199794027</v>
      </c>
      <c r="H23" s="8"/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3.31219876416066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45927.0060340809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3" t="n">
        <v>28.399</v>
      </c>
      <c r="D10" s="3" t="n">
        <v>6.27</v>
      </c>
      <c r="E10" s="3" t="n">
        <v>6.02</v>
      </c>
      <c r="F10" s="3" t="n">
        <v>6</v>
      </c>
      <c r="G10" s="3" t="n">
        <v>6.31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5" t="n">
        <f aca="false">((C10/5.8)*0.55)-(E10-D10)</f>
        <v>2.94300862068966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5" t="n">
        <f aca="false">((C10/5.826)*0.545)-(E10-D10)</f>
        <v>2.90661774802609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5" t="n">
        <f aca="false">((C10/5.8)*0.6)-0.1</f>
        <v>2.8378275862069</v>
      </c>
    </row>
    <row r="21" customFormat="false" ht="12.75" hidden="false" customHeight="false" outlineLevel="0" collapsed="false">
      <c r="G21" s="6"/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7" t="n">
        <f aca="false">((C10/5.826)*0.535)-(E10-F10)</f>
        <v>2.5878724682458</v>
      </c>
      <c r="H23" s="8"/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3.06848094747683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45927.0060340993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29.298</v>
      </c>
      <c r="D10" s="0" t="n">
        <v>2.41</v>
      </c>
      <c r="E10" s="0" t="n">
        <v>2.61</v>
      </c>
      <c r="F10" s="0" t="n">
        <v>2.36</v>
      </c>
      <c r="G10" s="0" t="n">
        <v>2.43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2" t="n">
        <f aca="false">((C10/5.8)*0.55)-(E10-D10)</f>
        <v>2.57825862068966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2" t="n">
        <f aca="false">((C10/5.826)*0.545)-(E10-D10)</f>
        <v>2.5407157569516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2" t="n">
        <f aca="false">((C10/5.8)*0.6)-0.1</f>
        <v>2.9308275862069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28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2" t="n">
        <f aca="false">((C10/5.826)*0.535)-(E10-F10)</f>
        <v>2.44042739443872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2.68643666323378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45927.0060339076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29.894</v>
      </c>
      <c r="D10" s="0" t="n">
        <v>2.41</v>
      </c>
      <c r="E10" s="0" t="n">
        <v>2.61</v>
      </c>
      <c r="F10" s="0" t="n">
        <v>2.37</v>
      </c>
      <c r="G10" s="0" t="n">
        <v>2.41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2" t="n">
        <f aca="false">((C10/5.8)*0.55)-(E10-D10)</f>
        <v>2.63477586206897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2" t="n">
        <f aca="false">((C10/5.826)*0.545)-(E10-D10)</f>
        <v>2.59646927566083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2" t="n">
        <f aca="false">((C10/5.8)*0.6)-0.1</f>
        <v>2.99248275862069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2" t="n">
        <f aca="false">((C10/5.826)*0.535)-(E10-F10)</f>
        <v>2.50515791280467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2.72474768280124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45927.0060339266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25.537</v>
      </c>
      <c r="D10" s="0" t="n">
        <v>2.79</v>
      </c>
      <c r="E10" s="0" t="n">
        <v>2.88</v>
      </c>
      <c r="F10" s="0" t="n">
        <v>2.75</v>
      </c>
      <c r="G10" s="0" t="n">
        <v>2.79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2" t="n">
        <f aca="false">((C10/5.8)*0.55)-(E10-D10)</f>
        <v>2.33161206896552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2" t="n">
        <f aca="false">((C10/5.826)*0.545)-(E10-D10)</f>
        <v>2.29888860281497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2" t="n">
        <f aca="false">((C10/5.8)*0.6)-0.1</f>
        <v>2.54175862068966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2" t="n">
        <f aca="false">((C10/5.826)*0.535)-(E10-F10)</f>
        <v>2.21505578441469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2.40847064881565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45927.0060339474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28.806</v>
      </c>
      <c r="D10" s="0" t="n">
        <v>2.87</v>
      </c>
      <c r="E10" s="0" t="n">
        <v>3.08</v>
      </c>
      <c r="F10" s="0" t="n">
        <v>2.78</v>
      </c>
      <c r="G10" s="0" t="n">
        <v>2.89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2" t="n">
        <f aca="false">((C10/5.8)*0.55)-(E10-D10)</f>
        <v>2.52160344827586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2" t="n">
        <f aca="false">((C10/5.826)*0.545)-(E10-D10)</f>
        <v>2.48469104016478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2" t="n">
        <f aca="false">((C10/5.8)*0.6)-0.1</f>
        <v>2.87993103448276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2" t="n">
        <f aca="false">((C10/5.826)*0.535)-(E10-F10)</f>
        <v>2.34524716786818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2.62830072090628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45927.006033967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31.53</v>
      </c>
      <c r="D10" s="0" t="n">
        <v>4.1</v>
      </c>
      <c r="E10" s="0" t="n">
        <v>4.37</v>
      </c>
      <c r="F10" s="0" t="n">
        <v>3.87</v>
      </c>
      <c r="G10" s="0" t="n">
        <v>4.12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0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2" t="n">
        <f aca="false">((C10/5.8)*0.55)-(E10-D10)</f>
        <v>2.71991379310345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0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2" t="n">
        <f aca="false">((C10/5.826)*0.545)-(E10-D10)</f>
        <v>2.67951081359423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0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2" t="n">
        <f aca="false">((C10/5.8)*0.6)-0.1</f>
        <v>3.16172413793103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0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2" t="n">
        <f aca="false">((C10/5.826)*0.535)-(E10-F10)</f>
        <v>2.39539134912461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2.83480947476828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45927.0060339873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2" activeCellId="0" sqref="F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29.716</v>
      </c>
      <c r="D10" s="0" t="n">
        <v>4.35</v>
      </c>
      <c r="E10" s="0" t="n">
        <v>4.36</v>
      </c>
      <c r="F10" s="0" t="n">
        <v>4.12</v>
      </c>
      <c r="G10" s="0" t="n">
        <v>4.36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4" t="n">
        <f aca="false">((C10/5.8)*0.55)-(E10-D10)</f>
        <v>2.80789655172414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4" t="n">
        <f aca="false">((C10/5.826)*0.545)-(E10-D10)</f>
        <v>2.76981805698593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4" t="n">
        <f aca="false">((C10/5.8)*0.6)-0.1</f>
        <v>2.97406896551724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4" t="n">
        <f aca="false">((C10/5.826)*0.535)-(E10-F10)</f>
        <v>2.48881222107793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2.90733264675592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45927.006034005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0" t="n">
        <v>31.138</v>
      </c>
      <c r="D10" s="0" t="n">
        <v>3.77</v>
      </c>
      <c r="E10" s="0" t="n">
        <v>3.83</v>
      </c>
      <c r="F10" s="0" t="n">
        <v>3.5</v>
      </c>
      <c r="G10" s="0" t="n">
        <v>3.8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5" t="n">
        <f aca="false">((C10/5.8)*0.55)-(E10-D10)</f>
        <v>2.89274137931035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5" t="n">
        <f aca="false">((C10/5.826)*0.545)-(E10-D10)</f>
        <v>2.85284071404051</v>
      </c>
    </row>
    <row r="18" customFormat="false" ht="12.75" hidden="false" customHeight="false" outlineLevel="0" collapsed="false">
      <c r="G18" s="3"/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5" t="n">
        <f aca="false">((C10/5.8)*0.6)-0.1</f>
        <v>3.1211724137931</v>
      </c>
    </row>
    <row r="21" customFormat="false" ht="12.75" hidden="false" customHeight="false" outlineLevel="0" collapsed="false">
      <c r="G21" s="3"/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5" t="n">
        <f aca="false">((C10/5.826)*0.535)-(E10-F10)</f>
        <v>2.52939409543426</v>
      </c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3.01645726055613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45927.006034023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19.99"/>
    <col collapsed="false" customWidth="true" hidden="false" outlineLevel="0" max="5" min="5" style="0" width="8.28"/>
    <col collapsed="false" customWidth="true" hidden="false" outlineLevel="0" max="6" min="6" style="0" width="12.42"/>
    <col collapsed="false" customWidth="true" hidden="false" outlineLevel="0" max="7" min="7" style="0" width="11.42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F3" s="0" t="s">
        <v>3</v>
      </c>
    </row>
    <row r="4" customFormat="false" ht="12.75" hidden="false" customHeight="false" outlineLevel="0" collapsed="false">
      <c r="A4" s="0" t="s">
        <v>4</v>
      </c>
    </row>
    <row r="8" customFormat="false" ht="12.75" hidden="false" customHeight="false" outlineLevel="0" collapsed="false">
      <c r="C8" s="0" t="s">
        <v>5</v>
      </c>
    </row>
    <row r="9" customFormat="false" ht="12.75" hidden="false" customHeight="false" outlineLevel="0" collapsed="false">
      <c r="C9" s="0" t="s">
        <v>6</v>
      </c>
      <c r="D9" s="0" t="s">
        <v>7</v>
      </c>
      <c r="E9" s="0" t="s">
        <v>8</v>
      </c>
      <c r="F9" s="0" t="s">
        <v>9</v>
      </c>
      <c r="G9" s="0" t="s">
        <v>10</v>
      </c>
    </row>
    <row r="10" customFormat="false" ht="12.75" hidden="false" customHeight="false" outlineLevel="0" collapsed="false">
      <c r="C10" s="3" t="n">
        <v>33.867</v>
      </c>
      <c r="D10" s="3" t="n">
        <v>4.5</v>
      </c>
      <c r="E10" s="3" t="n">
        <v>4.62</v>
      </c>
      <c r="F10" s="3" t="n">
        <v>3.45</v>
      </c>
      <c r="G10" s="3" t="n">
        <v>4.51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0" t="s">
        <v>13</v>
      </c>
      <c r="D13" s="0" t="s">
        <v>14</v>
      </c>
      <c r="E13" s="0" t="s">
        <v>15</v>
      </c>
      <c r="F13" s="0" t="s">
        <v>16</v>
      </c>
      <c r="G13" s="0" t="s">
        <v>17</v>
      </c>
    </row>
    <row r="14" customFormat="false" ht="12.75" hidden="false" customHeight="false" outlineLevel="0" collapsed="false">
      <c r="A14" s="0" t="n">
        <v>98063</v>
      </c>
      <c r="B14" s="3" t="n">
        <v>27258</v>
      </c>
      <c r="C14" s="0" t="s">
        <v>18</v>
      </c>
      <c r="D14" s="0" t="s">
        <v>19</v>
      </c>
      <c r="E14" s="0" t="n">
        <v>506767</v>
      </c>
      <c r="F14" s="0" t="s">
        <v>20</v>
      </c>
      <c r="G14" s="5" t="n">
        <f aca="false">((C10/5.8)*0.55)-(E10-D10)</f>
        <v>3.09152586206897</v>
      </c>
    </row>
    <row r="16" customFormat="false" ht="12.75" hidden="false" customHeight="false" outlineLevel="0" collapsed="false">
      <c r="A16" s="0" t="s">
        <v>11</v>
      </c>
      <c r="B16" s="0" t="s">
        <v>12</v>
      </c>
      <c r="C16" s="0" t="s">
        <v>13</v>
      </c>
      <c r="D16" s="0" t="s">
        <v>21</v>
      </c>
      <c r="E16" s="0" t="s">
        <v>22</v>
      </c>
      <c r="F16" s="0" t="s">
        <v>16</v>
      </c>
      <c r="G16" s="0" t="s">
        <v>17</v>
      </c>
    </row>
    <row r="17" customFormat="false" ht="12.75" hidden="false" customHeight="false" outlineLevel="0" collapsed="false">
      <c r="A17" s="0" t="n">
        <v>48853</v>
      </c>
      <c r="B17" s="3" t="n">
        <v>106622</v>
      </c>
      <c r="C17" s="0" t="s">
        <v>23</v>
      </c>
      <c r="D17" s="0" t="s">
        <v>19</v>
      </c>
      <c r="E17" s="0" t="n">
        <v>506767</v>
      </c>
      <c r="F17" s="0" t="s">
        <v>24</v>
      </c>
      <c r="G17" s="5" t="n">
        <f aca="false">((C10/5.826)*0.545)-(E10-D10)</f>
        <v>3.04812821833162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0" t="s">
        <v>13</v>
      </c>
      <c r="D19" s="0" t="s">
        <v>21</v>
      </c>
      <c r="E19" s="0" t="s">
        <v>22</v>
      </c>
      <c r="F19" s="0" t="s">
        <v>16</v>
      </c>
      <c r="G19" s="0" t="s">
        <v>17</v>
      </c>
    </row>
    <row r="20" customFormat="false" ht="12.75" hidden="false" customHeight="false" outlineLevel="0" collapsed="false">
      <c r="A20" s="0" t="n">
        <v>3217</v>
      </c>
      <c r="B20" s="3" t="n">
        <v>106624</v>
      </c>
      <c r="C20" s="0" t="s">
        <v>25</v>
      </c>
      <c r="D20" s="0" t="s">
        <v>26</v>
      </c>
      <c r="E20" s="0" t="n">
        <v>506767</v>
      </c>
      <c r="F20" s="0" t="s">
        <v>27</v>
      </c>
      <c r="G20" s="5" t="n">
        <f aca="false">((C10/5.8)*0.6)-0.1</f>
        <v>3.40348275862069</v>
      </c>
    </row>
    <row r="21" customFormat="false" ht="12.75" hidden="false" customHeight="false" outlineLevel="0" collapsed="false">
      <c r="G21" s="6"/>
    </row>
    <row r="22" customFormat="false" ht="12.75" hidden="false" customHeight="false" outlineLevel="0" collapsed="false">
      <c r="A22" s="0" t="s">
        <v>11</v>
      </c>
      <c r="B22" s="0" t="s">
        <v>12</v>
      </c>
      <c r="C22" s="0" t="s">
        <v>13</v>
      </c>
      <c r="D22" s="0" t="s">
        <v>37</v>
      </c>
      <c r="E22" s="0" t="s">
        <v>22</v>
      </c>
      <c r="F22" s="0" t="s">
        <v>16</v>
      </c>
      <c r="G22" s="0" t="s">
        <v>17</v>
      </c>
    </row>
    <row r="23" customFormat="false" ht="12.75" hidden="false" customHeight="false" outlineLevel="0" collapsed="false">
      <c r="A23" s="0" t="n">
        <v>394674</v>
      </c>
      <c r="B23" s="3" t="n">
        <v>27253</v>
      </c>
      <c r="C23" s="0" t="s">
        <v>29</v>
      </c>
      <c r="D23" s="0" t="s">
        <v>30</v>
      </c>
      <c r="E23" s="0" t="n">
        <v>506766</v>
      </c>
      <c r="F23" s="0" t="s">
        <v>31</v>
      </c>
      <c r="G23" s="7" t="n">
        <f aca="false">((C10/5.826)*0.535)-(E10-F10)</f>
        <v>1.93999742533471</v>
      </c>
      <c r="H23" s="8"/>
    </row>
    <row r="25" customFormat="false" ht="12.75" hidden="false" customHeight="false" outlineLevel="0" collapsed="false">
      <c r="A25" s="0" t="s">
        <v>11</v>
      </c>
      <c r="B25" s="0" t="s">
        <v>12</v>
      </c>
      <c r="C25" s="0" t="s">
        <v>13</v>
      </c>
      <c r="D25" s="0" t="s">
        <v>32</v>
      </c>
      <c r="E25" s="0" t="s">
        <v>22</v>
      </c>
      <c r="F25" s="0" t="s">
        <v>16</v>
      </c>
      <c r="G25" s="0" t="s">
        <v>17</v>
      </c>
    </row>
    <row r="26" customFormat="false" ht="12.75" hidden="false" customHeight="false" outlineLevel="0" collapsed="false">
      <c r="A26" s="0" t="n">
        <v>93788</v>
      </c>
      <c r="B26" s="0" t="n">
        <v>27245</v>
      </c>
      <c r="C26" s="0" t="s">
        <v>33</v>
      </c>
      <c r="D26" s="0" t="s">
        <v>30</v>
      </c>
      <c r="E26" s="0" t="n">
        <v>58649</v>
      </c>
      <c r="F26" s="0" t="s">
        <v>34</v>
      </c>
      <c r="G26" s="2" t="n">
        <f aca="false">((C10/5.826)*0.57)-(E10-G10)</f>
        <v>3.20345520082389</v>
      </c>
      <c r="H26" s="0" t="s">
        <v>35</v>
      </c>
    </row>
    <row r="29" customFormat="false" ht="12.75" hidden="false" customHeight="false" outlineLevel="0" collapsed="false">
      <c r="C29" s="0" t="s">
        <v>36</v>
      </c>
      <c r="D29" s="1" t="n">
        <f aca="true">NOW()</f>
        <v>45927.0060340415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1999-01-12T14:18:43Z</dcterms:created>
  <dc:creator>kkeiser</dc:creator>
  <dc:description/>
  <dc:language>en-US</dc:language>
  <cp:lastModifiedBy>Darron Giron</cp:lastModifiedBy>
  <cp:lastPrinted>2000-10-04T16:57:49Z</cp:lastPrinted>
  <cp:revision>0</cp:revision>
  <dc:subject/>
  <dc:title/>
</cp:coreProperties>
</file>