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l Pipes Contribution" sheetId="1" state="visible" r:id="rId3"/>
    <sheet name="FGT only" sheetId="2" state="visible" r:id="rId4"/>
  </sheets>
  <definedNames>
    <definedName function="false" hidden="false" localSheetId="0" name="_xlnm.Print_Area" vbProcedure="false">'All Pipes Contribution'!$A$1:$P$31</definedName>
    <definedName function="false" hidden="false" localSheetId="1" name="_xlnm.Print_Area" vbProcedure="false">'FGT only'!$A$1:$N$47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<sst xmlns="http://schemas.openxmlformats.org/spreadsheetml/2006/main" count="92" uniqueCount="62">
  <si>
    <t xml:space="preserve">Revised 2/22/01 </t>
  </si>
  <si>
    <t xml:space="preserve">First Quarter</t>
  </si>
  <si>
    <t xml:space="preserve">Second Quarter</t>
  </si>
  <si>
    <t xml:space="preserve">Third Quarter</t>
  </si>
  <si>
    <t xml:space="preserve">Fourth Quarter</t>
  </si>
  <si>
    <t xml:space="preserve">TOTAL</t>
  </si>
  <si>
    <t xml:space="preserve">Keiser (Ext. 33138)</t>
  </si>
  <si>
    <t xml:space="preserve">Forecast</t>
  </si>
  <si>
    <t xml:space="preserve">Plan</t>
  </si>
  <si>
    <t xml:space="preserve">Variance</t>
  </si>
  <si>
    <t xml:space="preserve">Northern Natural Gas</t>
  </si>
  <si>
    <t xml:space="preserve">   Net Margin</t>
  </si>
  <si>
    <t xml:space="preserve">   Expenses</t>
  </si>
  <si>
    <t xml:space="preserve">   Non-Recurring</t>
  </si>
  <si>
    <t xml:space="preserve">      Total NNG</t>
  </si>
  <si>
    <t xml:space="preserve">done</t>
  </si>
  <si>
    <t xml:space="preserve">Transwestern</t>
  </si>
  <si>
    <t xml:space="preserve">      Total TW</t>
  </si>
  <si>
    <t xml:space="preserve">Florida Gas</t>
  </si>
  <si>
    <t xml:space="preserve">      Total FGT</t>
  </si>
  <si>
    <t xml:space="preserve">TOTAL PIPES</t>
  </si>
  <si>
    <t xml:space="preserve">      TOTAL PIPES</t>
  </si>
  <si>
    <t xml:space="preserve">Revised 2/22/01</t>
  </si>
  <si>
    <t xml:space="preserve">1st</t>
  </si>
  <si>
    <t xml:space="preserve">2nd</t>
  </si>
  <si>
    <t xml:space="preserve">3rd</t>
  </si>
  <si>
    <t xml:space="preserve">4th</t>
  </si>
  <si>
    <t xml:space="preserve">QTR</t>
  </si>
  <si>
    <t xml:space="preserve">Net Margins PLAN</t>
  </si>
  <si>
    <t xml:space="preserve">VARIANCES:</t>
  </si>
  <si>
    <t xml:space="preserve">Demand:         FTS-1</t>
  </si>
  <si>
    <t xml:space="preserve">Conversion of SFTS to FTS-1</t>
  </si>
  <si>
    <t xml:space="preserve">Commodity:     FTS-1</t>
  </si>
  <si>
    <t xml:space="preserve">Lower throughput (down to 1 BCF/D) due to the continuing higher gas pricing</t>
  </si>
  <si>
    <t xml:space="preserve">   compared to oil.  As of 2/01, oil is cheaper than gas by about $1.50/MMbtu.</t>
  </si>
  <si>
    <t xml:space="preserve">Demand:         FTS-2 &amp; STF</t>
  </si>
  <si>
    <t xml:space="preserve">Primarily due to FPC needing additional firm capacity, which we were able to </t>
  </si>
  <si>
    <t xml:space="preserve">   supply them with an additional 35,000/D at a $0.45 margin.  We also locked</t>
  </si>
  <si>
    <t xml:space="preserve">   in higher margins on ST Firm.</t>
  </si>
  <si>
    <t xml:space="preserve">Commodity:     FTS-2 &amp; STF</t>
  </si>
  <si>
    <t xml:space="preserve">Lower throughput (down to 1 BCF/D) due to continued higher gas pricing</t>
  </si>
  <si>
    <t xml:space="preserve">Demand:         Phase 4  FTS-2</t>
  </si>
  <si>
    <t xml:space="preserve">Commodity:     Phase 4  FTS-2</t>
  </si>
  <si>
    <t xml:space="preserve">Other:               IT, SFTS, PNR, Western</t>
  </si>
  <si>
    <t xml:space="preserve">The PNR margins (based on the spread between the winter/summer months)</t>
  </si>
  <si>
    <t xml:space="preserve">   were significantly higher than usual due to the high winter gas prices. </t>
  </si>
  <si>
    <t xml:space="preserve">   We also received stronger margins on Market Area IT, and SFTS </t>
  </si>
  <si>
    <t xml:space="preserve">   throughput was higher.</t>
  </si>
  <si>
    <t xml:space="preserve">Stretch:  Non-Cash</t>
  </si>
  <si>
    <t xml:space="preserve">First QTR increase of $1.6 MM over Plan was utilized to reduce 4th QTR</t>
  </si>
  <si>
    <t xml:space="preserve">   STRETCH.</t>
  </si>
  <si>
    <t xml:space="preserve">Less:  T C &amp; S</t>
  </si>
  <si>
    <t xml:space="preserve">   Total Variances</t>
  </si>
  <si>
    <t xml:space="preserve">Net Margins 1st QTR FORECAST</t>
  </si>
  <si>
    <t xml:space="preserve">Expenses PLAN</t>
  </si>
  <si>
    <t xml:space="preserve">   Variances</t>
  </si>
  <si>
    <t xml:space="preserve">No Variances</t>
  </si>
  <si>
    <t xml:space="preserve">Expenses 1st QTR FORECAST</t>
  </si>
  <si>
    <t xml:space="preserve">Non-Recurring PLAN</t>
  </si>
  <si>
    <t xml:space="preserve">Non-Recurring 1st QTR FORECAST</t>
  </si>
  <si>
    <t xml:space="preserve">Total Commercial PLAN</t>
  </si>
  <si>
    <t xml:space="preserve">Total Commercial 1st QTR FORECAST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</si>
</sst>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#,##0_);[RED]\(#,##0\)"/>
    <numFmt numFmtId="166" formatCode="[$-409]#,##0.00_);[RED]\(#,##0.00\)"/>
    <numFmt numFmtId="167" formatCode="_(* #,##0.0_);_(* \(#,##0.0\);_(* \-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7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8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16" min="2" style="2" width="10.71"/>
    <col collapsed="false" customWidth="false" hidden="false" outlineLevel="0" max="54" min="17" style="2" width="9.14"/>
    <col collapsed="false" customWidth="false" hidden="false" outlineLevel="0" max="257" min="55" style="3" width="9.14"/>
  </cols>
  <sheetData>
    <row r="1" customFormat="false" ht="14.65" hidden="false" customHeight="false" outlineLevel="0" collapsed="false">
      <c r="A1" s="4" t="s">
        <v>0</v>
      </c>
      <c r="B1" s="5" t="s">
        <v>1</v>
      </c>
      <c r="C1" s="5"/>
      <c r="D1" s="5"/>
      <c r="E1" s="5" t="s">
        <v>2</v>
      </c>
      <c r="F1" s="5"/>
      <c r="G1" s="5"/>
      <c r="H1" s="5" t="s">
        <v>3</v>
      </c>
      <c r="I1" s="5"/>
      <c r="J1" s="5"/>
      <c r="K1" s="5" t="s">
        <v>4</v>
      </c>
      <c r="L1" s="5"/>
      <c r="M1" s="5"/>
      <c r="N1" s="5" t="s">
        <v>5</v>
      </c>
      <c r="O1" s="5"/>
      <c r="P1" s="5"/>
      <c r="Q1" s="6"/>
      <c r="R1" s="6"/>
      <c r="S1" s="6"/>
      <c r="T1" s="6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14.65" hidden="false" customHeight="false" outlineLevel="0" collapsed="false">
      <c r="A2" s="4" t="s">
        <v>6</v>
      </c>
      <c r="B2" s="5" t="s">
        <v>7</v>
      </c>
      <c r="C2" s="5" t="s">
        <v>8</v>
      </c>
      <c r="D2" s="5" t="s">
        <v>9</v>
      </c>
      <c r="E2" s="5" t="s">
        <v>7</v>
      </c>
      <c r="F2" s="5" t="s">
        <v>8</v>
      </c>
      <c r="G2" s="5" t="s">
        <v>9</v>
      </c>
      <c r="H2" s="5" t="s">
        <v>7</v>
      </c>
      <c r="I2" s="5" t="s">
        <v>8</v>
      </c>
      <c r="J2" s="5" t="s">
        <v>9</v>
      </c>
      <c r="K2" s="9" t="s">
        <v>7</v>
      </c>
      <c r="L2" s="9" t="s">
        <v>8</v>
      </c>
      <c r="M2" s="9" t="s">
        <v>9</v>
      </c>
      <c r="N2" s="9" t="s">
        <v>7</v>
      </c>
      <c r="O2" s="9" t="s">
        <v>8</v>
      </c>
      <c r="P2" s="9" t="s">
        <v>9</v>
      </c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14.65" hidden="false" customHeight="false" outlineLevel="0" collapsed="false">
      <c r="A3" s="10"/>
      <c r="B3" s="11"/>
      <c r="C3" s="12"/>
      <c r="D3" s="13"/>
      <c r="E3" s="11"/>
      <c r="F3" s="12"/>
      <c r="G3" s="13"/>
      <c r="H3" s="11"/>
      <c r="I3" s="12"/>
      <c r="J3" s="13"/>
      <c r="K3" s="11"/>
      <c r="L3" s="12"/>
      <c r="M3" s="13"/>
      <c r="N3" s="11"/>
      <c r="O3" s="14"/>
      <c r="P3" s="15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14.65" hidden="false" customHeight="false" outlineLevel="0" collapsed="false">
      <c r="A4" s="17" t="s">
        <v>10</v>
      </c>
      <c r="B4" s="18"/>
      <c r="C4" s="19"/>
      <c r="D4" s="20"/>
      <c r="E4" s="18"/>
      <c r="F4" s="19"/>
      <c r="G4" s="20"/>
      <c r="H4" s="18"/>
      <c r="I4" s="19"/>
      <c r="J4" s="20"/>
      <c r="K4" s="18"/>
      <c r="L4" s="19"/>
      <c r="M4" s="20"/>
      <c r="N4" s="18"/>
      <c r="O4" s="19"/>
      <c r="P4" s="20"/>
      <c r="Q4" s="21"/>
      <c r="R4" s="22"/>
      <c r="S4" s="22"/>
      <c r="T4" s="22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</row>
    <row r="5" customFormat="false" ht="14.65" hidden="false" customHeight="false" outlineLevel="0" collapsed="false">
      <c r="A5" s="23" t="s">
        <v>11</v>
      </c>
      <c r="B5" s="18" t="n">
        <v>168.3</v>
      </c>
      <c r="C5" s="19" t="n">
        <v>165.8</v>
      </c>
      <c r="D5" s="20" t="n">
        <f aca="false">+B5-C5</f>
        <v>2.5</v>
      </c>
      <c r="E5" s="18" t="n">
        <v>68.8</v>
      </c>
      <c r="F5" s="19" t="n">
        <v>69.1</v>
      </c>
      <c r="G5" s="20" t="n">
        <f aca="false">+E5-F5</f>
        <v>-0.299999999999997</v>
      </c>
      <c r="H5" s="18" t="n">
        <v>73.8</v>
      </c>
      <c r="I5" s="19" t="n">
        <f aca="false">24.7+24.7+25.8</f>
        <v>75.2</v>
      </c>
      <c r="J5" s="20" t="n">
        <f aca="false">+H5-I5</f>
        <v>-1.40000000000001</v>
      </c>
      <c r="K5" s="18" t="n">
        <v>131.9</v>
      </c>
      <c r="L5" s="19" t="n">
        <f aca="false">132.7</f>
        <v>132.7</v>
      </c>
      <c r="M5" s="20" t="n">
        <f aca="false">+K5-L5</f>
        <v>-0.799999999999983</v>
      </c>
      <c r="N5" s="18" t="n">
        <f aca="false">+B5+E5+H5+K5</f>
        <v>442.8</v>
      </c>
      <c r="O5" s="19" t="n">
        <f aca="false">+C5+F5+I5+L5</f>
        <v>442.8</v>
      </c>
      <c r="P5" s="20" t="n">
        <f aca="false">+D5+G5+J5+M5</f>
        <v>1.4210854715202E-014</v>
      </c>
      <c r="Q5" s="21"/>
      <c r="R5" s="22"/>
      <c r="S5" s="22"/>
      <c r="T5" s="22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</row>
    <row r="6" customFormat="false" ht="14.65" hidden="false" customHeight="false" outlineLevel="0" collapsed="false">
      <c r="A6" s="23" t="s">
        <v>12</v>
      </c>
      <c r="B6" s="18" t="n">
        <v>-11.4</v>
      </c>
      <c r="C6" s="19" t="n">
        <v>-11.7</v>
      </c>
      <c r="D6" s="20" t="n">
        <f aca="false">+B6-C6</f>
        <v>0.299999999999999</v>
      </c>
      <c r="E6" s="18" t="n">
        <v>-10.8</v>
      </c>
      <c r="F6" s="19" t="n">
        <f aca="false">-3.7-3.5-3.5</f>
        <v>-10.7</v>
      </c>
      <c r="G6" s="20" t="n">
        <f aca="false">+E6-F6</f>
        <v>-0.100000000000001</v>
      </c>
      <c r="H6" s="18" t="n">
        <v>-10.2</v>
      </c>
      <c r="I6" s="19" t="n">
        <v>-10.2</v>
      </c>
      <c r="J6" s="20" t="n">
        <f aca="false">+H6-I6</f>
        <v>0</v>
      </c>
      <c r="K6" s="18" t="n">
        <v>-12.6</v>
      </c>
      <c r="L6" s="19" t="n">
        <v>-12.4</v>
      </c>
      <c r="M6" s="20" t="n">
        <f aca="false">+K6-L6</f>
        <v>-0.199999999999999</v>
      </c>
      <c r="N6" s="18" t="n">
        <f aca="false">+B6+E6+H6+K6</f>
        <v>-45</v>
      </c>
      <c r="O6" s="19" t="n">
        <f aca="false">+C6+F6+I6+L6</f>
        <v>-45</v>
      </c>
      <c r="P6" s="20" t="n">
        <f aca="false">+D6+G6+J6+M6</f>
        <v>-1.77635683940025E-015</v>
      </c>
      <c r="Q6" s="21"/>
      <c r="R6" s="22"/>
      <c r="S6" s="22"/>
      <c r="T6" s="22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</row>
    <row r="7" customFormat="false" ht="14.65" hidden="false" customHeight="false" outlineLevel="0" collapsed="false">
      <c r="A7" s="23" t="s">
        <v>13</v>
      </c>
      <c r="B7" s="24" t="n">
        <v>0</v>
      </c>
      <c r="C7" s="25" t="n">
        <v>0</v>
      </c>
      <c r="D7" s="26" t="n">
        <f aca="false">+B7-C7</f>
        <v>0</v>
      </c>
      <c r="E7" s="24" t="n">
        <v>9.9</v>
      </c>
      <c r="F7" s="25" t="n">
        <v>9.9</v>
      </c>
      <c r="G7" s="26" t="n">
        <f aca="false">+E7-F7</f>
        <v>0</v>
      </c>
      <c r="H7" s="24" t="n">
        <v>0</v>
      </c>
      <c r="I7" s="25" t="n">
        <v>0</v>
      </c>
      <c r="J7" s="26" t="n">
        <f aca="false">+H7-I7</f>
        <v>0</v>
      </c>
      <c r="K7" s="24" t="n">
        <v>0</v>
      </c>
      <c r="L7" s="25" t="n">
        <v>0</v>
      </c>
      <c r="M7" s="26" t="n">
        <f aca="false">+K7-L7</f>
        <v>0</v>
      </c>
      <c r="N7" s="24" t="n">
        <f aca="false">+B7+E7+H7+K7</f>
        <v>9.9</v>
      </c>
      <c r="O7" s="25" t="n">
        <f aca="false">+C7+F7+I7+L7</f>
        <v>9.9</v>
      </c>
      <c r="P7" s="26" t="n">
        <f aca="false">+D7+G7+J7+M7</f>
        <v>0</v>
      </c>
      <c r="Q7" s="21"/>
      <c r="R7" s="22"/>
      <c r="S7" s="22"/>
      <c r="T7" s="22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</row>
    <row r="8" customFormat="false" ht="14.65" hidden="false" customHeight="false" outlineLevel="0" collapsed="false">
      <c r="A8" s="17" t="s">
        <v>14</v>
      </c>
      <c r="B8" s="27" t="n">
        <f aca="false">SUM(B5:B7)</f>
        <v>156.9</v>
      </c>
      <c r="C8" s="28" t="n">
        <f aca="false">SUM(C5:C7)</f>
        <v>154.1</v>
      </c>
      <c r="D8" s="29" t="n">
        <f aca="false">SUM(D5:D7)</f>
        <v>2.8</v>
      </c>
      <c r="E8" s="27" t="n">
        <f aca="false">SUM(E5:E7)</f>
        <v>67.9</v>
      </c>
      <c r="F8" s="28" t="n">
        <f aca="false">SUM(F5:F7)</f>
        <v>68.3</v>
      </c>
      <c r="G8" s="29" t="n">
        <f aca="false">SUM(G5:G7)</f>
        <v>-0.399999999999999</v>
      </c>
      <c r="H8" s="27" t="n">
        <f aca="false">SUM(H5:H7)</f>
        <v>63.6</v>
      </c>
      <c r="I8" s="28" t="n">
        <f aca="false">SUM(I5:I7)</f>
        <v>65</v>
      </c>
      <c r="J8" s="29" t="n">
        <f aca="false">SUM(J5:J7)</f>
        <v>-1.40000000000001</v>
      </c>
      <c r="K8" s="27" t="n">
        <f aca="false">SUM(K5:K7)</f>
        <v>119.3</v>
      </c>
      <c r="L8" s="28" t="n">
        <f aca="false">SUM(L5:L7)</f>
        <v>120.3</v>
      </c>
      <c r="M8" s="29" t="n">
        <f aca="false">SUM(M5:M7)</f>
        <v>-0.999999999999982</v>
      </c>
      <c r="N8" s="27" t="n">
        <f aca="false">SUM(N5:N7)</f>
        <v>407.7</v>
      </c>
      <c r="O8" s="28" t="n">
        <f aca="false">SUM(O5:O7)</f>
        <v>407.7</v>
      </c>
      <c r="P8" s="29" t="n">
        <f aca="false">SUM(P5:P7)</f>
        <v>1.24344978758018E-014</v>
      </c>
      <c r="Q8" s="30" t="s">
        <v>15</v>
      </c>
      <c r="R8" s="31"/>
      <c r="S8" s="31"/>
      <c r="T8" s="31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4.65" hidden="false" customHeight="false" outlineLevel="0" collapsed="false">
      <c r="A9" s="23"/>
      <c r="B9" s="18"/>
      <c r="C9" s="19"/>
      <c r="D9" s="20"/>
      <c r="E9" s="18"/>
      <c r="F9" s="19"/>
      <c r="G9" s="20"/>
      <c r="H9" s="18"/>
      <c r="I9" s="19"/>
      <c r="J9" s="20"/>
      <c r="K9" s="18"/>
      <c r="L9" s="19"/>
      <c r="M9" s="20"/>
      <c r="N9" s="18"/>
      <c r="O9" s="19"/>
      <c r="P9" s="20"/>
      <c r="Q9" s="21"/>
      <c r="R9" s="22"/>
      <c r="S9" s="22"/>
      <c r="T9" s="22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</row>
    <row r="10" customFormat="false" ht="14.65" hidden="false" customHeight="false" outlineLevel="0" collapsed="false">
      <c r="A10" s="17" t="s">
        <v>16</v>
      </c>
      <c r="B10" s="18"/>
      <c r="C10" s="19"/>
      <c r="D10" s="20"/>
      <c r="E10" s="18"/>
      <c r="F10" s="19"/>
      <c r="G10" s="20"/>
      <c r="H10" s="18"/>
      <c r="I10" s="19"/>
      <c r="J10" s="20"/>
      <c r="K10" s="18"/>
      <c r="L10" s="19"/>
      <c r="M10" s="20"/>
      <c r="N10" s="18"/>
      <c r="O10" s="19"/>
      <c r="P10" s="20"/>
      <c r="Q10" s="22"/>
      <c r="R10" s="22"/>
      <c r="S10" s="22"/>
      <c r="T10" s="22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</row>
    <row r="11" customFormat="false" ht="14.65" hidden="false" customHeight="false" outlineLevel="0" collapsed="false">
      <c r="A11" s="23" t="s">
        <v>11</v>
      </c>
      <c r="B11" s="18"/>
      <c r="C11" s="19" t="n">
        <v>37.4</v>
      </c>
      <c r="D11" s="20" t="n">
        <f aca="false">+B11-C11</f>
        <v>-37.4</v>
      </c>
      <c r="E11" s="18"/>
      <c r="F11" s="19" t="n">
        <v>40.8</v>
      </c>
      <c r="G11" s="20" t="n">
        <f aca="false">+E11-F11</f>
        <v>-40.8</v>
      </c>
      <c r="H11" s="18"/>
      <c r="I11" s="19" t="n">
        <v>40.7</v>
      </c>
      <c r="J11" s="20" t="n">
        <f aca="false">+H11-I11</f>
        <v>-40.7</v>
      </c>
      <c r="K11" s="18"/>
      <c r="L11" s="19" t="n">
        <v>39.3</v>
      </c>
      <c r="M11" s="20" t="n">
        <f aca="false">+K11-L11</f>
        <v>-39.3</v>
      </c>
      <c r="N11" s="18" t="n">
        <f aca="false">+B11+E11+H11+K11</f>
        <v>0</v>
      </c>
      <c r="O11" s="19" t="n">
        <f aca="false">+C11+F11+I11+L11</f>
        <v>158.2</v>
      </c>
      <c r="P11" s="20" t="n">
        <f aca="false">+D11+G11+J11+M11</f>
        <v>-158.2</v>
      </c>
      <c r="Q11" s="22"/>
      <c r="R11" s="22"/>
      <c r="S11" s="22"/>
      <c r="T11" s="22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</row>
    <row r="12" customFormat="false" ht="14.65" hidden="false" customHeight="false" outlineLevel="0" collapsed="false">
      <c r="A12" s="23" t="s">
        <v>12</v>
      </c>
      <c r="B12" s="18"/>
      <c r="C12" s="19" t="n">
        <v>5.1</v>
      </c>
      <c r="D12" s="20" t="n">
        <f aca="false">+B12-C12</f>
        <v>-5.1</v>
      </c>
      <c r="E12" s="18"/>
      <c r="F12" s="19" t="n">
        <v>4.2</v>
      </c>
      <c r="G12" s="20" t="n">
        <f aca="false">+E12-F12</f>
        <v>-4.2</v>
      </c>
      <c r="H12" s="18"/>
      <c r="I12" s="19" t="n">
        <v>4.7</v>
      </c>
      <c r="J12" s="20" t="n">
        <f aca="false">+H12-I12</f>
        <v>-4.7</v>
      </c>
      <c r="K12" s="18"/>
      <c r="L12" s="19" t="n">
        <v>5.8</v>
      </c>
      <c r="M12" s="20" t="n">
        <f aca="false">+K12-L12</f>
        <v>-5.8</v>
      </c>
      <c r="N12" s="18" t="n">
        <f aca="false">+B12+E12+H12+K12</f>
        <v>0</v>
      </c>
      <c r="O12" s="19" t="n">
        <f aca="false">+C12+F12+I12+L12</f>
        <v>19.8</v>
      </c>
      <c r="P12" s="20" t="n">
        <f aca="false">+D12+G12+J12+M12</f>
        <v>-19.8</v>
      </c>
      <c r="Q12" s="22"/>
      <c r="R12" s="22"/>
      <c r="S12" s="22"/>
      <c r="T12" s="22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</row>
    <row r="13" customFormat="false" ht="14.65" hidden="false" customHeight="false" outlineLevel="0" collapsed="false">
      <c r="A13" s="23" t="s">
        <v>13</v>
      </c>
      <c r="B13" s="24" t="n">
        <v>0</v>
      </c>
      <c r="C13" s="25" t="n">
        <v>0</v>
      </c>
      <c r="D13" s="26" t="n">
        <f aca="false">+B13-C13</f>
        <v>0</v>
      </c>
      <c r="E13" s="24" t="n">
        <v>0</v>
      </c>
      <c r="F13" s="25" t="n">
        <v>0</v>
      </c>
      <c r="G13" s="26" t="n">
        <f aca="false">+E13-F13</f>
        <v>0</v>
      </c>
      <c r="H13" s="24" t="n">
        <v>0</v>
      </c>
      <c r="I13" s="25" t="n">
        <v>0</v>
      </c>
      <c r="J13" s="26" t="n">
        <f aca="false">+H13-I13</f>
        <v>0</v>
      </c>
      <c r="K13" s="24" t="n">
        <v>0</v>
      </c>
      <c r="L13" s="25" t="n">
        <v>0</v>
      </c>
      <c r="M13" s="26" t="n">
        <f aca="false">+K13-L13</f>
        <v>0</v>
      </c>
      <c r="N13" s="24" t="n">
        <f aca="false">+B13+E13+H13+K13</f>
        <v>0</v>
      </c>
      <c r="O13" s="25" t="n">
        <f aca="false">+C13+F13+I13+L13</f>
        <v>0</v>
      </c>
      <c r="P13" s="26" t="n">
        <f aca="false">+D13+G13+J13+M13</f>
        <v>0</v>
      </c>
      <c r="Q13" s="22"/>
      <c r="R13" s="22"/>
      <c r="S13" s="22"/>
      <c r="T13" s="22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</row>
    <row r="14" customFormat="false" ht="14.65" hidden="false" customHeight="false" outlineLevel="0" collapsed="false">
      <c r="A14" s="17" t="s">
        <v>17</v>
      </c>
      <c r="B14" s="27" t="n">
        <f aca="false">SUM(B11:B13)</f>
        <v>0</v>
      </c>
      <c r="C14" s="28" t="n">
        <f aca="false">SUM(C11:C13)</f>
        <v>42.5</v>
      </c>
      <c r="D14" s="29" t="n">
        <f aca="false">SUM(D11:D13)</f>
        <v>-42.5</v>
      </c>
      <c r="E14" s="27" t="n">
        <f aca="false">SUM(E11:E13)</f>
        <v>0</v>
      </c>
      <c r="F14" s="28" t="n">
        <f aca="false">SUM(F11:F13)</f>
        <v>45</v>
      </c>
      <c r="G14" s="29" t="n">
        <f aca="false">SUM(G11:G13)</f>
        <v>-45</v>
      </c>
      <c r="H14" s="27" t="n">
        <f aca="false">SUM(H11:H13)</f>
        <v>0</v>
      </c>
      <c r="I14" s="28" t="n">
        <f aca="false">SUM(I11:I13)</f>
        <v>45.4</v>
      </c>
      <c r="J14" s="29" t="n">
        <f aca="false">SUM(J11:J13)</f>
        <v>-45.4</v>
      </c>
      <c r="K14" s="27" t="n">
        <f aca="false">SUM(K11:K13)</f>
        <v>0</v>
      </c>
      <c r="L14" s="28" t="n">
        <f aca="false">SUM(L11:L13)</f>
        <v>45.1</v>
      </c>
      <c r="M14" s="29" t="n">
        <f aca="false">SUM(M11:M13)</f>
        <v>-45.1</v>
      </c>
      <c r="N14" s="27" t="n">
        <f aca="false">SUM(N11:N13)</f>
        <v>0</v>
      </c>
      <c r="O14" s="28" t="n">
        <f aca="false">SUM(O11:O13)</f>
        <v>178</v>
      </c>
      <c r="P14" s="29" t="n">
        <f aca="false">SUM(P11:P13)</f>
        <v>-178</v>
      </c>
      <c r="Q14" s="31"/>
      <c r="R14" s="31"/>
      <c r="S14" s="31"/>
      <c r="T14" s="31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4.65" hidden="false" customHeight="false" outlineLevel="0" collapsed="false">
      <c r="A15" s="23"/>
      <c r="B15" s="18"/>
      <c r="C15" s="19"/>
      <c r="D15" s="20"/>
      <c r="E15" s="18"/>
      <c r="F15" s="19"/>
      <c r="G15" s="20"/>
      <c r="H15" s="18"/>
      <c r="I15" s="19"/>
      <c r="J15" s="20"/>
      <c r="K15" s="18"/>
      <c r="L15" s="19"/>
      <c r="M15" s="20"/>
      <c r="N15" s="18"/>
      <c r="O15" s="19"/>
      <c r="P15" s="20"/>
      <c r="Q15" s="22"/>
      <c r="R15" s="22"/>
      <c r="S15" s="22"/>
      <c r="T15" s="22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</row>
    <row r="16" customFormat="false" ht="14.65" hidden="false" customHeight="false" outlineLevel="0" collapsed="false">
      <c r="A16" s="17" t="s">
        <v>18</v>
      </c>
      <c r="B16" s="24"/>
      <c r="C16" s="25"/>
      <c r="D16" s="26"/>
      <c r="E16" s="24"/>
      <c r="F16" s="25"/>
      <c r="G16" s="26"/>
      <c r="H16" s="24"/>
      <c r="I16" s="25"/>
      <c r="J16" s="26"/>
      <c r="K16" s="24"/>
      <c r="L16" s="25"/>
      <c r="M16" s="26"/>
      <c r="N16" s="24"/>
      <c r="O16" s="25"/>
      <c r="P16" s="26"/>
      <c r="Q16" s="22"/>
      <c r="R16" s="22"/>
      <c r="S16" s="22"/>
      <c r="T16" s="22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</row>
    <row r="17" customFormat="false" ht="14.65" hidden="false" customHeight="false" outlineLevel="0" collapsed="false">
      <c r="A17" s="23" t="s">
        <v>11</v>
      </c>
      <c r="B17" s="18" t="n">
        <v>77.5</v>
      </c>
      <c r="C17" s="19" t="n">
        <v>75.9</v>
      </c>
      <c r="D17" s="20" t="n">
        <f aca="false">+B17-C17</f>
        <v>1.59999999999999</v>
      </c>
      <c r="E17" s="18" t="n">
        <f aca="false">+F17</f>
        <v>80.9</v>
      </c>
      <c r="F17" s="19" t="n">
        <v>80.9</v>
      </c>
      <c r="G17" s="20" t="n">
        <f aca="false">+E17-F17</f>
        <v>0</v>
      </c>
      <c r="H17" s="18" t="n">
        <f aca="false">+I17</f>
        <v>81.2</v>
      </c>
      <c r="I17" s="19" t="n">
        <v>81.2</v>
      </c>
      <c r="J17" s="20" t="n">
        <f aca="false">+H17-I17</f>
        <v>0</v>
      </c>
      <c r="K17" s="18" t="n">
        <f aca="false">+L17-1.6</f>
        <v>96.8</v>
      </c>
      <c r="L17" s="19" t="n">
        <v>98.4</v>
      </c>
      <c r="M17" s="20" t="n">
        <f aca="false">+K17-L17</f>
        <v>-1.59999999999999</v>
      </c>
      <c r="N17" s="18" t="n">
        <f aca="false">+B17+E17+H17+K17</f>
        <v>336.4</v>
      </c>
      <c r="O17" s="19" t="n">
        <f aca="false">+C17+F17+I17+L17</f>
        <v>336.4</v>
      </c>
      <c r="P17" s="20" t="n">
        <f aca="false">+D17+G17+J17+M17</f>
        <v>0</v>
      </c>
      <c r="Q17" s="22"/>
      <c r="R17" s="22"/>
      <c r="S17" s="22"/>
      <c r="T17" s="22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</row>
    <row r="18" customFormat="false" ht="14.65" hidden="false" customHeight="false" outlineLevel="0" collapsed="false">
      <c r="A18" s="23" t="s">
        <v>12</v>
      </c>
      <c r="B18" s="18" t="n">
        <f aca="false">+C18</f>
        <v>-1.2</v>
      </c>
      <c r="C18" s="19" t="n">
        <v>-1.2</v>
      </c>
      <c r="D18" s="20" t="n">
        <f aca="false">+B18-C18</f>
        <v>0</v>
      </c>
      <c r="E18" s="18" t="n">
        <f aca="false">+F18</f>
        <v>-1.2</v>
      </c>
      <c r="F18" s="19" t="n">
        <v>-1.2</v>
      </c>
      <c r="G18" s="20" t="n">
        <f aca="false">+E18-F18</f>
        <v>0</v>
      </c>
      <c r="H18" s="18" t="n">
        <f aca="false">+I18</f>
        <v>-1.2</v>
      </c>
      <c r="I18" s="19" t="n">
        <v>-1.2</v>
      </c>
      <c r="J18" s="20" t="n">
        <f aca="false">+H18-I18</f>
        <v>0</v>
      </c>
      <c r="K18" s="18" t="n">
        <f aca="false">+L18</f>
        <v>-1.4</v>
      </c>
      <c r="L18" s="19" t="n">
        <v>-1.4</v>
      </c>
      <c r="M18" s="20" t="n">
        <f aca="false">+K18-L18</f>
        <v>0</v>
      </c>
      <c r="N18" s="18" t="n">
        <f aca="false">+B18+E18+H18+K18</f>
        <v>-5</v>
      </c>
      <c r="O18" s="19" t="n">
        <f aca="false">+C18+F18+I18+L18</f>
        <v>-5</v>
      </c>
      <c r="P18" s="20" t="n">
        <f aca="false">+D18+G18+J18+M18</f>
        <v>0</v>
      </c>
      <c r="Q18" s="22"/>
      <c r="R18" s="22"/>
      <c r="S18" s="22"/>
      <c r="T18" s="22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</row>
    <row r="19" customFormat="false" ht="14.65" hidden="false" customHeight="false" outlineLevel="0" collapsed="false">
      <c r="A19" s="23" t="s">
        <v>13</v>
      </c>
      <c r="B19" s="24" t="n">
        <v>0</v>
      </c>
      <c r="C19" s="25" t="n">
        <v>0</v>
      </c>
      <c r="D19" s="26" t="n">
        <f aca="false">+B19-C19</f>
        <v>0</v>
      </c>
      <c r="E19" s="24" t="n">
        <v>0</v>
      </c>
      <c r="F19" s="25" t="n">
        <v>0</v>
      </c>
      <c r="G19" s="26" t="n">
        <f aca="false">+E19-F19</f>
        <v>0</v>
      </c>
      <c r="H19" s="24" t="n">
        <v>0</v>
      </c>
      <c r="I19" s="25" t="n">
        <v>0</v>
      </c>
      <c r="J19" s="26" t="n">
        <f aca="false">+H19-I19</f>
        <v>0</v>
      </c>
      <c r="K19" s="24" t="n">
        <f aca="false">+L19</f>
        <v>0.5</v>
      </c>
      <c r="L19" s="25" t="n">
        <v>0.5</v>
      </c>
      <c r="M19" s="26" t="n">
        <f aca="false">+K19-L19</f>
        <v>0</v>
      </c>
      <c r="N19" s="25" t="n">
        <f aca="false">+B19+E19+H19+K19</f>
        <v>0.5</v>
      </c>
      <c r="O19" s="25" t="n">
        <f aca="false">+C19+F19+I19+L19</f>
        <v>0.5</v>
      </c>
      <c r="P19" s="26" t="n">
        <f aca="false">+D19+G19+J19+M19</f>
        <v>0</v>
      </c>
      <c r="Q19" s="22"/>
      <c r="R19" s="22"/>
      <c r="S19" s="22"/>
      <c r="T19" s="22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</row>
    <row r="20" customFormat="false" ht="14.65" hidden="false" customHeight="false" outlineLevel="0" collapsed="false">
      <c r="A20" s="17" t="s">
        <v>19</v>
      </c>
      <c r="B20" s="27" t="n">
        <f aca="false">SUM(B17:B19)</f>
        <v>76.3</v>
      </c>
      <c r="C20" s="28" t="n">
        <f aca="false">SUM(C17:C19)</f>
        <v>74.7</v>
      </c>
      <c r="D20" s="29" t="n">
        <f aca="false">SUM(D17:D19)</f>
        <v>1.59999999999999</v>
      </c>
      <c r="E20" s="27" t="n">
        <f aca="false">SUM(E17:E19)</f>
        <v>79.7</v>
      </c>
      <c r="F20" s="28" t="n">
        <f aca="false">SUM(F17:F19)</f>
        <v>79.7</v>
      </c>
      <c r="G20" s="29" t="n">
        <f aca="false">SUM(G17:G19)</f>
        <v>0</v>
      </c>
      <c r="H20" s="27" t="n">
        <f aca="false">SUM(H17:H19)</f>
        <v>80</v>
      </c>
      <c r="I20" s="28" t="n">
        <f aca="false">SUM(I17:I19)</f>
        <v>80</v>
      </c>
      <c r="J20" s="29" t="n">
        <f aca="false">SUM(J17:J19)</f>
        <v>0</v>
      </c>
      <c r="K20" s="27" t="n">
        <f aca="false">SUM(K17:K19)</f>
        <v>95.9</v>
      </c>
      <c r="L20" s="28" t="n">
        <f aca="false">SUM(L17:L19)</f>
        <v>97.5</v>
      </c>
      <c r="M20" s="29" t="n">
        <f aca="false">SUM(M17:M19)</f>
        <v>-1.59999999999999</v>
      </c>
      <c r="N20" s="27" t="n">
        <f aca="false">SUM(N17:N19)</f>
        <v>331.9</v>
      </c>
      <c r="O20" s="28" t="n">
        <f aca="false">SUM(O17:O19)</f>
        <v>331.9</v>
      </c>
      <c r="P20" s="29" t="n">
        <f aca="false">SUM(P17:P19)</f>
        <v>0</v>
      </c>
      <c r="Q20" s="31"/>
      <c r="R20" s="31"/>
      <c r="S20" s="31"/>
      <c r="T20" s="31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  <c r="IW20" s="16"/>
    </row>
    <row r="21" customFormat="false" ht="14.65" hidden="false" customHeight="false" outlineLevel="0" collapsed="false">
      <c r="A21" s="23"/>
      <c r="B21" s="24"/>
      <c r="C21" s="25"/>
      <c r="D21" s="26"/>
      <c r="E21" s="24"/>
      <c r="F21" s="25"/>
      <c r="G21" s="26"/>
      <c r="H21" s="24"/>
      <c r="I21" s="25"/>
      <c r="J21" s="26"/>
      <c r="K21" s="24"/>
      <c r="L21" s="25"/>
      <c r="M21" s="26"/>
      <c r="N21" s="24"/>
      <c r="O21" s="25"/>
      <c r="P21" s="26"/>
      <c r="Q21" s="22"/>
      <c r="R21" s="22"/>
      <c r="S21" s="22"/>
      <c r="T21" s="22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</row>
    <row r="22" customFormat="false" ht="14.65" hidden="false" customHeight="false" outlineLevel="0" collapsed="false">
      <c r="A22" s="17" t="s">
        <v>20</v>
      </c>
      <c r="B22" s="32"/>
      <c r="C22" s="33"/>
      <c r="D22" s="34"/>
      <c r="E22" s="27"/>
      <c r="F22" s="28"/>
      <c r="G22" s="29"/>
      <c r="H22" s="27"/>
      <c r="I22" s="28"/>
      <c r="J22" s="29"/>
      <c r="K22" s="27"/>
      <c r="L22" s="28"/>
      <c r="M22" s="29"/>
      <c r="N22" s="27"/>
      <c r="O22" s="28"/>
      <c r="P22" s="29"/>
      <c r="Q22" s="31"/>
      <c r="R22" s="31"/>
      <c r="S22" s="31"/>
      <c r="T22" s="31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  <c r="IU22" s="16"/>
      <c r="IV22" s="16"/>
      <c r="IW22" s="16"/>
    </row>
    <row r="23" customFormat="false" ht="14.65" hidden="false" customHeight="false" outlineLevel="0" collapsed="false">
      <c r="A23" s="23" t="s">
        <v>11</v>
      </c>
      <c r="B23" s="18" t="n">
        <f aca="false">+B5+B11+B17</f>
        <v>245.8</v>
      </c>
      <c r="C23" s="19" t="n">
        <f aca="false">+C5+C11+C17</f>
        <v>279.1</v>
      </c>
      <c r="D23" s="20" t="n">
        <f aca="false">+D5+D11+D17</f>
        <v>-33.3</v>
      </c>
      <c r="E23" s="18" t="n">
        <f aca="false">+E5+E11+E17</f>
        <v>149.7</v>
      </c>
      <c r="F23" s="19" t="n">
        <f aca="false">+F5+F11+F17</f>
        <v>190.8</v>
      </c>
      <c r="G23" s="20" t="n">
        <f aca="false">+G5+G11+G17</f>
        <v>-41.1</v>
      </c>
      <c r="H23" s="18" t="n">
        <f aca="false">+H5+H11+H17</f>
        <v>155</v>
      </c>
      <c r="I23" s="19" t="n">
        <f aca="false">+I5+I11+I17</f>
        <v>197.1</v>
      </c>
      <c r="J23" s="20" t="n">
        <f aca="false">+J5+J11+J17</f>
        <v>-42.1</v>
      </c>
      <c r="K23" s="18" t="n">
        <f aca="false">+K5+K11+K17</f>
        <v>228.7</v>
      </c>
      <c r="L23" s="19" t="n">
        <f aca="false">+L5+L11+L17</f>
        <v>270.4</v>
      </c>
      <c r="M23" s="20" t="n">
        <f aca="false">+M5+M11+M17</f>
        <v>-41.7</v>
      </c>
      <c r="N23" s="18" t="n">
        <f aca="false">+N5+N11+N17</f>
        <v>779.2</v>
      </c>
      <c r="O23" s="19" t="n">
        <f aca="false">+O5+O11+O17</f>
        <v>937.4</v>
      </c>
      <c r="P23" s="20" t="n">
        <f aca="false">+P5+P11+P17</f>
        <v>-158.2</v>
      </c>
      <c r="Q23" s="22"/>
      <c r="R23" s="22"/>
      <c r="S23" s="22"/>
      <c r="T23" s="22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</row>
    <row r="24" customFormat="false" ht="14.65" hidden="false" customHeight="false" outlineLevel="0" collapsed="false">
      <c r="A24" s="23" t="s">
        <v>12</v>
      </c>
      <c r="B24" s="18" t="n">
        <f aca="false">+B6+B12+B18</f>
        <v>-12.6</v>
      </c>
      <c r="C24" s="19" t="n">
        <f aca="false">+C6+C12+C18</f>
        <v>-7.8</v>
      </c>
      <c r="D24" s="20" t="n">
        <f aca="false">+D6+D12+D18</f>
        <v>-4.8</v>
      </c>
      <c r="E24" s="18" t="n">
        <f aca="false">+E6+E12+E18</f>
        <v>-12</v>
      </c>
      <c r="F24" s="19" t="n">
        <f aca="false">+F6+F12+F18</f>
        <v>-7.7</v>
      </c>
      <c r="G24" s="20" t="n">
        <f aca="false">+G6+G12+G18</f>
        <v>-4.3</v>
      </c>
      <c r="H24" s="18" t="n">
        <f aca="false">+H6+H12+H18</f>
        <v>-11.4</v>
      </c>
      <c r="I24" s="19" t="n">
        <f aca="false">+I6+I12+I18</f>
        <v>-6.7</v>
      </c>
      <c r="J24" s="20" t="n">
        <f aca="false">+J6+J12+J18</f>
        <v>-4.7</v>
      </c>
      <c r="K24" s="18" t="n">
        <f aca="false">+K6+K12+K18</f>
        <v>-14</v>
      </c>
      <c r="L24" s="19" t="n">
        <f aca="false">+L6+L12+L18</f>
        <v>-8</v>
      </c>
      <c r="M24" s="20" t="n">
        <f aca="false">+M6+M12+M18</f>
        <v>-6</v>
      </c>
      <c r="N24" s="18" t="n">
        <f aca="false">+N6+N12+N18</f>
        <v>-50</v>
      </c>
      <c r="O24" s="19" t="n">
        <f aca="false">+O6+O12+O18</f>
        <v>-30.2</v>
      </c>
      <c r="P24" s="20" t="n">
        <f aca="false">+P6+P12+P18</f>
        <v>-19.8</v>
      </c>
      <c r="Q24" s="22"/>
      <c r="R24" s="22"/>
      <c r="S24" s="22"/>
      <c r="T24" s="22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</row>
    <row r="25" customFormat="false" ht="14.65" hidden="false" customHeight="false" outlineLevel="0" collapsed="false">
      <c r="A25" s="23" t="s">
        <v>13</v>
      </c>
      <c r="B25" s="24" t="n">
        <f aca="false">+B7+B13+B19</f>
        <v>0</v>
      </c>
      <c r="C25" s="25" t="n">
        <f aca="false">+C7+C13+C19</f>
        <v>0</v>
      </c>
      <c r="D25" s="26" t="n">
        <f aca="false">+D7+D13+D19</f>
        <v>0</v>
      </c>
      <c r="E25" s="24" t="n">
        <f aca="false">+E7+E13+E19</f>
        <v>9.9</v>
      </c>
      <c r="F25" s="25" t="n">
        <f aca="false">+F7+F13+F19</f>
        <v>9.9</v>
      </c>
      <c r="G25" s="26" t="n">
        <f aca="false">+G7+G13+G19</f>
        <v>0</v>
      </c>
      <c r="H25" s="24" t="n">
        <f aca="false">+H7+H13+H19</f>
        <v>0</v>
      </c>
      <c r="I25" s="25" t="n">
        <f aca="false">+I7+I13+I19</f>
        <v>0</v>
      </c>
      <c r="J25" s="26" t="n">
        <f aca="false">+J7+J13+J19</f>
        <v>0</v>
      </c>
      <c r="K25" s="24" t="n">
        <f aca="false">+K7+K13+K19</f>
        <v>0.5</v>
      </c>
      <c r="L25" s="25" t="n">
        <f aca="false">+L7+L13+L19</f>
        <v>0.5</v>
      </c>
      <c r="M25" s="26" t="n">
        <f aca="false">+M7+M13+M19</f>
        <v>0</v>
      </c>
      <c r="N25" s="24" t="n">
        <f aca="false">+N7+N13+N19</f>
        <v>10.4</v>
      </c>
      <c r="O25" s="25" t="n">
        <f aca="false">+O7+O13+O19</f>
        <v>10.4</v>
      </c>
      <c r="P25" s="26" t="n">
        <f aca="false">+P7+P13+P19</f>
        <v>0</v>
      </c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</row>
    <row r="26" customFormat="false" ht="14.65" hidden="false" customHeight="false" outlineLevel="0" collapsed="false">
      <c r="A26" s="17" t="s">
        <v>21</v>
      </c>
      <c r="B26" s="27" t="n">
        <f aca="false">+B8+B14+B20</f>
        <v>233.2</v>
      </c>
      <c r="C26" s="28" t="n">
        <f aca="false">+C8+C14+C20</f>
        <v>271.3</v>
      </c>
      <c r="D26" s="29" t="n">
        <f aca="false">+D8+D14+D20</f>
        <v>-38.1</v>
      </c>
      <c r="E26" s="27" t="n">
        <f aca="false">+E8+E14+E20</f>
        <v>147.6</v>
      </c>
      <c r="F26" s="28" t="n">
        <f aca="false">+F8+F14+F20</f>
        <v>193</v>
      </c>
      <c r="G26" s="29" t="n">
        <f aca="false">+G8+G14+G20</f>
        <v>-45.4</v>
      </c>
      <c r="H26" s="27" t="n">
        <f aca="false">+H8+H14+H20</f>
        <v>143.6</v>
      </c>
      <c r="I26" s="28" t="n">
        <f aca="false">+I8+I14+I20</f>
        <v>190.4</v>
      </c>
      <c r="J26" s="29" t="n">
        <f aca="false">+J8+J14+J20</f>
        <v>-46.8</v>
      </c>
      <c r="K26" s="27" t="n">
        <f aca="false">+K8+K14+K20</f>
        <v>215.2</v>
      </c>
      <c r="L26" s="28" t="n">
        <f aca="false">+L8+L14+L20</f>
        <v>262.9</v>
      </c>
      <c r="M26" s="29" t="n">
        <f aca="false">+M8+M14+M20</f>
        <v>-47.7</v>
      </c>
      <c r="N26" s="27" t="n">
        <f aca="false">+N8+N14+N20</f>
        <v>739.6</v>
      </c>
      <c r="O26" s="28" t="n">
        <f aca="false">+O8+O14+O20</f>
        <v>917.6</v>
      </c>
      <c r="P26" s="29" t="n">
        <f aca="false">+P8+P14+P20</f>
        <v>-178</v>
      </c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  <c r="IU26" s="16"/>
      <c r="IV26" s="16"/>
      <c r="IW26" s="16"/>
    </row>
    <row r="27" customFormat="false" ht="14.65" hidden="false" customHeight="false" outlineLevel="0" collapsed="false">
      <c r="A27" s="23"/>
      <c r="B27" s="35"/>
      <c r="C27" s="36"/>
      <c r="D27" s="37"/>
      <c r="E27" s="35"/>
      <c r="F27" s="36"/>
      <c r="G27" s="37"/>
      <c r="H27" s="35"/>
      <c r="I27" s="36"/>
      <c r="J27" s="37"/>
      <c r="K27" s="35"/>
      <c r="L27" s="36"/>
      <c r="M27" s="37"/>
      <c r="N27" s="35"/>
      <c r="O27" s="36"/>
      <c r="P27" s="37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</row>
    <row r="28" customFormat="false" ht="14.65" hidden="false" customHeight="false" outlineLevel="0" collapsed="false">
      <c r="A28" s="23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</row>
    <row r="29" customFormat="false" ht="14.65" hidden="false" customHeight="false" outlineLevel="0" collapsed="false">
      <c r="A29" s="38" t="str">
        <f aca="true">CELL("filename")</f>
        <v>'file:///mnt/12tb/@roms/datasets/enron/EDRM Enron Email Data Set v2 XML/filtered-attachments/xls/1stQTRFore4qtrs-47a7108a1fd833dad6872de415c207650f61ac38deb195e62ef7f28fd8f43526.xls'#$All Pipes Contribution</v>
      </c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</row>
    <row r="30" customFormat="false" ht="14.65" hidden="false" customHeight="false" outlineLevel="0" collapsed="false">
      <c r="A30" s="2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</row>
    <row r="31" customFormat="false" ht="14.65" hidden="false" customHeight="false" outlineLevel="0" collapsed="false">
      <c r="A31" s="2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</row>
    <row r="32" customFormat="false" ht="14.65" hidden="false" customHeight="false" outlineLevel="0" collapsed="false">
      <c r="A32" s="2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</row>
    <row r="33" customFormat="false" ht="14.65" hidden="false" customHeight="false" outlineLevel="0" collapsed="false">
      <c r="A33" s="2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</row>
    <row r="34" customFormat="false" ht="14.65" hidden="false" customHeight="false" outlineLevel="0" collapsed="false">
      <c r="A34" s="2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</row>
    <row r="35" customFormat="false" ht="14.65" hidden="false" customHeight="false" outlineLevel="0" collapsed="false">
      <c r="A35" s="2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</row>
    <row r="36" customFormat="false" ht="14.65" hidden="false" customHeight="false" outlineLevel="0" collapsed="false">
      <c r="A36" s="2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</row>
    <row r="37" customFormat="false" ht="14.65" hidden="false" customHeight="false" outlineLevel="0" collapsed="false">
      <c r="A37" s="2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</row>
    <row r="38" customFormat="false" ht="14.65" hidden="false" customHeight="false" outlineLevel="0" collapsed="false">
      <c r="A38" s="2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</row>
    <row r="39" customFormat="false" ht="14.65" hidden="false" customHeight="false" outlineLevel="0" collapsed="false">
      <c r="A39" s="2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</row>
  </sheetData>
  <mergeCells count="5">
    <mergeCell ref="B1:D1"/>
    <mergeCell ref="E1:G1"/>
    <mergeCell ref="H1:J1"/>
    <mergeCell ref="K1:M1"/>
    <mergeCell ref="N1:P1"/>
  </mergeCells>
  <printOptions headings="false" gridLines="false" gridLinesSet="true" horizontalCentered="true" verticalCentered="false"/>
  <pageMargins left="0" right="0" top="1.97222222222222" bottom="0.984027777777778" header="0.7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&amp;C&amp;"Arial,Bold"&amp;12ENRON TRANSPORTATION SERVICES
FIRST QUARTER FORECAST 2001
PIPELINES NET CONTRIBUTION
February 23, 2001 
&amp;10(Pre-Tax, $ Millions)</oddHeader>
    <oddFooter>&amp;L&amp;6Printed &amp;D   &amp;T   Keiser Ext. 33138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26" activeCellId="0" sqref="H26 H26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" width="39.13"/>
    <col collapsed="false" customWidth="true" hidden="false" outlineLevel="0" max="6" min="2" style="2" width="8.56"/>
    <col collapsed="false" customWidth="true" hidden="false" outlineLevel="0" max="7" min="7" style="2" width="3.28"/>
    <col collapsed="false" customWidth="false" hidden="false" outlineLevel="0" max="8" min="8" style="23" width="9.14"/>
    <col collapsed="false" customWidth="false" hidden="false" outlineLevel="0" max="46" min="9" style="2" width="9.14"/>
    <col collapsed="false" customWidth="false" hidden="false" outlineLevel="0" max="257" min="47" style="3" width="9.14"/>
  </cols>
  <sheetData>
    <row r="1" customFormat="false" ht="14.65" hidden="false" customHeight="false" outlineLevel="0" collapsed="false">
      <c r="A1" s="4" t="s">
        <v>22</v>
      </c>
      <c r="B1" s="39" t="s">
        <v>23</v>
      </c>
      <c r="C1" s="39" t="s">
        <v>24</v>
      </c>
      <c r="D1" s="39" t="s">
        <v>25</v>
      </c>
      <c r="E1" s="39" t="s">
        <v>26</v>
      </c>
      <c r="F1" s="39"/>
      <c r="G1" s="6"/>
      <c r="H1" s="1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  <c r="IW1" s="16"/>
    </row>
    <row r="2" customFormat="false" ht="14.65" hidden="false" customHeight="false" outlineLevel="0" collapsed="false">
      <c r="A2" s="4" t="s">
        <v>6</v>
      </c>
      <c r="B2" s="40" t="s">
        <v>27</v>
      </c>
      <c r="C2" s="40" t="s">
        <v>27</v>
      </c>
      <c r="D2" s="40" t="s">
        <v>27</v>
      </c>
      <c r="E2" s="40" t="s">
        <v>27</v>
      </c>
      <c r="F2" s="40" t="s">
        <v>5</v>
      </c>
      <c r="G2" s="6"/>
      <c r="H2" s="1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</row>
    <row r="3" customFormat="false" ht="14.65" hidden="false" customHeight="false" outlineLevel="0" collapsed="false">
      <c r="B3" s="22"/>
      <c r="C3" s="22"/>
      <c r="D3" s="22"/>
      <c r="E3" s="22"/>
      <c r="F3" s="22"/>
    </row>
    <row r="4" customFormat="false" ht="14.65" hidden="false" customHeight="false" outlineLevel="0" collapsed="false">
      <c r="A4" s="10" t="s">
        <v>28</v>
      </c>
      <c r="B4" s="41" t="n">
        <f aca="false">25.2+23.6+27.1</f>
        <v>75.9</v>
      </c>
      <c r="C4" s="41" t="n">
        <f aca="false">27.1+27.3+26.5</f>
        <v>80.9</v>
      </c>
      <c r="D4" s="41" t="n">
        <f aca="false">27.4+27.4+26.4</f>
        <v>81.2</v>
      </c>
      <c r="E4" s="41" t="n">
        <f aca="false">28.2+28.3+41.9</f>
        <v>98.4</v>
      </c>
      <c r="F4" s="41" t="n">
        <f aca="false">SUM(B4:E4)</f>
        <v>336.4</v>
      </c>
      <c r="G4" s="6"/>
      <c r="H4" s="17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4.65" hidden="false" customHeight="false" outlineLevel="0" collapsed="false">
      <c r="A5" s="10"/>
      <c r="B5" s="31"/>
      <c r="C5" s="31"/>
      <c r="D5" s="31"/>
      <c r="E5" s="31"/>
      <c r="F5" s="31"/>
      <c r="G5" s="6"/>
      <c r="H5" s="17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4.65" hidden="false" customHeight="false" outlineLevel="0" collapsed="false">
      <c r="A6" s="10" t="s">
        <v>29</v>
      </c>
      <c r="B6" s="22"/>
      <c r="C6" s="22"/>
      <c r="D6" s="22"/>
      <c r="E6" s="22"/>
      <c r="F6" s="22"/>
    </row>
    <row r="7" customFormat="false" ht="14.65" hidden="false" customHeight="false" outlineLevel="0" collapsed="false">
      <c r="A7" s="1" t="s">
        <v>30</v>
      </c>
      <c r="B7" s="22" t="n">
        <v>0.1</v>
      </c>
      <c r="C7" s="22" t="n">
        <v>0</v>
      </c>
      <c r="D7" s="22" t="n">
        <v>0</v>
      </c>
      <c r="E7" s="22" t="n">
        <v>0</v>
      </c>
      <c r="F7" s="22" t="n">
        <f aca="false">SUM(B7:E7)</f>
        <v>0.1</v>
      </c>
      <c r="H7" s="23" t="s">
        <v>31</v>
      </c>
    </row>
    <row r="8" customFormat="false" ht="14.65" hidden="false" customHeight="false" outlineLevel="0" collapsed="false">
      <c r="A8" s="1" t="s">
        <v>32</v>
      </c>
      <c r="B8" s="22" t="n">
        <f aca="false">-0.7+0.1</f>
        <v>-0.6</v>
      </c>
      <c r="C8" s="22" t="n">
        <v>0</v>
      </c>
      <c r="D8" s="22" t="n">
        <v>0</v>
      </c>
      <c r="E8" s="22" t="n">
        <v>0</v>
      </c>
      <c r="F8" s="22" t="n">
        <f aca="false">SUM(B8:E8)</f>
        <v>-0.6</v>
      </c>
      <c r="H8" s="23" t="s">
        <v>33</v>
      </c>
    </row>
    <row r="9" customFormat="false" ht="14.65" hidden="false" customHeight="false" outlineLevel="0" collapsed="false">
      <c r="B9" s="22"/>
      <c r="C9" s="22"/>
      <c r="D9" s="22"/>
      <c r="E9" s="22"/>
      <c r="F9" s="22"/>
      <c r="H9" s="23" t="s">
        <v>34</v>
      </c>
    </row>
    <row r="10" customFormat="false" ht="14.65" hidden="false" customHeight="false" outlineLevel="0" collapsed="false">
      <c r="B10" s="22"/>
      <c r="C10" s="22"/>
      <c r="D10" s="22"/>
      <c r="E10" s="22"/>
      <c r="F10" s="22"/>
    </row>
    <row r="11" customFormat="false" ht="14.65" hidden="false" customHeight="false" outlineLevel="0" collapsed="false">
      <c r="A11" s="1" t="s">
        <v>35</v>
      </c>
      <c r="B11" s="22" t="n">
        <v>1.3</v>
      </c>
      <c r="C11" s="22" t="n">
        <v>0</v>
      </c>
      <c r="D11" s="22" t="n">
        <v>0</v>
      </c>
      <c r="E11" s="22" t="n">
        <v>0</v>
      </c>
      <c r="F11" s="22" t="n">
        <f aca="false">SUM(B11:E11)</f>
        <v>1.3</v>
      </c>
      <c r="H11" s="23" t="s">
        <v>36</v>
      </c>
    </row>
    <row r="12" customFormat="false" ht="14.65" hidden="false" customHeight="false" outlineLevel="0" collapsed="false">
      <c r="B12" s="22"/>
      <c r="C12" s="22"/>
      <c r="D12" s="22"/>
      <c r="E12" s="22"/>
      <c r="F12" s="22"/>
      <c r="H12" s="23" t="s">
        <v>37</v>
      </c>
    </row>
    <row r="13" customFormat="false" ht="14.65" hidden="false" customHeight="false" outlineLevel="0" collapsed="false">
      <c r="B13" s="22"/>
      <c r="C13" s="22"/>
      <c r="D13" s="22"/>
      <c r="E13" s="22"/>
      <c r="F13" s="22"/>
      <c r="H13" s="23" t="s">
        <v>38</v>
      </c>
    </row>
    <row r="14" customFormat="false" ht="14.65" hidden="false" customHeight="false" outlineLevel="0" collapsed="false">
      <c r="B14" s="22"/>
      <c r="C14" s="22"/>
      <c r="D14" s="22"/>
      <c r="E14" s="22"/>
      <c r="F14" s="22"/>
    </row>
    <row r="15" customFormat="false" ht="14.65" hidden="false" customHeight="false" outlineLevel="0" collapsed="false">
      <c r="A15" s="1" t="s">
        <v>39</v>
      </c>
      <c r="B15" s="22" t="n">
        <v>-0.3</v>
      </c>
      <c r="C15" s="22" t="n">
        <v>0</v>
      </c>
      <c r="D15" s="22" t="n">
        <v>0</v>
      </c>
      <c r="E15" s="22" t="n">
        <v>0</v>
      </c>
      <c r="F15" s="22" t="n">
        <f aca="false">SUM(B15:E15)</f>
        <v>-0.3</v>
      </c>
      <c r="H15" s="42" t="s">
        <v>40</v>
      </c>
    </row>
    <row r="16" customFormat="false" ht="14.65" hidden="false" customHeight="false" outlineLevel="0" collapsed="false">
      <c r="B16" s="22"/>
      <c r="C16" s="22"/>
      <c r="D16" s="22"/>
      <c r="E16" s="22"/>
      <c r="F16" s="22"/>
      <c r="H16" s="42" t="s">
        <v>34</v>
      </c>
    </row>
    <row r="17" customFormat="false" ht="14.65" hidden="false" customHeight="false" outlineLevel="0" collapsed="false">
      <c r="A17" s="1" t="s">
        <v>41</v>
      </c>
      <c r="B17" s="22" t="n">
        <v>0</v>
      </c>
      <c r="C17" s="22" t="n">
        <v>0</v>
      </c>
      <c r="D17" s="22" t="n">
        <v>0</v>
      </c>
      <c r="E17" s="22" t="n">
        <v>0</v>
      </c>
      <c r="F17" s="22" t="n">
        <f aca="false">SUM(B17:E17)</f>
        <v>0</v>
      </c>
    </row>
    <row r="18" customFormat="false" ht="14.65" hidden="false" customHeight="false" outlineLevel="0" collapsed="false">
      <c r="A18" s="1" t="s">
        <v>42</v>
      </c>
      <c r="B18" s="22" t="n">
        <v>0</v>
      </c>
      <c r="C18" s="22" t="n">
        <v>0</v>
      </c>
      <c r="D18" s="22" t="n">
        <v>0</v>
      </c>
      <c r="E18" s="22" t="n">
        <v>0</v>
      </c>
      <c r="F18" s="22" t="n">
        <f aca="false">SUM(B18:E18)</f>
        <v>0</v>
      </c>
    </row>
    <row r="19" customFormat="false" ht="14.65" hidden="false" customHeight="false" outlineLevel="0" collapsed="false">
      <c r="B19" s="22"/>
      <c r="C19" s="22"/>
      <c r="D19" s="22"/>
      <c r="E19" s="22"/>
      <c r="F19" s="22"/>
    </row>
    <row r="20" customFormat="false" ht="14.65" hidden="false" customHeight="false" outlineLevel="0" collapsed="false">
      <c r="A20" s="1" t="s">
        <v>43</v>
      </c>
      <c r="B20" s="22" t="n">
        <v>1.1</v>
      </c>
      <c r="C20" s="22" t="n">
        <v>0</v>
      </c>
      <c r="D20" s="22" t="n">
        <v>0</v>
      </c>
      <c r="E20" s="22" t="n">
        <v>0</v>
      </c>
      <c r="F20" s="22" t="n">
        <f aca="false">SUM(B20:E20)</f>
        <v>1.1</v>
      </c>
      <c r="H20" s="23" t="s">
        <v>44</v>
      </c>
    </row>
    <row r="21" customFormat="false" ht="14.65" hidden="false" customHeight="false" outlineLevel="0" collapsed="false">
      <c r="B21" s="22"/>
      <c r="C21" s="22"/>
      <c r="D21" s="22"/>
      <c r="E21" s="22"/>
      <c r="F21" s="22"/>
      <c r="H21" s="23" t="s">
        <v>45</v>
      </c>
    </row>
    <row r="22" customFormat="false" ht="14.65" hidden="false" customHeight="false" outlineLevel="0" collapsed="false">
      <c r="B22" s="22"/>
      <c r="C22" s="22"/>
      <c r="D22" s="22"/>
      <c r="E22" s="22"/>
      <c r="F22" s="22"/>
      <c r="H22" s="23" t="s">
        <v>46</v>
      </c>
    </row>
    <row r="23" customFormat="false" ht="14.65" hidden="false" customHeight="false" outlineLevel="0" collapsed="false">
      <c r="B23" s="22"/>
      <c r="C23" s="22"/>
      <c r="D23" s="22"/>
      <c r="E23" s="22"/>
      <c r="F23" s="22"/>
      <c r="H23" s="23" t="s">
        <v>47</v>
      </c>
    </row>
    <row r="24" customFormat="false" ht="14.65" hidden="false" customHeight="false" outlineLevel="0" collapsed="false">
      <c r="B24" s="22"/>
      <c r="C24" s="22"/>
      <c r="D24" s="22"/>
      <c r="E24" s="22"/>
      <c r="F24" s="22"/>
    </row>
    <row r="25" customFormat="false" ht="14.65" hidden="false" customHeight="false" outlineLevel="0" collapsed="false">
      <c r="A25" s="1" t="s">
        <v>48</v>
      </c>
      <c r="B25" s="22" t="n">
        <v>0</v>
      </c>
      <c r="C25" s="22" t="n">
        <v>0</v>
      </c>
      <c r="D25" s="22" t="n">
        <v>0</v>
      </c>
      <c r="E25" s="22" t="n">
        <f aca="false">-B28</f>
        <v>-1.6</v>
      </c>
      <c r="F25" s="22" t="n">
        <f aca="false">SUM(B25:E25)</f>
        <v>-1.6</v>
      </c>
      <c r="H25" s="23" t="s">
        <v>49</v>
      </c>
    </row>
    <row r="26" customFormat="false" ht="14.65" hidden="false" customHeight="false" outlineLevel="0" collapsed="false">
      <c r="B26" s="22"/>
      <c r="C26" s="22"/>
      <c r="D26" s="22"/>
      <c r="E26" s="22"/>
      <c r="F26" s="22"/>
      <c r="H26" s="23" t="s">
        <v>50</v>
      </c>
    </row>
    <row r="27" customFormat="false" ht="14.65" hidden="false" customHeight="false" outlineLevel="0" collapsed="false">
      <c r="A27" s="1" t="s">
        <v>51</v>
      </c>
      <c r="B27" s="43" t="n">
        <v>0</v>
      </c>
      <c r="C27" s="43" t="n">
        <v>0</v>
      </c>
      <c r="D27" s="43" t="n">
        <v>0</v>
      </c>
      <c r="E27" s="43" t="n">
        <v>0</v>
      </c>
      <c r="F27" s="43" t="n">
        <f aca="false">SUM(B27:E27)</f>
        <v>0</v>
      </c>
    </row>
    <row r="28" customFormat="false" ht="14.65" hidden="false" customHeight="false" outlineLevel="0" collapsed="false">
      <c r="A28" s="10" t="s">
        <v>52</v>
      </c>
      <c r="B28" s="41" t="n">
        <f aca="false">SUM(B7:B27)</f>
        <v>1.6</v>
      </c>
      <c r="C28" s="41" t="n">
        <f aca="false">SUM(C7:C27)</f>
        <v>0</v>
      </c>
      <c r="D28" s="41" t="n">
        <f aca="false">SUM(D7:D27)</f>
        <v>0</v>
      </c>
      <c r="E28" s="41" t="n">
        <f aca="false">SUM(E7:E27)</f>
        <v>-1.6</v>
      </c>
      <c r="F28" s="41" t="n">
        <f aca="false">SUM(F7:F27)</f>
        <v>0</v>
      </c>
      <c r="G28" s="6"/>
      <c r="H28" s="17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  <c r="IU28" s="16"/>
      <c r="IV28" s="16"/>
      <c r="IW28" s="16"/>
    </row>
    <row r="29" customFormat="false" ht="14.65" hidden="false" customHeight="false" outlineLevel="0" collapsed="false">
      <c r="B29" s="22"/>
      <c r="C29" s="22"/>
      <c r="D29" s="22"/>
      <c r="E29" s="22"/>
      <c r="F29" s="22"/>
    </row>
    <row r="30" customFormat="false" ht="14.65" hidden="false" customHeight="false" outlineLevel="0" collapsed="false">
      <c r="A30" s="10" t="s">
        <v>53</v>
      </c>
      <c r="B30" s="41" t="n">
        <f aca="false">+B4+B28</f>
        <v>77.5</v>
      </c>
      <c r="C30" s="41" t="n">
        <f aca="false">+C4+C28</f>
        <v>80.9</v>
      </c>
      <c r="D30" s="41" t="n">
        <f aca="false">+D4+D28</f>
        <v>81.2</v>
      </c>
      <c r="E30" s="41" t="n">
        <f aca="false">+E4+E28</f>
        <v>96.8</v>
      </c>
      <c r="F30" s="41" t="n">
        <f aca="false">+F4+F28</f>
        <v>336.4</v>
      </c>
      <c r="G30" s="6"/>
      <c r="H30" s="17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  <c r="IU30" s="16"/>
      <c r="IV30" s="16"/>
      <c r="IW30" s="16"/>
    </row>
    <row r="31" customFormat="false" ht="14.65" hidden="false" customHeight="false" outlineLevel="0" collapsed="false">
      <c r="A31" s="10"/>
      <c r="B31" s="41"/>
      <c r="C31" s="41"/>
      <c r="D31" s="41"/>
      <c r="E31" s="41"/>
      <c r="F31" s="41"/>
      <c r="G31" s="6"/>
      <c r="H31" s="17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  <c r="IU31" s="16"/>
      <c r="IV31" s="16"/>
      <c r="IW31" s="16"/>
    </row>
    <row r="32" customFormat="false" ht="14.65" hidden="false" customHeight="false" outlineLevel="0" collapsed="false">
      <c r="B32" s="22"/>
      <c r="C32" s="22"/>
      <c r="D32" s="22"/>
      <c r="E32" s="22"/>
      <c r="F32" s="22"/>
    </row>
    <row r="33" customFormat="false" ht="14.65" hidden="false" customHeight="false" outlineLevel="0" collapsed="false">
      <c r="A33" s="10" t="s">
        <v>54</v>
      </c>
      <c r="B33" s="31" t="n">
        <v>-1.2</v>
      </c>
      <c r="C33" s="31" t="n">
        <v>-1.2</v>
      </c>
      <c r="D33" s="31" t="n">
        <v>-1.2</v>
      </c>
      <c r="E33" s="31" t="n">
        <v>-1.4</v>
      </c>
      <c r="F33" s="31" t="n">
        <f aca="false">SUM(B33:E33)</f>
        <v>-5</v>
      </c>
      <c r="G33" s="6"/>
      <c r="H33" s="17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  <c r="IU33" s="16"/>
      <c r="IV33" s="16"/>
      <c r="IW33" s="16"/>
    </row>
    <row r="34" customFormat="false" ht="14.65" hidden="false" customHeight="false" outlineLevel="0" collapsed="false">
      <c r="A34" s="1" t="s">
        <v>55</v>
      </c>
      <c r="B34" s="43" t="n">
        <v>0</v>
      </c>
      <c r="C34" s="43" t="n">
        <v>0</v>
      </c>
      <c r="D34" s="43" t="n">
        <v>0</v>
      </c>
      <c r="E34" s="43" t="n">
        <v>0</v>
      </c>
      <c r="F34" s="43" t="n">
        <f aca="false">SUM(B34:E34)</f>
        <v>0</v>
      </c>
      <c r="H34" s="23" t="s">
        <v>56</v>
      </c>
    </row>
    <row r="35" customFormat="false" ht="14.65" hidden="false" customHeight="false" outlineLevel="0" collapsed="false">
      <c r="A35" s="10" t="s">
        <v>57</v>
      </c>
      <c r="B35" s="31" t="n">
        <f aca="false">SUM(B33:B34)</f>
        <v>-1.2</v>
      </c>
      <c r="C35" s="31" t="n">
        <f aca="false">SUM(C33:C34)</f>
        <v>-1.2</v>
      </c>
      <c r="D35" s="31" t="n">
        <f aca="false">SUM(D33:D34)</f>
        <v>-1.2</v>
      </c>
      <c r="E35" s="31" t="n">
        <f aca="false">SUM(E33:E34)</f>
        <v>-1.4</v>
      </c>
      <c r="F35" s="31" t="n">
        <f aca="false">SUM(F33:F34)</f>
        <v>-5</v>
      </c>
      <c r="G35" s="6"/>
      <c r="H35" s="17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</row>
    <row r="36" customFormat="false" ht="14.65" hidden="false" customHeight="false" outlineLevel="0" collapsed="false">
      <c r="A36" s="10"/>
      <c r="B36" s="31"/>
      <c r="C36" s="31"/>
      <c r="D36" s="31"/>
      <c r="E36" s="31"/>
      <c r="F36" s="31"/>
      <c r="G36" s="6"/>
      <c r="H36" s="17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  <c r="IU36" s="16"/>
      <c r="IV36" s="16"/>
      <c r="IW36" s="16"/>
    </row>
    <row r="37" customFormat="false" ht="14.65" hidden="false" customHeight="false" outlineLevel="0" collapsed="false">
      <c r="B37" s="22"/>
      <c r="C37" s="22"/>
      <c r="D37" s="22"/>
      <c r="E37" s="22"/>
      <c r="F37" s="22"/>
    </row>
    <row r="38" customFormat="false" ht="14.65" hidden="false" customHeight="false" outlineLevel="0" collapsed="false">
      <c r="A38" s="10" t="s">
        <v>58</v>
      </c>
      <c r="B38" s="31" t="n">
        <v>0</v>
      </c>
      <c r="C38" s="31" t="n">
        <v>0</v>
      </c>
      <c r="D38" s="31" t="n">
        <v>0</v>
      </c>
      <c r="E38" s="31" t="n">
        <v>0.5</v>
      </c>
      <c r="F38" s="31" t="n">
        <f aca="false">SUM(B38:E38)</f>
        <v>0.5</v>
      </c>
      <c r="G38" s="6"/>
      <c r="H38" s="17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  <c r="IH38" s="16"/>
      <c r="II38" s="16"/>
      <c r="IJ38" s="16"/>
      <c r="IK38" s="16"/>
      <c r="IL38" s="16"/>
      <c r="IM38" s="16"/>
      <c r="IN38" s="16"/>
      <c r="IO38" s="16"/>
      <c r="IP38" s="16"/>
      <c r="IQ38" s="16"/>
      <c r="IR38" s="16"/>
      <c r="IS38" s="16"/>
      <c r="IT38" s="16"/>
      <c r="IU38" s="16"/>
      <c r="IV38" s="16"/>
      <c r="IW38" s="16"/>
    </row>
    <row r="39" customFormat="false" ht="14.65" hidden="false" customHeight="false" outlineLevel="0" collapsed="false">
      <c r="A39" s="1" t="s">
        <v>55</v>
      </c>
      <c r="B39" s="43" t="n">
        <v>0</v>
      </c>
      <c r="C39" s="43" t="n">
        <v>0</v>
      </c>
      <c r="D39" s="43" t="n">
        <v>0</v>
      </c>
      <c r="E39" s="43" t="n">
        <v>0</v>
      </c>
      <c r="F39" s="43" t="n">
        <f aca="false">SUM(B39:E39)</f>
        <v>0</v>
      </c>
      <c r="H39" s="23" t="s">
        <v>56</v>
      </c>
    </row>
    <row r="40" customFormat="false" ht="14.65" hidden="false" customHeight="false" outlineLevel="0" collapsed="false">
      <c r="A40" s="10" t="s">
        <v>59</v>
      </c>
      <c r="B40" s="31" t="n">
        <f aca="false">SUM(B38:B39)</f>
        <v>0</v>
      </c>
      <c r="C40" s="31" t="n">
        <f aca="false">SUM(C38:C39)</f>
        <v>0</v>
      </c>
      <c r="D40" s="31" t="n">
        <f aca="false">SUM(D38:D39)</f>
        <v>0</v>
      </c>
      <c r="E40" s="31" t="n">
        <f aca="false">SUM(E38:E39)</f>
        <v>0.5</v>
      </c>
      <c r="F40" s="31" t="n">
        <f aca="false">SUM(F38:F39)</f>
        <v>0.5</v>
      </c>
      <c r="G40" s="6"/>
      <c r="H40" s="17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  <c r="II40" s="16"/>
      <c r="IJ40" s="16"/>
      <c r="IK40" s="16"/>
      <c r="IL40" s="16"/>
      <c r="IM40" s="16"/>
      <c r="IN40" s="16"/>
      <c r="IO40" s="16"/>
      <c r="IP40" s="16"/>
      <c r="IQ40" s="16"/>
      <c r="IR40" s="16"/>
      <c r="IS40" s="16"/>
      <c r="IT40" s="16"/>
      <c r="IU40" s="16"/>
      <c r="IV40" s="16"/>
      <c r="IW40" s="16"/>
    </row>
    <row r="41" customFormat="false" ht="14.65" hidden="false" customHeight="false" outlineLevel="0" collapsed="false">
      <c r="B41" s="22"/>
      <c r="C41" s="22"/>
      <c r="D41" s="22"/>
      <c r="E41" s="22"/>
      <c r="F41" s="22"/>
    </row>
    <row r="42" customFormat="false" ht="14.65" hidden="false" customHeight="false" outlineLevel="0" collapsed="false">
      <c r="A42" s="10" t="s">
        <v>60</v>
      </c>
      <c r="B42" s="31" t="n">
        <f aca="false">+B4+B33+B38</f>
        <v>74.7</v>
      </c>
      <c r="C42" s="31" t="n">
        <f aca="false">+C4+C33+C38</f>
        <v>79.7</v>
      </c>
      <c r="D42" s="31" t="n">
        <f aca="false">+D4+D33+D38</f>
        <v>80</v>
      </c>
      <c r="E42" s="31" t="n">
        <f aca="false">+E4+E33+E38</f>
        <v>97.5</v>
      </c>
      <c r="F42" s="31" t="n">
        <f aca="false">+F4+F33+F38</f>
        <v>331.9</v>
      </c>
      <c r="G42" s="6"/>
      <c r="H42" s="17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  <c r="II42" s="16"/>
      <c r="IJ42" s="16"/>
      <c r="IK42" s="16"/>
      <c r="IL42" s="16"/>
      <c r="IM42" s="16"/>
      <c r="IN42" s="16"/>
      <c r="IO42" s="16"/>
      <c r="IP42" s="16"/>
      <c r="IQ42" s="16"/>
      <c r="IR42" s="16"/>
      <c r="IS42" s="16"/>
      <c r="IT42" s="16"/>
      <c r="IU42" s="16"/>
      <c r="IV42" s="16"/>
      <c r="IW42" s="16"/>
    </row>
    <row r="43" customFormat="false" ht="14.65" hidden="false" customHeight="false" outlineLevel="0" collapsed="false">
      <c r="A43" s="1" t="s">
        <v>55</v>
      </c>
      <c r="B43" s="43" t="n">
        <f aca="false">+B28+B34+B39</f>
        <v>1.6</v>
      </c>
      <c r="C43" s="43" t="n">
        <f aca="false">+C28+C34+C39</f>
        <v>0</v>
      </c>
      <c r="D43" s="43" t="n">
        <f aca="false">+D28+D34+D39</f>
        <v>0</v>
      </c>
      <c r="E43" s="43" t="n">
        <f aca="false">+E28+E34+E39</f>
        <v>-1.6</v>
      </c>
      <c r="F43" s="43" t="n">
        <f aca="false">+F28+F34+F39</f>
        <v>0</v>
      </c>
    </row>
    <row r="44" customFormat="false" ht="14.65" hidden="false" customHeight="false" outlineLevel="0" collapsed="false">
      <c r="A44" s="10" t="s">
        <v>61</v>
      </c>
      <c r="B44" s="31" t="n">
        <f aca="false">SUM(B42:B43)</f>
        <v>76.3</v>
      </c>
      <c r="C44" s="31" t="n">
        <f aca="false">SUM(C42:C43)</f>
        <v>79.7</v>
      </c>
      <c r="D44" s="31" t="n">
        <f aca="false">SUM(D42:D43)</f>
        <v>80</v>
      </c>
      <c r="E44" s="31" t="n">
        <f aca="false">SUM(E42:E43)</f>
        <v>95.9</v>
      </c>
      <c r="F44" s="31" t="n">
        <f aca="false">SUM(F42:F43)</f>
        <v>331.9</v>
      </c>
      <c r="G44" s="6"/>
      <c r="H44" s="17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  <c r="II44" s="16"/>
      <c r="IJ44" s="16"/>
      <c r="IK44" s="16"/>
      <c r="IL44" s="16"/>
      <c r="IM44" s="16"/>
      <c r="IN44" s="16"/>
      <c r="IO44" s="16"/>
      <c r="IP44" s="16"/>
      <c r="IQ44" s="16"/>
      <c r="IR44" s="16"/>
      <c r="IS44" s="16"/>
      <c r="IT44" s="16"/>
      <c r="IU44" s="16"/>
      <c r="IV44" s="16"/>
      <c r="IW44" s="16"/>
    </row>
    <row r="45" customFormat="false" ht="14.65" hidden="false" customHeight="false" outlineLevel="0" collapsed="false">
      <c r="B45" s="22"/>
      <c r="C45" s="22"/>
      <c r="D45" s="22"/>
      <c r="E45" s="22"/>
      <c r="F45" s="22"/>
    </row>
    <row r="46" customFormat="false" ht="14.65" hidden="false" customHeight="false" outlineLevel="0" collapsed="false">
      <c r="B46" s="22"/>
      <c r="C46" s="22"/>
      <c r="D46" s="22"/>
      <c r="E46" s="22"/>
      <c r="F46" s="22"/>
    </row>
    <row r="47" customFormat="false" ht="14.65" hidden="false" customHeight="false" outlineLevel="0" collapsed="false">
      <c r="A47" s="44" t="str">
        <f aca="true">CELL("filename")</f>
        <v>'file:///mnt/12tb/@roms/datasets/enron/EDRM Enron Email Data Set v2 XML/filtered-attachments/xls/1stQTRFore4qtrs-47a7108a1fd833dad6872de415c207650f61ac38deb195e62ef7f28fd8f43526.xls'#$FGT only</v>
      </c>
    </row>
  </sheetData>
  <printOptions headings="false" gridLines="false" gridLinesSet="true" horizontalCentered="true" verticalCentered="false"/>
  <pageMargins left="0" right="0" top="1.72222222222222" bottom="0.5" header="0.7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&amp;C&amp;"Arial,Bold"&amp;12FLORIDA GAS TRANSMISSION COMPANY
2001 FIRST QUARTER FORECAST
NET MARGIN VARIANCE
&amp;10(Pre-Tax, $ Millions)</oddHeader>
    <oddFooter>&amp;L&amp;6Printed &amp;D   &amp;T   Keiser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