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murfit Stone Container 0201" sheetId="1" state="visible" r:id="rId3"/>
  </sheets>
  <definedNames>
    <definedName function="false" hidden="false" localSheetId="0" name="_xlnm.Print_Area" vbProcedure="false">'Smurfit Stone Container 0201'!$A$1:$P$49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<sst xmlns="http://schemas.openxmlformats.org/spreadsheetml/2006/main" count="29" uniqueCount="29">
  <si>
    <t xml:space="preserve">Date</t>
  </si>
  <si>
    <t xml:space="preserve">P</t>
  </si>
  <si>
    <t xml:space="preserve">O</t>
  </si>
  <si>
    <t xml:space="preserve">S</t>
  </si>
  <si>
    <t xml:space="preserve">P MWh</t>
  </si>
  <si>
    <t xml:space="preserve">O MWh</t>
  </si>
  <si>
    <t xml:space="preserve">S MWH</t>
  </si>
  <si>
    <t xml:space="preserve">Energy Charge (Using Daily Weighted Average Rate as Published)</t>
  </si>
  <si>
    <t xml:space="preserve">Energy Charge (with $0.25 adder applied)</t>
  </si>
  <si>
    <t xml:space="preserve">MWh Fixed @ 33.5</t>
  </si>
  <si>
    <t xml:space="preserve">MWh Fixed @ 54.65</t>
  </si>
  <si>
    <t xml:space="preserve">Total Fixed Amount</t>
  </si>
  <si>
    <t xml:space="preserve">Off Peak MW Purchase</t>
  </si>
  <si>
    <t xml:space="preserve">Peak MW Purchase</t>
  </si>
  <si>
    <t xml:space="preserve">Off Peak MW Amount  @$231.50</t>
  </si>
  <si>
    <t xml:space="preserve">Peak MW Amount  @$305.00</t>
  </si>
  <si>
    <t xml:space="preserve">&lt;&lt;&lt;&lt;&lt;Average price of both contracts</t>
  </si>
  <si>
    <t xml:space="preserve">`</t>
  </si>
  <si>
    <t xml:space="preserve">Total</t>
  </si>
  <si>
    <t xml:space="preserve">Line Amount (MWh)</t>
  </si>
  <si>
    <t xml:space="preserve">Fixed @ 54.65</t>
  </si>
  <si>
    <t xml:space="preserve">Fixed @ 33.5</t>
  </si>
  <si>
    <t xml:space="preserve">Total Monthly MWh</t>
  </si>
  <si>
    <t xml:space="preserve">Monthly Energy Index Price Charge</t>
  </si>
  <si>
    <t xml:space="preserve">Monthly Energy Fixed Price Charge</t>
  </si>
  <si>
    <t xml:space="preserve">Annuity to Charge Smurfit for Rampdown*</t>
  </si>
  <si>
    <t xml:space="preserve">Monthly Energy Purchase</t>
  </si>
  <si>
    <t xml:space="preserve">Total Energy Amount  owed to EPMI</t>
  </si>
  <si>
    <t xml:space="preserve">* As agreed upon prior to prescheduling, 8 MWh non-consumed * 720 hours * 2.50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</si>
</sst>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"/>
    <numFmt numFmtId="166" formatCode="[$-409]d\-mmm"/>
    <numFmt numFmtId="167" formatCode="_(\$* #,##0.00_);_(\$* \(#,##0.00\);_(\$* \-??_);_(@_)"/>
    <numFmt numFmtId="168" formatCode="\$#,##0.00"/>
    <numFmt numFmtId="169" formatCode="#,##0"/>
    <numFmt numFmtId="170" formatCode="\$#,##0.00_);&quot;($&quot;#,##0.00\)"/>
  </numFmts>
  <fonts count="7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2"/>
      <name val="Times New Roman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1" width="15.24"/>
    <col collapsed="false" customWidth="true" hidden="true" outlineLevel="0" max="3" min="2" style="1" width="11.12"/>
    <col collapsed="false" customWidth="true" hidden="true" outlineLevel="0" max="7" min="4" style="1" width="8.9"/>
    <col collapsed="false" customWidth="true" hidden="false" outlineLevel="0" max="8" min="8" style="1" width="28.24"/>
    <col collapsed="false" customWidth="true" hidden="false" outlineLevel="0" max="10" min="9" style="2" width="19.24"/>
    <col collapsed="false" customWidth="true" hidden="false" outlineLevel="0" max="11" min="11" style="1" width="13.24"/>
    <col collapsed="false" customWidth="true" hidden="false" outlineLevel="0" max="12" min="12" style="1" width="17.12"/>
    <col collapsed="false" customWidth="true" hidden="true" outlineLevel="0" max="13" min="13" style="1" width="17.12"/>
    <col collapsed="false" customWidth="true" hidden="true" outlineLevel="0" max="14" min="14" style="1" width="14.24"/>
    <col collapsed="false" customWidth="true" hidden="true" outlineLevel="0" max="15" min="15" style="1" width="13.74"/>
    <col collapsed="false" customWidth="true" hidden="true" outlineLevel="0" max="16" min="16" style="1" width="13.37"/>
    <col collapsed="false" customWidth="true" hidden="false" outlineLevel="0" max="17" min="17" style="1" width="39.12"/>
    <col collapsed="false" customWidth="false" hidden="false" outlineLevel="0" max="257" min="18" style="1" width="8.99"/>
  </cols>
  <sheetData>
    <row r="1" customFormat="false" ht="47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customFormat="false" ht="15.75" hidden="false" customHeight="false" outlineLevel="0" collapsed="false">
      <c r="A2" s="5" t="n">
        <v>37591</v>
      </c>
      <c r="B2" s="1" t="n">
        <v>298.9</v>
      </c>
      <c r="C2" s="1" t="n">
        <v>269.54</v>
      </c>
      <c r="D2" s="1" t="n">
        <v>0</v>
      </c>
      <c r="E2" s="1" t="n">
        <v>0</v>
      </c>
      <c r="F2" s="1" t="n">
        <v>0</v>
      </c>
      <c r="G2" s="1" t="n">
        <v>0</v>
      </c>
      <c r="H2" s="2" t="n">
        <f aca="false">SUM(B2*E2)+(C2*F2)</f>
        <v>0</v>
      </c>
      <c r="I2" s="2" t="n">
        <f aca="false">SUM(((B2+0.25)*E2)+(C2+0.25)*F2)</f>
        <v>0</v>
      </c>
      <c r="J2" s="2" t="n">
        <v>360</v>
      </c>
      <c r="K2" s="1" t="n">
        <v>600</v>
      </c>
      <c r="L2" s="2" t="n">
        <f aca="false">(K2*54.65)+(J2*33.5)</f>
        <v>44850</v>
      </c>
      <c r="M2" s="2"/>
      <c r="N2" s="2"/>
      <c r="O2" s="6" t="n">
        <v>0</v>
      </c>
      <c r="P2" s="6" t="n">
        <v>0</v>
      </c>
    </row>
    <row r="3" customFormat="false" ht="15.75" hidden="false" customHeight="false" outlineLevel="0" collapsed="false">
      <c r="A3" s="5" t="n">
        <v>37592</v>
      </c>
      <c r="B3" s="1" t="n">
        <v>305.25</v>
      </c>
      <c r="C3" s="1" t="n">
        <v>267.01</v>
      </c>
      <c r="D3" s="1" t="n">
        <v>0</v>
      </c>
      <c r="E3" s="1" t="n">
        <v>0</v>
      </c>
      <c r="F3" s="1" t="n">
        <v>0</v>
      </c>
      <c r="G3" s="1" t="n">
        <v>0</v>
      </c>
      <c r="H3" s="2" t="n">
        <f aca="false">SUM(B3*E3)+(C3*F3)</f>
        <v>0</v>
      </c>
      <c r="I3" s="2" t="n">
        <f aca="false">SUM(((B3+0.25)*E3)+(C3+0.25)*F3)</f>
        <v>0</v>
      </c>
      <c r="J3" s="2" t="n">
        <v>360</v>
      </c>
      <c r="K3" s="1" t="n">
        <v>600</v>
      </c>
      <c r="L3" s="2" t="n">
        <f aca="false">(K3*54.65)+(J3*33.5)</f>
        <v>44850</v>
      </c>
      <c r="M3" s="2"/>
      <c r="N3" s="2"/>
      <c r="O3" s="6" t="n">
        <v>0</v>
      </c>
      <c r="P3" s="6" t="n">
        <v>0</v>
      </c>
    </row>
    <row r="4" customFormat="false" ht="15.75" hidden="false" customHeight="false" outlineLevel="0" collapsed="false">
      <c r="A4" s="5" t="n">
        <v>37593</v>
      </c>
      <c r="B4" s="1" t="n">
        <v>305.25</v>
      </c>
      <c r="C4" s="1" t="n">
        <v>267.01</v>
      </c>
      <c r="D4" s="1" t="n">
        <v>0</v>
      </c>
      <c r="E4" s="1" t="n">
        <v>0</v>
      </c>
      <c r="F4" s="1" t="n">
        <v>0</v>
      </c>
      <c r="G4" s="1" t="n">
        <v>0</v>
      </c>
      <c r="H4" s="2" t="n">
        <f aca="false">SUM(B4*E4)+(C4*F4)</f>
        <v>0</v>
      </c>
      <c r="I4" s="2" t="n">
        <f aca="false">SUM(((B4+0.25)*E4)+(C4+0.25)*F4)</f>
        <v>0</v>
      </c>
      <c r="J4" s="2" t="n">
        <v>360</v>
      </c>
      <c r="K4" s="1" t="n">
        <v>600</v>
      </c>
      <c r="L4" s="2" t="n">
        <f aca="false">(K4*54.65)+(J4*33.5)</f>
        <v>44850</v>
      </c>
      <c r="M4" s="2"/>
      <c r="N4" s="2"/>
      <c r="O4" s="6" t="n">
        <v>0</v>
      </c>
      <c r="P4" s="6" t="n">
        <v>0</v>
      </c>
    </row>
    <row r="5" customFormat="false" ht="15.75" hidden="false" customHeight="false" outlineLevel="0" collapsed="false">
      <c r="A5" s="5" t="n">
        <v>37594</v>
      </c>
      <c r="B5" s="1" t="n">
        <v>0</v>
      </c>
      <c r="C5" s="1" t="n">
        <v>0</v>
      </c>
      <c r="D5" s="1" t="n">
        <v>296.48</v>
      </c>
      <c r="E5" s="1" t="n">
        <v>0</v>
      </c>
      <c r="F5" s="1" t="n">
        <v>0</v>
      </c>
      <c r="G5" s="1" t="n">
        <v>0</v>
      </c>
      <c r="H5" s="2" t="n">
        <f aca="false">D5*G5</f>
        <v>0</v>
      </c>
      <c r="I5" s="2" t="n">
        <f aca="false">(D5+0.25)*G5</f>
        <v>0</v>
      </c>
      <c r="J5" s="2" t="n">
        <v>360</v>
      </c>
      <c r="K5" s="1" t="n">
        <v>600</v>
      </c>
      <c r="L5" s="2" t="n">
        <f aca="false">(K5*54.65)+(J5*33.5)</f>
        <v>44850</v>
      </c>
      <c r="M5" s="2"/>
      <c r="N5" s="2"/>
      <c r="O5" s="6" t="n">
        <v>0</v>
      </c>
      <c r="P5" s="6" t="n">
        <v>0</v>
      </c>
    </row>
    <row r="6" customFormat="false" ht="15.75" hidden="false" customHeight="false" outlineLevel="0" collapsed="false">
      <c r="A6" s="5" t="n">
        <v>37595</v>
      </c>
      <c r="B6" s="1" t="n">
        <v>322.23</v>
      </c>
      <c r="C6" s="1" t="n">
        <v>296.39</v>
      </c>
      <c r="D6" s="1" t="n">
        <v>0</v>
      </c>
      <c r="E6" s="1" t="n">
        <v>0</v>
      </c>
      <c r="F6" s="1" t="n">
        <v>0</v>
      </c>
      <c r="G6" s="1" t="n">
        <v>0</v>
      </c>
      <c r="H6" s="2" t="n">
        <f aca="false">SUM(B6*E6)+(C6*F6)</f>
        <v>0</v>
      </c>
      <c r="I6" s="2" t="n">
        <f aca="false">SUM(((B6+0.25)*E6)+(C6+0.25)*F6)</f>
        <v>0</v>
      </c>
      <c r="J6" s="2" t="n">
        <v>0</v>
      </c>
      <c r="K6" s="1" t="n">
        <v>600</v>
      </c>
      <c r="L6" s="2" t="n">
        <f aca="false">(K6*46.72)+(J6*33.5)</f>
        <v>28032</v>
      </c>
      <c r="M6" s="2"/>
      <c r="N6" s="2"/>
      <c r="O6" s="6" t="n">
        <v>0</v>
      </c>
      <c r="P6" s="6" t="n">
        <v>0</v>
      </c>
      <c r="Q6" s="7" t="s">
        <v>16</v>
      </c>
    </row>
    <row r="7" customFormat="false" ht="15.75" hidden="false" customHeight="false" outlineLevel="0" collapsed="false">
      <c r="A7" s="5" t="n">
        <v>37596</v>
      </c>
      <c r="B7" s="1" t="n">
        <v>342.28</v>
      </c>
      <c r="C7" s="1" t="n">
        <v>304.1</v>
      </c>
      <c r="D7" s="1" t="n">
        <v>0</v>
      </c>
      <c r="E7" s="1" t="n">
        <v>0</v>
      </c>
      <c r="F7" s="1" t="n">
        <v>0</v>
      </c>
      <c r="G7" s="1" t="n">
        <v>0</v>
      </c>
      <c r="H7" s="2" t="n">
        <f aca="false">SUM(B7*E7)+(C7*F7)</f>
        <v>0</v>
      </c>
      <c r="I7" s="2" t="n">
        <f aca="false">SUM(((B7+0.25)*E7)+(C7+0.25)*F7)</f>
        <v>0</v>
      </c>
      <c r="J7" s="2" t="n">
        <v>0</v>
      </c>
      <c r="K7" s="2" t="n">
        <v>0</v>
      </c>
      <c r="L7" s="2" t="n">
        <f aca="false">(K7*54.65)+(J7*33.5)</f>
        <v>0</v>
      </c>
      <c r="M7" s="2"/>
      <c r="N7" s="2"/>
      <c r="O7" s="6" t="n">
        <f aca="false">M7*231.5</f>
        <v>0</v>
      </c>
      <c r="P7" s="6" t="n">
        <f aca="false">N7*305</f>
        <v>0</v>
      </c>
    </row>
    <row r="8" customFormat="false" ht="15.75" hidden="false" customHeight="false" outlineLevel="0" collapsed="false">
      <c r="A8" s="5" t="n">
        <v>37597</v>
      </c>
      <c r="B8" s="1" t="n">
        <v>332.94</v>
      </c>
      <c r="C8" s="1" t="n">
        <v>285.65</v>
      </c>
      <c r="D8" s="1" t="n">
        <v>0</v>
      </c>
      <c r="E8" s="1" t="n">
        <v>0</v>
      </c>
      <c r="F8" s="1" t="n">
        <v>0</v>
      </c>
      <c r="G8" s="1" t="n">
        <v>0</v>
      </c>
      <c r="H8" s="2" t="n">
        <f aca="false">SUM(B8*E8)+(C8*F8)</f>
        <v>0</v>
      </c>
      <c r="I8" s="2" t="n">
        <f aca="false">SUM(((B8+0.25)*E8)+(C8+0.25)*F8)</f>
        <v>0</v>
      </c>
      <c r="J8" s="2" t="n">
        <v>0</v>
      </c>
      <c r="K8" s="2" t="n">
        <v>0</v>
      </c>
      <c r="L8" s="2" t="n">
        <f aca="false">(K8*54.65)+(J8*33.5)</f>
        <v>0</v>
      </c>
      <c r="M8" s="2"/>
      <c r="N8" s="2"/>
      <c r="O8" s="6" t="n">
        <f aca="false">M8*231.5</f>
        <v>0</v>
      </c>
      <c r="P8" s="6" t="n">
        <f aca="false">N8*305</f>
        <v>0</v>
      </c>
    </row>
    <row r="9" customFormat="false" ht="15.75" hidden="false" customHeight="false" outlineLevel="0" collapsed="false">
      <c r="A9" s="5" t="n">
        <v>37598</v>
      </c>
      <c r="B9" s="1" t="n">
        <v>262.5</v>
      </c>
      <c r="C9" s="1" t="n">
        <v>203.46</v>
      </c>
      <c r="D9" s="1" t="n">
        <v>0</v>
      </c>
      <c r="E9" s="1" t="n">
        <v>0</v>
      </c>
      <c r="F9" s="1" t="n">
        <v>0</v>
      </c>
      <c r="G9" s="1" t="n">
        <v>0</v>
      </c>
      <c r="H9" s="2" t="n">
        <f aca="false">SUM(B9*E9)+(C9*F9)</f>
        <v>0</v>
      </c>
      <c r="I9" s="2" t="n">
        <f aca="false">SUM(((B9+0.25)*E9)+(C9+0.25)*F9)</f>
        <v>0</v>
      </c>
      <c r="J9" s="2" t="n">
        <v>0</v>
      </c>
      <c r="K9" s="2" t="n">
        <v>0</v>
      </c>
      <c r="L9" s="2" t="n">
        <f aca="false">(K9*54.65)+(J9*33.5)</f>
        <v>0</v>
      </c>
      <c r="M9" s="2"/>
      <c r="N9" s="2"/>
      <c r="O9" s="6" t="n">
        <f aca="false">M9*231.5</f>
        <v>0</v>
      </c>
      <c r="P9" s="6" t="n">
        <f aca="false">N9*305</f>
        <v>0</v>
      </c>
    </row>
    <row r="10" customFormat="false" ht="15.75" hidden="false" customHeight="false" outlineLevel="0" collapsed="false">
      <c r="A10" s="5" t="n">
        <v>37599</v>
      </c>
      <c r="B10" s="1" t="n">
        <v>224.71</v>
      </c>
      <c r="C10" s="1" t="n">
        <v>190.8</v>
      </c>
      <c r="D10" s="1" t="n">
        <v>0</v>
      </c>
      <c r="E10" s="1" t="n">
        <v>0</v>
      </c>
      <c r="F10" s="1" t="n">
        <v>0</v>
      </c>
      <c r="G10" s="1" t="n">
        <v>0</v>
      </c>
      <c r="H10" s="2" t="n">
        <f aca="false">SUM(B10*E10)+(C10*F10)</f>
        <v>0</v>
      </c>
      <c r="I10" s="2" t="n">
        <f aca="false">SUM(((B10+0.25)*E10)+(C10+0.25)*F10)</f>
        <v>0</v>
      </c>
      <c r="J10" s="2" t="n">
        <v>0</v>
      </c>
      <c r="K10" s="2" t="n">
        <v>0</v>
      </c>
      <c r="L10" s="2" t="n">
        <f aca="false">(K10*54.65)+(J10*33.5)</f>
        <v>0</v>
      </c>
      <c r="M10" s="2"/>
      <c r="N10" s="2"/>
      <c r="O10" s="6" t="n">
        <f aca="false">M10*231.5</f>
        <v>0</v>
      </c>
      <c r="P10" s="6" t="n">
        <f aca="false">N10*305</f>
        <v>0</v>
      </c>
    </row>
    <row r="11" customFormat="false" ht="15.75" hidden="false" customHeight="false" outlineLevel="0" collapsed="false">
      <c r="A11" s="5" t="n">
        <v>37600</v>
      </c>
      <c r="B11" s="1" t="n">
        <v>224.71</v>
      </c>
      <c r="C11" s="1" t="n">
        <v>190.8</v>
      </c>
      <c r="D11" s="1" t="n">
        <v>0</v>
      </c>
      <c r="E11" s="1" t="n">
        <v>0</v>
      </c>
      <c r="F11" s="1" t="n">
        <v>0</v>
      </c>
      <c r="G11" s="1" t="n">
        <v>0</v>
      </c>
      <c r="H11" s="2" t="n">
        <f aca="false">SUM(B11*E11)+(C11*F11)</f>
        <v>0</v>
      </c>
      <c r="I11" s="2" t="n">
        <f aca="false">SUM(((B11+0.25)*E11)+(C11+0.25)*F11)</f>
        <v>0</v>
      </c>
      <c r="J11" s="2" t="n">
        <v>0</v>
      </c>
      <c r="K11" s="2" t="n">
        <v>0</v>
      </c>
      <c r="L11" s="2" t="n">
        <f aca="false">(K11*54.65)+(J11*33.5)</f>
        <v>0</v>
      </c>
      <c r="M11" s="2"/>
      <c r="N11" s="2"/>
      <c r="O11" s="6" t="n">
        <f aca="false">M11*231.5</f>
        <v>0</v>
      </c>
      <c r="P11" s="6" t="n">
        <f aca="false">N11*305</f>
        <v>0</v>
      </c>
    </row>
    <row r="12" customFormat="false" ht="15.75" hidden="false" customHeight="false" outlineLevel="0" collapsed="false">
      <c r="A12" s="5" t="n">
        <v>37601</v>
      </c>
      <c r="B12" s="1" t="n">
        <v>0</v>
      </c>
      <c r="C12" s="1" t="n">
        <v>0</v>
      </c>
      <c r="D12" s="1" t="n">
        <v>255.41</v>
      </c>
      <c r="E12" s="1" t="n">
        <v>0</v>
      </c>
      <c r="F12" s="1" t="n">
        <v>0</v>
      </c>
      <c r="G12" s="1" t="n">
        <v>0</v>
      </c>
      <c r="H12" s="2" t="n">
        <f aca="false">D12*G12</f>
        <v>0</v>
      </c>
      <c r="I12" s="2" t="n">
        <f aca="false">(D12+0.25)*G12</f>
        <v>0</v>
      </c>
      <c r="J12" s="2" t="n">
        <v>0</v>
      </c>
      <c r="K12" s="2" t="n">
        <v>0</v>
      </c>
      <c r="L12" s="2" t="n">
        <f aca="false">(K12*54.65)+(J12*33.5)</f>
        <v>0</v>
      </c>
      <c r="M12" s="2"/>
      <c r="N12" s="2"/>
      <c r="O12" s="6" t="n">
        <f aca="false">M12*231.5</f>
        <v>0</v>
      </c>
      <c r="P12" s="6" t="n">
        <f aca="false">N12*305</f>
        <v>0</v>
      </c>
    </row>
    <row r="13" customFormat="false" ht="15.75" hidden="false" customHeight="false" outlineLevel="0" collapsed="false">
      <c r="A13" s="5" t="n">
        <v>37602</v>
      </c>
      <c r="B13" s="1" t="n">
        <v>263.78</v>
      </c>
      <c r="C13" s="1" t="n">
        <v>255.08</v>
      </c>
      <c r="D13" s="1" t="n">
        <v>0</v>
      </c>
      <c r="E13" s="1" t="n">
        <v>0</v>
      </c>
      <c r="F13" s="1" t="n">
        <v>0</v>
      </c>
      <c r="G13" s="1" t="n">
        <v>0</v>
      </c>
      <c r="H13" s="2" t="n">
        <f aca="false">SUM(B13*E13)+(C13*F13)</f>
        <v>0</v>
      </c>
      <c r="I13" s="2" t="n">
        <f aca="false">(D13+0.25)*G13</f>
        <v>0</v>
      </c>
      <c r="J13" s="2" t="n">
        <v>0</v>
      </c>
      <c r="K13" s="2" t="n">
        <v>0</v>
      </c>
      <c r="L13" s="2" t="n">
        <f aca="false">(K13*54.65)+(J13*33.5)</f>
        <v>0</v>
      </c>
      <c r="M13" s="2"/>
      <c r="N13" s="2"/>
      <c r="O13" s="6" t="n">
        <f aca="false">M13*231.5</f>
        <v>0</v>
      </c>
      <c r="P13" s="6" t="n">
        <f aca="false">N13*305</f>
        <v>0</v>
      </c>
    </row>
    <row r="14" customFormat="false" ht="15.75" hidden="false" customHeight="false" outlineLevel="0" collapsed="false">
      <c r="A14" s="5" t="n">
        <v>37603</v>
      </c>
      <c r="B14" s="1" t="n">
        <v>211.79</v>
      </c>
      <c r="C14" s="1" t="n">
        <v>168.03</v>
      </c>
      <c r="D14" s="1" t="n">
        <v>0</v>
      </c>
      <c r="E14" s="1" t="n">
        <v>0</v>
      </c>
      <c r="F14" s="1" t="n">
        <v>0</v>
      </c>
      <c r="G14" s="1" t="n">
        <v>0</v>
      </c>
      <c r="H14" s="2" t="n">
        <f aca="false">SUM(B14*E14)+(C14*F14)</f>
        <v>0</v>
      </c>
      <c r="I14" s="2" t="n">
        <f aca="false">(D14+0.25)*G14</f>
        <v>0</v>
      </c>
      <c r="J14" s="2" t="n">
        <v>0</v>
      </c>
      <c r="K14" s="2" t="n">
        <v>0</v>
      </c>
      <c r="L14" s="2" t="n">
        <f aca="false">(K14*54.65)+(J14*33.5)</f>
        <v>0</v>
      </c>
      <c r="M14" s="2"/>
      <c r="N14" s="2"/>
      <c r="O14" s="6" t="n">
        <f aca="false">M14*231.5</f>
        <v>0</v>
      </c>
      <c r="P14" s="6" t="n">
        <f aca="false">N14*305</f>
        <v>0</v>
      </c>
    </row>
    <row r="15" customFormat="false" ht="15.75" hidden="false" customHeight="false" outlineLevel="0" collapsed="false">
      <c r="A15" s="5" t="n">
        <v>37604</v>
      </c>
      <c r="B15" s="1" t="n">
        <v>211.45</v>
      </c>
      <c r="C15" s="1" t="n">
        <v>172.67</v>
      </c>
      <c r="D15" s="1" t="n">
        <v>0</v>
      </c>
      <c r="E15" s="1" t="n">
        <v>0</v>
      </c>
      <c r="F15" s="1" t="n">
        <v>0</v>
      </c>
      <c r="G15" s="1" t="n">
        <v>0</v>
      </c>
      <c r="H15" s="2" t="n">
        <f aca="false">SUM(B15*E15)+(C15*F15)</f>
        <v>0</v>
      </c>
      <c r="I15" s="2" t="n">
        <f aca="false">(D15+0.25)*G15</f>
        <v>0</v>
      </c>
      <c r="J15" s="2" t="n">
        <v>0</v>
      </c>
      <c r="K15" s="2" t="n">
        <v>0</v>
      </c>
      <c r="L15" s="2" t="n">
        <f aca="false">(K15*54.65)+(J15*33.5)</f>
        <v>0</v>
      </c>
      <c r="M15" s="2"/>
      <c r="N15" s="2"/>
      <c r="O15" s="6" t="n">
        <f aca="false">M15*231.5</f>
        <v>0</v>
      </c>
      <c r="P15" s="6" t="n">
        <f aca="false">N15*305</f>
        <v>0</v>
      </c>
      <c r="Q15" s="1" t="s">
        <v>17</v>
      </c>
    </row>
    <row r="16" customFormat="false" ht="15.75" hidden="false" customHeight="false" outlineLevel="0" collapsed="false">
      <c r="A16" s="5" t="n">
        <v>37605</v>
      </c>
      <c r="B16" s="1" t="n">
        <v>216.73</v>
      </c>
      <c r="C16" s="1" t="n">
        <v>174.7</v>
      </c>
      <c r="D16" s="1" t="n">
        <v>0</v>
      </c>
      <c r="E16" s="1" t="n">
        <v>0</v>
      </c>
      <c r="F16" s="1" t="n">
        <v>0</v>
      </c>
      <c r="G16" s="1" t="n">
        <v>0</v>
      </c>
      <c r="H16" s="2" t="n">
        <f aca="false">SUM(B16*E16)+(C16*F16)</f>
        <v>0</v>
      </c>
      <c r="I16" s="2" t="n">
        <f aca="false">(D16+0.25)*G16</f>
        <v>0</v>
      </c>
      <c r="J16" s="2" t="n">
        <v>0</v>
      </c>
      <c r="K16" s="2" t="n">
        <v>0</v>
      </c>
      <c r="L16" s="2" t="n">
        <f aca="false">(K16*54.65)+(J16*33.5)</f>
        <v>0</v>
      </c>
      <c r="M16" s="2"/>
      <c r="N16" s="2"/>
      <c r="O16" s="6" t="n">
        <f aca="false">M16*231.5</f>
        <v>0</v>
      </c>
      <c r="P16" s="6" t="n">
        <f aca="false">N16*305</f>
        <v>0</v>
      </c>
    </row>
    <row r="17" customFormat="false" ht="15.75" hidden="false" customHeight="false" outlineLevel="0" collapsed="false">
      <c r="A17" s="5" t="n">
        <v>37606</v>
      </c>
      <c r="B17" s="1" t="n">
        <v>245.91</v>
      </c>
      <c r="C17" s="1" t="n">
        <v>217.72</v>
      </c>
      <c r="D17" s="1" t="n">
        <v>0</v>
      </c>
      <c r="E17" s="1" t="n">
        <v>0</v>
      </c>
      <c r="F17" s="1" t="n">
        <v>0</v>
      </c>
      <c r="G17" s="1" t="n">
        <v>0</v>
      </c>
      <c r="H17" s="2" t="n">
        <f aca="false">SUM(B17*E17)+(C17*F17)</f>
        <v>0</v>
      </c>
      <c r="I17" s="2" t="n">
        <f aca="false">(D17+0.25)*G17</f>
        <v>0</v>
      </c>
      <c r="J17" s="2" t="n">
        <v>0</v>
      </c>
      <c r="K17" s="2" t="n">
        <v>0</v>
      </c>
      <c r="L17" s="2" t="n">
        <f aca="false">(K17*54.65)+(J17*33.5)</f>
        <v>0</v>
      </c>
      <c r="M17" s="2"/>
      <c r="N17" s="2"/>
      <c r="O17" s="6" t="n">
        <f aca="false">M17*231.5</f>
        <v>0</v>
      </c>
      <c r="P17" s="6" t="n">
        <f aca="false">N17*305</f>
        <v>0</v>
      </c>
    </row>
    <row r="18" customFormat="false" ht="15.75" hidden="false" customHeight="false" outlineLevel="0" collapsed="false">
      <c r="A18" s="5" t="n">
        <v>37607</v>
      </c>
      <c r="B18" s="1" t="n">
        <v>245.91</v>
      </c>
      <c r="C18" s="1" t="n">
        <v>217.72</v>
      </c>
      <c r="D18" s="1" t="n">
        <v>0</v>
      </c>
      <c r="E18" s="1" t="n">
        <v>0</v>
      </c>
      <c r="F18" s="1" t="n">
        <v>0</v>
      </c>
      <c r="G18" s="1" t="n">
        <v>0</v>
      </c>
      <c r="H18" s="2" t="n">
        <f aca="false">SUM(B18*E18)+(C18*F18)</f>
        <v>0</v>
      </c>
      <c r="I18" s="2" t="n">
        <f aca="false">(D18+0.25)*G18</f>
        <v>0</v>
      </c>
      <c r="J18" s="2" t="n">
        <v>0</v>
      </c>
      <c r="K18" s="2" t="n">
        <v>0</v>
      </c>
      <c r="L18" s="2" t="n">
        <f aca="false">(K18*54.65)+(J18*33.5)</f>
        <v>0</v>
      </c>
      <c r="M18" s="2"/>
      <c r="N18" s="2"/>
      <c r="O18" s="6" t="n">
        <f aca="false">M18*231.5</f>
        <v>0</v>
      </c>
      <c r="P18" s="6" t="n">
        <f aca="false">N18*305</f>
        <v>0</v>
      </c>
    </row>
    <row r="19" customFormat="false" ht="15.75" hidden="false" customHeight="false" outlineLevel="0" collapsed="false">
      <c r="A19" s="5" t="n">
        <v>37608</v>
      </c>
      <c r="B19" s="1" t="n">
        <v>0</v>
      </c>
      <c r="C19" s="1" t="n">
        <v>0</v>
      </c>
      <c r="D19" s="1" t="n">
        <v>343.75</v>
      </c>
      <c r="E19" s="1" t="n">
        <v>0</v>
      </c>
      <c r="F19" s="1" t="n">
        <v>0</v>
      </c>
      <c r="G19" s="1" t="n">
        <v>0</v>
      </c>
      <c r="H19" s="2" t="n">
        <f aca="false">D19*G19</f>
        <v>0</v>
      </c>
      <c r="I19" s="2" t="n">
        <f aca="false">(D19+0.25)*G19</f>
        <v>0</v>
      </c>
      <c r="J19" s="2" t="n">
        <v>0</v>
      </c>
      <c r="K19" s="2" t="n">
        <v>0</v>
      </c>
      <c r="L19" s="2" t="n">
        <f aca="false">(K19*54.65)+(J19*33.5)</f>
        <v>0</v>
      </c>
      <c r="M19" s="2"/>
      <c r="N19" s="2"/>
      <c r="O19" s="6" t="n">
        <f aca="false">M19*231.5</f>
        <v>0</v>
      </c>
      <c r="P19" s="6" t="n">
        <f aca="false">N19*305</f>
        <v>0</v>
      </c>
    </row>
    <row r="20" customFormat="false" ht="15.75" hidden="false" customHeight="false" outlineLevel="0" collapsed="false">
      <c r="A20" s="5" t="n">
        <v>37609</v>
      </c>
      <c r="B20" s="1" t="n">
        <v>397.48</v>
      </c>
      <c r="C20" s="1" t="n">
        <v>342.53</v>
      </c>
      <c r="D20" s="1" t="n">
        <v>0</v>
      </c>
      <c r="E20" s="1" t="n">
        <v>0</v>
      </c>
      <c r="F20" s="1" t="n">
        <v>0</v>
      </c>
      <c r="G20" s="1" t="n">
        <v>0</v>
      </c>
      <c r="H20" s="2" t="n">
        <f aca="false">SUM(B20*E20)+(C20*F20)</f>
        <v>0</v>
      </c>
      <c r="I20" s="2" t="n">
        <f aca="false">(D20+0.25)*G20</f>
        <v>0</v>
      </c>
      <c r="J20" s="2" t="n">
        <v>0</v>
      </c>
      <c r="K20" s="2" t="n">
        <v>0</v>
      </c>
      <c r="L20" s="2" t="n">
        <f aca="false">(K20*54.65)+(J20*33.5)</f>
        <v>0</v>
      </c>
      <c r="M20" s="2"/>
      <c r="N20" s="2"/>
      <c r="O20" s="6" t="n">
        <f aca="false">M20*231.5</f>
        <v>0</v>
      </c>
      <c r="P20" s="6" t="n">
        <f aca="false">N20*305</f>
        <v>0</v>
      </c>
    </row>
    <row r="21" customFormat="false" ht="15.75" hidden="false" customHeight="false" outlineLevel="0" collapsed="false">
      <c r="A21" s="5" t="n">
        <v>37610</v>
      </c>
      <c r="B21" s="1" t="n">
        <v>402.53</v>
      </c>
      <c r="C21" s="1" t="n">
        <v>277.64</v>
      </c>
      <c r="D21" s="1" t="n">
        <v>0</v>
      </c>
      <c r="E21" s="1" t="n">
        <v>0</v>
      </c>
      <c r="F21" s="1" t="n">
        <v>0</v>
      </c>
      <c r="G21" s="1" t="n">
        <v>0</v>
      </c>
      <c r="H21" s="2" t="n">
        <f aca="false">SUM(B21*E21)+(C21*F21)</f>
        <v>0</v>
      </c>
      <c r="I21" s="2" t="n">
        <f aca="false">(D21+0.25)*G21</f>
        <v>0</v>
      </c>
      <c r="J21" s="2" t="n">
        <v>0</v>
      </c>
      <c r="K21" s="2" t="n">
        <v>0</v>
      </c>
      <c r="L21" s="2" t="n">
        <f aca="false">(K21*54.65)+(J21*33.5)</f>
        <v>0</v>
      </c>
      <c r="M21" s="2"/>
      <c r="N21" s="2"/>
      <c r="O21" s="6" t="n">
        <f aca="false">M21*231.5</f>
        <v>0</v>
      </c>
      <c r="P21" s="6" t="n">
        <f aca="false">N21*305</f>
        <v>0</v>
      </c>
    </row>
    <row r="22" customFormat="false" ht="15.75" hidden="false" customHeight="false" outlineLevel="0" collapsed="false">
      <c r="A22" s="5" t="n">
        <v>37611</v>
      </c>
      <c r="B22" s="1" t="n">
        <v>452.08</v>
      </c>
      <c r="C22" s="1" t="n">
        <v>319.69</v>
      </c>
      <c r="D22" s="1" t="n">
        <v>0</v>
      </c>
      <c r="E22" s="1" t="n">
        <v>0</v>
      </c>
      <c r="F22" s="1" t="n">
        <v>0</v>
      </c>
      <c r="G22" s="1" t="n">
        <v>0</v>
      </c>
      <c r="H22" s="2" t="n">
        <f aca="false">SUM(B22*E22)+(C22*F22)</f>
        <v>0</v>
      </c>
      <c r="I22" s="2" t="n">
        <f aca="false">(D22+0.25)*G22</f>
        <v>0</v>
      </c>
      <c r="J22" s="2" t="n">
        <v>0</v>
      </c>
      <c r="K22" s="2" t="n">
        <v>0</v>
      </c>
      <c r="L22" s="2" t="n">
        <f aca="false">(K22*54.65)+(J22*33.5)</f>
        <v>0</v>
      </c>
      <c r="M22" s="2"/>
      <c r="N22" s="2"/>
      <c r="O22" s="6" t="n">
        <f aca="false">M22*231.5</f>
        <v>0</v>
      </c>
      <c r="P22" s="6" t="n">
        <f aca="false">N22*305</f>
        <v>0</v>
      </c>
    </row>
    <row r="23" customFormat="false" ht="15.75" hidden="false" customHeight="false" outlineLevel="0" collapsed="false">
      <c r="A23" s="5" t="n">
        <v>37612</v>
      </c>
      <c r="B23" s="1" t="n">
        <v>377.69</v>
      </c>
      <c r="C23" s="1" t="n">
        <v>274.53</v>
      </c>
      <c r="D23" s="1" t="n">
        <v>0</v>
      </c>
      <c r="E23" s="1" t="n">
        <v>0</v>
      </c>
      <c r="F23" s="1" t="n">
        <v>0</v>
      </c>
      <c r="G23" s="1" t="n">
        <v>0</v>
      </c>
      <c r="H23" s="2" t="n">
        <f aca="false">SUM(B23*E23)+(C23*F23)</f>
        <v>0</v>
      </c>
      <c r="I23" s="2" t="n">
        <f aca="false">(D23+0.25)*G23</f>
        <v>0</v>
      </c>
      <c r="J23" s="2" t="n">
        <v>0</v>
      </c>
      <c r="K23" s="2" t="n">
        <v>0</v>
      </c>
      <c r="L23" s="2" t="n">
        <f aca="false">(K23*54.65)+(J23*33.5)</f>
        <v>0</v>
      </c>
      <c r="M23" s="2"/>
      <c r="N23" s="2"/>
      <c r="O23" s="6" t="n">
        <f aca="false">M23*231.5</f>
        <v>0</v>
      </c>
      <c r="P23" s="6" t="n">
        <f aca="false">N23*305</f>
        <v>0</v>
      </c>
    </row>
    <row r="24" customFormat="false" ht="15.75" hidden="false" customHeight="false" outlineLevel="0" collapsed="false">
      <c r="A24" s="5" t="n">
        <v>37613</v>
      </c>
      <c r="B24" s="1" t="n">
        <v>312.79</v>
      </c>
      <c r="C24" s="1" t="n">
        <v>217.52</v>
      </c>
      <c r="D24" s="1" t="n">
        <v>0</v>
      </c>
      <c r="E24" s="1" t="n">
        <v>0</v>
      </c>
      <c r="F24" s="1" t="n">
        <v>0</v>
      </c>
      <c r="G24" s="1" t="n">
        <v>0</v>
      </c>
      <c r="H24" s="2" t="n">
        <f aca="false">SUM(B24*E24)+(C24*F24)</f>
        <v>0</v>
      </c>
      <c r="I24" s="2" t="n">
        <f aca="false">(D24+0.25)*G24</f>
        <v>0</v>
      </c>
      <c r="J24" s="2" t="n">
        <v>0</v>
      </c>
      <c r="K24" s="2" t="n">
        <v>0</v>
      </c>
      <c r="L24" s="2" t="n">
        <f aca="false">(K24*54.65)+(J24*33.5)</f>
        <v>0</v>
      </c>
      <c r="M24" s="2"/>
      <c r="N24" s="2"/>
      <c r="O24" s="6" t="n">
        <f aca="false">M24*231.5</f>
        <v>0</v>
      </c>
      <c r="P24" s="6" t="n">
        <f aca="false">N24*305</f>
        <v>0</v>
      </c>
    </row>
    <row r="25" customFormat="false" ht="15.75" hidden="false" customHeight="false" outlineLevel="0" collapsed="false">
      <c r="A25" s="5" t="n">
        <v>37614</v>
      </c>
      <c r="B25" s="1" t="n">
        <v>312.79</v>
      </c>
      <c r="C25" s="1" t="n">
        <v>217.52</v>
      </c>
      <c r="D25" s="1" t="n">
        <v>0</v>
      </c>
      <c r="E25" s="1" t="n">
        <v>0</v>
      </c>
      <c r="F25" s="1" t="n">
        <v>0</v>
      </c>
      <c r="G25" s="1" t="n">
        <v>0</v>
      </c>
      <c r="H25" s="2" t="n">
        <f aca="false">SUM(B25*E25)+(C25*F25)</f>
        <v>0</v>
      </c>
      <c r="I25" s="2" t="n">
        <f aca="false">(D25+0.25)*G25</f>
        <v>0</v>
      </c>
      <c r="J25" s="2" t="n">
        <v>0</v>
      </c>
      <c r="K25" s="2" t="n">
        <v>0</v>
      </c>
      <c r="L25" s="2" t="n">
        <f aca="false">(K25*54.65)+(J25*33.5)</f>
        <v>0</v>
      </c>
      <c r="M25" s="2"/>
      <c r="N25" s="2"/>
      <c r="O25" s="6" t="n">
        <f aca="false">M25*231.5</f>
        <v>0</v>
      </c>
      <c r="P25" s="6" t="n">
        <f aca="false">N25*305</f>
        <v>0</v>
      </c>
    </row>
    <row r="26" customFormat="false" ht="15.75" hidden="false" customHeight="false" outlineLevel="0" collapsed="false">
      <c r="A26" s="5" t="n">
        <v>37615</v>
      </c>
      <c r="B26" s="8" t="n">
        <v>0</v>
      </c>
      <c r="C26" s="8" t="n">
        <v>0</v>
      </c>
      <c r="D26" s="8" t="n">
        <v>229.94</v>
      </c>
      <c r="E26" s="1" t="n">
        <v>0</v>
      </c>
      <c r="F26" s="1" t="n">
        <v>0</v>
      </c>
      <c r="G26" s="1" t="n">
        <v>0</v>
      </c>
      <c r="H26" s="2" t="n">
        <f aca="false">D26*G26</f>
        <v>0</v>
      </c>
      <c r="I26" s="2" t="n">
        <f aca="false">(D26+0.25)*G26</f>
        <v>0</v>
      </c>
      <c r="J26" s="2" t="n">
        <v>0</v>
      </c>
      <c r="K26" s="2" t="n">
        <v>0</v>
      </c>
      <c r="L26" s="2" t="n">
        <f aca="false">(K26*54.65)+(J26*33.5)</f>
        <v>0</v>
      </c>
      <c r="M26" s="2"/>
      <c r="N26" s="2"/>
      <c r="O26" s="6" t="n">
        <f aca="false">M26*231.5</f>
        <v>0</v>
      </c>
      <c r="P26" s="6" t="n">
        <f aca="false">N26*305</f>
        <v>0</v>
      </c>
    </row>
    <row r="27" customFormat="false" ht="15.75" hidden="false" customHeight="false" outlineLevel="0" collapsed="false">
      <c r="A27" s="5" t="n">
        <v>37616</v>
      </c>
      <c r="B27" s="1" t="n">
        <v>334.36</v>
      </c>
      <c r="C27" s="1" t="n">
        <v>230.55</v>
      </c>
      <c r="D27" s="1" t="n">
        <v>0</v>
      </c>
      <c r="E27" s="1" t="n">
        <v>0</v>
      </c>
      <c r="F27" s="1" t="n">
        <v>0</v>
      </c>
      <c r="G27" s="1" t="n">
        <v>0</v>
      </c>
      <c r="H27" s="2" t="n">
        <f aca="false">SUM(B27*E27)+(C27*F27)</f>
        <v>0</v>
      </c>
      <c r="I27" s="2" t="n">
        <f aca="false">(D27+0.25)*G27</f>
        <v>0</v>
      </c>
      <c r="J27" s="2" t="n">
        <v>0</v>
      </c>
      <c r="K27" s="2" t="n">
        <v>0</v>
      </c>
      <c r="L27" s="2" t="n">
        <f aca="false">(K27*54.65)+(J27*33.5)</f>
        <v>0</v>
      </c>
      <c r="M27" s="2"/>
      <c r="N27" s="2"/>
      <c r="O27" s="6" t="n">
        <f aca="false">M27*231.5</f>
        <v>0</v>
      </c>
      <c r="P27" s="6" t="n">
        <f aca="false">N27*305</f>
        <v>0</v>
      </c>
    </row>
    <row r="28" customFormat="false" ht="15.75" hidden="false" customHeight="false" outlineLevel="0" collapsed="false">
      <c r="A28" s="5" t="n">
        <v>37617</v>
      </c>
      <c r="H28" s="2" t="n">
        <v>0</v>
      </c>
      <c r="I28" s="2" t="n">
        <v>0</v>
      </c>
      <c r="J28" s="2" t="n">
        <v>0</v>
      </c>
      <c r="K28" s="2" t="n">
        <v>0</v>
      </c>
      <c r="L28" s="2" t="n">
        <v>0</v>
      </c>
      <c r="M28" s="2"/>
      <c r="N28" s="2"/>
      <c r="O28" s="6"/>
      <c r="P28" s="6"/>
    </row>
    <row r="29" customFormat="false" ht="15.75" hidden="false" customHeight="false" outlineLevel="0" collapsed="false">
      <c r="A29" s="5" t="n">
        <v>37618</v>
      </c>
      <c r="H29" s="2" t="n">
        <v>0</v>
      </c>
      <c r="I29" s="2" t="n">
        <v>0</v>
      </c>
      <c r="J29" s="2" t="n">
        <v>0</v>
      </c>
      <c r="K29" s="2" t="n">
        <v>0</v>
      </c>
      <c r="L29" s="2" t="n">
        <v>0</v>
      </c>
      <c r="M29" s="2"/>
      <c r="N29" s="2"/>
      <c r="O29" s="6"/>
      <c r="P29" s="6"/>
    </row>
    <row r="30" customFormat="false" ht="15.75" hidden="false" customHeight="false" outlineLevel="0" collapsed="false">
      <c r="A30" s="5" t="n">
        <v>37619</v>
      </c>
      <c r="H30" s="2" t="n">
        <v>0</v>
      </c>
      <c r="I30" s="2" t="n">
        <v>0</v>
      </c>
      <c r="J30" s="2" t="n">
        <v>0</v>
      </c>
      <c r="K30" s="2" t="n">
        <v>0</v>
      </c>
      <c r="L30" s="2" t="n">
        <v>0</v>
      </c>
      <c r="M30" s="2"/>
      <c r="N30" s="2"/>
      <c r="O30" s="6"/>
      <c r="P30" s="6"/>
    </row>
    <row r="31" customFormat="false" ht="15.75" hidden="false" customHeight="false" outlineLevel="0" collapsed="false">
      <c r="A31" s="5" t="n">
        <v>37620</v>
      </c>
      <c r="H31" s="2" t="n">
        <v>0</v>
      </c>
      <c r="I31" s="2" t="n">
        <v>0</v>
      </c>
      <c r="J31" s="2" t="n">
        <v>0</v>
      </c>
      <c r="K31" s="2" t="n">
        <v>0</v>
      </c>
      <c r="L31" s="2" t="n">
        <v>0</v>
      </c>
      <c r="M31" s="2"/>
      <c r="N31" s="2"/>
      <c r="O31" s="6"/>
      <c r="P31" s="6"/>
    </row>
    <row r="32" customFormat="false" ht="15.75" hidden="false" customHeight="false" outlineLevel="0" collapsed="false">
      <c r="A32" s="5" t="n">
        <v>37621</v>
      </c>
      <c r="H32" s="2" t="n">
        <v>0</v>
      </c>
      <c r="I32" s="2" t="n">
        <v>0</v>
      </c>
      <c r="J32" s="2" t="n">
        <v>0</v>
      </c>
      <c r="K32" s="2" t="n">
        <v>0</v>
      </c>
      <c r="L32" s="2" t="n">
        <v>0</v>
      </c>
      <c r="M32" s="2"/>
      <c r="N32" s="2"/>
      <c r="O32" s="6"/>
      <c r="P32" s="6"/>
    </row>
    <row r="33" customFormat="false" ht="16.5" hidden="false" customHeight="false" outlineLevel="0" collapsed="false">
      <c r="A33" s="9" t="s">
        <v>18</v>
      </c>
      <c r="B33" s="10"/>
      <c r="C33" s="10"/>
      <c r="D33" s="10"/>
      <c r="E33" s="10" t="n">
        <f aca="false">SUM(E2:E27)</f>
        <v>0</v>
      </c>
      <c r="F33" s="10" t="n">
        <f aca="false">SUM(F2:F27)</f>
        <v>0</v>
      </c>
      <c r="G33" s="10" t="n">
        <f aca="false">SUM(G2:G27)</f>
        <v>0</v>
      </c>
      <c r="H33" s="11" t="n">
        <f aca="false">SUM(H2:H27)</f>
        <v>0</v>
      </c>
      <c r="I33" s="11" t="n">
        <f aca="false">SUM(I2:I27)</f>
        <v>0</v>
      </c>
      <c r="J33" s="12" t="n">
        <f aca="false">SUM(J1:J27)</f>
        <v>1440</v>
      </c>
      <c r="K33" s="10" t="n">
        <f aca="false">SUM(K2:K32)</f>
        <v>3000</v>
      </c>
      <c r="L33" s="11" t="n">
        <f aca="false">SUM(L2:L32)</f>
        <v>207432</v>
      </c>
      <c r="M33" s="13"/>
      <c r="N33" s="13"/>
      <c r="O33" s="6" t="n">
        <f aca="false">SUM(O2:O27)</f>
        <v>0</v>
      </c>
      <c r="P33" s="6" t="n">
        <f aca="false">SUM(P2:P27)</f>
        <v>0</v>
      </c>
    </row>
    <row r="34" customFormat="false" ht="16.5" hidden="false" customHeight="false" outlineLevel="0" collapsed="false">
      <c r="H34" s="13"/>
      <c r="I34" s="13"/>
      <c r="J34" s="13"/>
      <c r="L34" s="13"/>
      <c r="M34" s="13"/>
      <c r="N34" s="13"/>
    </row>
    <row r="35" customFormat="false" ht="15.75" hidden="false" customHeight="false" outlineLevel="0" collapsed="false">
      <c r="G35" s="14"/>
      <c r="H35" s="2"/>
    </row>
    <row r="36" customFormat="false" ht="15.75" hidden="false" customHeight="false" outlineLevel="0" collapsed="false">
      <c r="H36" s="14" t="s">
        <v>19</v>
      </c>
      <c r="I36" s="15" t="n">
        <f aca="false">SUM(E33:G33)</f>
        <v>0</v>
      </c>
      <c r="J36" s="15"/>
    </row>
    <row r="37" customFormat="false" ht="15.75" hidden="false" customHeight="false" outlineLevel="0" collapsed="false">
      <c r="H37" s="14" t="s">
        <v>20</v>
      </c>
      <c r="I37" s="15" t="n">
        <f aca="false">K33</f>
        <v>3000</v>
      </c>
      <c r="J37" s="15"/>
    </row>
    <row r="38" customFormat="false" ht="15.75" hidden="false" customHeight="false" outlineLevel="0" collapsed="false">
      <c r="H38" s="14" t="s">
        <v>21</v>
      </c>
      <c r="I38" s="15" t="n">
        <f aca="false">J33</f>
        <v>1440</v>
      </c>
      <c r="J38" s="15"/>
    </row>
    <row r="39" customFormat="false" ht="15.75" hidden="false" customHeight="false" outlineLevel="0" collapsed="false">
      <c r="H39" s="14" t="s">
        <v>22</v>
      </c>
      <c r="I39" s="15" t="n">
        <f aca="false">SUM(I37:I38)</f>
        <v>4440</v>
      </c>
      <c r="J39" s="15"/>
    </row>
    <row r="40" customFormat="false" ht="15.75" hidden="false" customHeight="false" outlineLevel="0" collapsed="false">
      <c r="A40" s="13"/>
      <c r="H40" s="14" t="s">
        <v>23</v>
      </c>
      <c r="I40" s="13" t="n">
        <f aca="false">I33</f>
        <v>0</v>
      </c>
      <c r="J40" s="13"/>
    </row>
    <row r="41" customFormat="false" ht="15.75" hidden="false" customHeight="false" outlineLevel="0" collapsed="false">
      <c r="A41" s="13"/>
      <c r="H41" s="14" t="s">
        <v>24</v>
      </c>
      <c r="I41" s="13" t="n">
        <f aca="false">L33</f>
        <v>207432</v>
      </c>
      <c r="J41" s="13"/>
    </row>
    <row r="42" customFormat="false" ht="15.75" hidden="false" customHeight="false" outlineLevel="0" collapsed="false">
      <c r="A42" s="13"/>
      <c r="H42" s="14" t="s">
        <v>25</v>
      </c>
      <c r="I42" s="13" t="n">
        <v>0</v>
      </c>
      <c r="J42" s="13"/>
    </row>
    <row r="43" customFormat="false" ht="15.75" hidden="false" customHeight="false" outlineLevel="0" collapsed="false">
      <c r="A43" s="13"/>
      <c r="H43" s="14" t="s">
        <v>26</v>
      </c>
      <c r="I43" s="16" t="n">
        <f aca="false">(O33+P33)*-1</f>
        <v>-0</v>
      </c>
      <c r="J43" s="16"/>
    </row>
    <row r="44" customFormat="false" ht="16.5" hidden="false" customHeight="false" outlineLevel="0" collapsed="false">
      <c r="H44" s="14" t="s">
        <v>27</v>
      </c>
      <c r="I44" s="17" t="n">
        <f aca="false">I40+I41+I42+I43</f>
        <v>207432</v>
      </c>
      <c r="J44" s="18"/>
    </row>
    <row r="45" customFormat="false" ht="16.5" hidden="false" customHeight="false" outlineLevel="0" collapsed="false">
      <c r="H45" s="19"/>
    </row>
    <row r="46" customFormat="false" ht="15.75" hidden="false" customHeight="false" outlineLevel="0" collapsed="false">
      <c r="A46" s="1" t="n">
        <v>883990.1</v>
      </c>
      <c r="B46" s="20"/>
    </row>
    <row r="47" customFormat="false" ht="15.75" hidden="false" customHeight="false" outlineLevel="0" collapsed="false">
      <c r="B47" s="20"/>
      <c r="H47" s="13"/>
    </row>
    <row r="48" customFormat="false" ht="15.75" hidden="false" customHeight="false" outlineLevel="0" collapsed="false">
      <c r="A48" s="20" t="s">
        <v>28</v>
      </c>
      <c r="H48" s="21"/>
    </row>
    <row r="49" customFormat="false" ht="15.75" hidden="false" customHeight="false" outlineLevel="0" collapsed="false">
      <c r="A49" s="20"/>
    </row>
  </sheetData>
  <printOptions headings="false" gridLines="false" gridLinesSet="true" horizontalCentered="false" verticalCentered="false"/>
  <pageMargins left="0.25" right="0.259722222222222" top="0.85" bottom="0.390277777777778" header="0.240277777777778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Roman,Bold"Smurfit Stone Container
December 2001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2001-01-22T11:40:44Z</dcterms:created>
  <dc:creator>Caroline Emmert</dc:creator>
  <dc:description/>
  <dc:language>en-US</dc:language>
  <cp:lastModifiedBy>mpurcell</cp:lastModifiedBy>
  <cp:lastPrinted>2002-01-02T17:32:38Z</cp:lastPrinted>
  <dcterms:modified xsi:type="dcterms:W3CDTF">2002-01-16T19:46:09Z</dcterms:modified>
  <cp:revision>0</cp:revision>
  <dc:subject/>
  <dc:title/>
</cp:coreProperties>
</file>