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rojection" sheetId="1" state="visible" r:id="rId3"/>
    <sheet name="Variance" sheetId="2" state="visible" r:id="rId4"/>
    <sheet name="Sheet1" sheetId="3" state="visible" r:id="rId5"/>
  </sheets>
  <definedNames>
    <definedName function="false" hidden="false" localSheetId="0" name="_xlnm.Print_Area" vbProcedure="false">Projection!$A$1:$K$81</definedName>
    <definedName function="false" hidden="false" localSheetId="1" name="_xlnm.Print_Area" vbProcedure="false">Variance!$A$1:$G$33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<sst xmlns="http://schemas.openxmlformats.org/spreadsheetml/2006/main" count="189" uniqueCount="143">
  <si>
    <t xml:space="preserve">Short-Term Liquidity Position </t>
  </si>
  <si>
    <t xml:space="preserve">corp</t>
  </si>
  <si>
    <t xml:space="preserve">total</t>
  </si>
  <si>
    <t xml:space="preserve">Enron Corp</t>
  </si>
  <si>
    <t xml:space="preserve">As of November 27, 2001</t>
  </si>
  <si>
    <t xml:space="preserve">Cash and Cash Equivalents-Beginning</t>
  </si>
  <si>
    <t xml:space="preserve">Adj. to include 90mm deposits</t>
  </si>
  <si>
    <t xml:space="preserve">Current Day Activity</t>
  </si>
  <si>
    <t xml:space="preserve">Out</t>
  </si>
  <si>
    <t xml:space="preserve">In</t>
  </si>
  <si>
    <t xml:space="preserve">Net</t>
  </si>
  <si>
    <t xml:space="preserve">Finance </t>
  </si>
  <si>
    <t xml:space="preserve">A2P2 Maturity</t>
  </si>
  <si>
    <t xml:space="preserve">A1P1 </t>
  </si>
  <si>
    <t xml:space="preserve">Bank Loan Program</t>
  </si>
  <si>
    <t xml:space="preserve">A2P2 Redemption</t>
  </si>
  <si>
    <t xml:space="preserve">Corp</t>
  </si>
  <si>
    <t xml:space="preserve">Wind -6.5,Canada 23, ECTGR 10.5</t>
  </si>
  <si>
    <t xml:space="preserve">Current Day Activity Summary</t>
  </si>
  <si>
    <t xml:space="preserve">ENA</t>
  </si>
  <si>
    <t xml:space="preserve">Specific Transactions</t>
  </si>
  <si>
    <t xml:space="preserve">     OTC</t>
  </si>
  <si>
    <t xml:space="preserve">     Nymex</t>
  </si>
  <si>
    <t xml:space="preserve">EGM</t>
  </si>
  <si>
    <t xml:space="preserve">EES Wholesale</t>
  </si>
  <si>
    <t xml:space="preserve">EES Retail</t>
  </si>
  <si>
    <t xml:space="preserve">CP Redemption</t>
  </si>
  <si>
    <t xml:space="preserve">Other Business Units</t>
  </si>
  <si>
    <t xml:space="preserve">Lehman-Equity Forward Settlement</t>
  </si>
  <si>
    <t xml:space="preserve">ETS</t>
  </si>
  <si>
    <t xml:space="preserve">Bonneville Power Settlement</t>
  </si>
  <si>
    <t xml:space="preserve">EBS</t>
  </si>
  <si>
    <t xml:space="preserve">LC Collateral</t>
  </si>
  <si>
    <t xml:space="preserve">EGEP</t>
  </si>
  <si>
    <t xml:space="preserve">EGM Inventory</t>
  </si>
  <si>
    <t xml:space="preserve">EECC</t>
  </si>
  <si>
    <t xml:space="preserve">India</t>
  </si>
  <si>
    <t xml:space="preserve">ESA</t>
  </si>
  <si>
    <t xml:space="preserve">Calme</t>
  </si>
  <si>
    <t xml:space="preserve">APACHE</t>
  </si>
  <si>
    <t xml:space="preserve">Europe</t>
  </si>
  <si>
    <t xml:space="preserve">EML</t>
  </si>
  <si>
    <t xml:space="preserve">Azurix</t>
  </si>
  <si>
    <t xml:space="preserve">ENW</t>
  </si>
  <si>
    <t xml:space="preserve">EIM</t>
  </si>
  <si>
    <t xml:space="preserve">EPI</t>
  </si>
  <si>
    <t xml:space="preserve">Total Domestic Activity</t>
  </si>
  <si>
    <t xml:space="preserve">End of Day Domestic Adjustment</t>
  </si>
  <si>
    <t xml:space="preserve">Available Canadian</t>
  </si>
  <si>
    <t xml:space="preserve">Cash and Cash Equivalents-Ending</t>
  </si>
  <si>
    <t xml:space="preserve">Fourth Quarter Activity</t>
  </si>
  <si>
    <t xml:space="preserve">CP Redemptions possible</t>
  </si>
  <si>
    <t xml:space="preserve">Swap Settlement</t>
  </si>
  <si>
    <t xml:space="preserve">A1P1 Maturity</t>
  </si>
  <si>
    <t xml:space="preserve">CEG/CEG Rio Asset Sale</t>
  </si>
  <si>
    <t xml:space="preserve">ST Loan Sale Maturity</t>
  </si>
  <si>
    <t xml:space="preserve">Payroll &amp; Tax</t>
  </si>
  <si>
    <t xml:space="preserve">Nepco Receivables</t>
  </si>
  <si>
    <t xml:space="preserve">Valhalla Dividend</t>
  </si>
  <si>
    <t xml:space="preserve">India E&amp;P Sale</t>
  </si>
  <si>
    <t xml:space="preserve">Eco-Electrica Asset sale</t>
  </si>
  <si>
    <t xml:space="preserve">Debt Service</t>
  </si>
  <si>
    <t xml:space="preserve">Lehman Equity FWD</t>
  </si>
  <si>
    <t xml:space="preserve">Repay Prepay-TD</t>
  </si>
  <si>
    <t xml:space="preserve">Margaux Debt Service</t>
  </si>
  <si>
    <t xml:space="preserve">Electrobolt Equity</t>
  </si>
  <si>
    <t xml:space="preserve">Valhalla Principal Unwind</t>
  </si>
  <si>
    <t xml:space="preserve">Valhalla Interest Income</t>
  </si>
  <si>
    <t xml:space="preserve">Chase Mahonia Prepay Amort</t>
  </si>
  <si>
    <t xml:space="preserve">Dividend</t>
  </si>
  <si>
    <t xml:space="preserve">Desert Storm</t>
  </si>
  <si>
    <t xml:space="preserve">Pension Plan Minimum Liability</t>
  </si>
  <si>
    <t xml:space="preserve">Margin Contingency</t>
  </si>
  <si>
    <t xml:space="preserve">Maturing Uncommitted Lc's-Net</t>
  </si>
  <si>
    <t xml:space="preserve">Project X</t>
  </si>
  <si>
    <t xml:space="preserve">Project Y</t>
  </si>
  <si>
    <t xml:space="preserve">Project Z</t>
  </si>
  <si>
    <t xml:space="preserve">Nikita</t>
  </si>
  <si>
    <t xml:space="preserve">TXCU</t>
  </si>
  <si>
    <t xml:space="preserve">Popeye</t>
  </si>
  <si>
    <t xml:space="preserve">??</t>
  </si>
  <si>
    <t xml:space="preserve">India Bldg</t>
  </si>
  <si>
    <t xml:space="preserve">Section 3</t>
  </si>
  <si>
    <t xml:space="preserve">3:00 Adjustments   -  Use all positive numbers</t>
  </si>
  <si>
    <t xml:space="preserve">Not Out</t>
  </si>
  <si>
    <t xml:space="preserve">Never Out</t>
  </si>
  <si>
    <t xml:space="preserve">Not In </t>
  </si>
  <si>
    <t xml:space="preserve">Never In</t>
  </si>
  <si>
    <t xml:space="preserve">Extra Out</t>
  </si>
  <si>
    <t xml:space="preserve">Mystery</t>
  </si>
  <si>
    <t xml:space="preserve">BofA</t>
  </si>
  <si>
    <t xml:space="preserve">Citi</t>
  </si>
  <si>
    <t xml:space="preserve">Section 2</t>
  </si>
  <si>
    <t xml:space="preserve">Canada</t>
  </si>
  <si>
    <t xml:space="preserve">For Mary Perkins Only</t>
  </si>
  <si>
    <t xml:space="preserve">Beginning Balance BofA/Citi</t>
  </si>
  <si>
    <t xml:space="preserve">Activity fm top</t>
  </si>
  <si>
    <t xml:space="preserve">Unidentified</t>
  </si>
  <si>
    <t xml:space="preserve">Adj fm 3:00</t>
  </si>
  <si>
    <t xml:space="preserve">Goldman Funding</t>
  </si>
  <si>
    <t xml:space="preserve">Ending BofA/Citi</t>
  </si>
  <si>
    <t xml:space="preserve">Beginning Goldman</t>
  </si>
  <si>
    <t xml:space="preserve">Tfr fm Citi/BofA</t>
  </si>
  <si>
    <t xml:space="preserve">Interest adj</t>
  </si>
  <si>
    <t xml:space="preserve">Ending Goldman</t>
  </si>
  <si>
    <t xml:space="preserve">Beginning Goldman ERMT</t>
  </si>
  <si>
    <t xml:space="preserve">Total Adj</t>
  </si>
  <si>
    <t xml:space="preserve">Ending Goldman ERMT</t>
  </si>
  <si>
    <t xml:space="preserve">Deposits</t>
  </si>
  <si>
    <t xml:space="preserve">Trust</t>
  </si>
  <si>
    <t xml:space="preserve">Section 4</t>
  </si>
  <si>
    <t xml:space="preserve">Del</t>
  </si>
  <si>
    <t xml:space="preserve">NNG</t>
  </si>
  <si>
    <t xml:space="preserve">Open</t>
  </si>
  <si>
    <t xml:space="preserve">TW</t>
  </si>
  <si>
    <t xml:space="preserve">Incoming CP</t>
  </si>
  <si>
    <t xml:space="preserve">Move</t>
  </si>
  <si>
    <t xml:space="preserve">EDF</t>
  </si>
  <si>
    <t xml:space="preserve">ENH</t>
  </si>
  <si>
    <t xml:space="preserve">Liquid Deposits</t>
  </si>
  <si>
    <t xml:space="preserve">Goldman</t>
  </si>
  <si>
    <t xml:space="preserve">Change-Canada</t>
  </si>
  <si>
    <t xml:space="preserve">ADJ</t>
  </si>
  <si>
    <t xml:space="preserve">Ending Deposits</t>
  </si>
  <si>
    <t xml:space="preserve">move</t>
  </si>
  <si>
    <t xml:space="preserve">Total Beginning</t>
  </si>
  <si>
    <t xml:space="preserve">invest</t>
  </si>
  <si>
    <t xml:space="preserve">Total Ending Cash</t>
  </si>
  <si>
    <t xml:space="preserve">Changes as of 5 pm</t>
  </si>
  <si>
    <t xml:space="preserve">Total Variance</t>
  </si>
  <si>
    <t xml:space="preserve">12/31 Forecast as of 11/20</t>
  </si>
  <si>
    <t xml:space="preserve">Beg. Balance Adj.  (BP didn't pay 25)</t>
  </si>
  <si>
    <t xml:space="preserve">Current Day BU/Corp Activity </t>
  </si>
  <si>
    <t xml:space="preserve">Estimate (less transactions moved to other days)</t>
  </si>
  <si>
    <t xml:space="preserve">Actual for all operations </t>
  </si>
  <si>
    <t xml:space="preserve">Swee'p payback added</t>
  </si>
  <si>
    <t xml:space="preserve">Rounding/Misc</t>
  </si>
  <si>
    <t xml:space="preserve">12/31 Forecast as of 11/19</t>
  </si>
  <si>
    <t xml:space="preserve">Upcoming Settlement Estimates</t>
  </si>
  <si>
    <t xml:space="preserve">Est. Power</t>
  </si>
  <si>
    <t xml:space="preserve">Est Gas</t>
  </si>
  <si>
    <t xml:space="preserve">1st Batch</t>
  </si>
  <si>
    <t xml:space="preserve">Hold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</si>
</sst>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_(\$* #,##0.00_);_(\$* \(#,##0.00\);_(\$* \-??_);_(@_)"/>
    <numFmt numFmtId="166" formatCode="0.0_);\(0.0\)"/>
    <numFmt numFmtId="167" formatCode="_(* #,##0.00_);_(* \(#,##0.00\);_(* \-??_);_(@_)"/>
    <numFmt numFmtId="168" formatCode="_(* #,##0.0_);_(* \(#,##0.0\);_(* \-??_);_(@_)"/>
    <numFmt numFmtId="169" formatCode="mmmm\ d&quot;, &quot;yyyy"/>
    <numFmt numFmtId="170" formatCode="_(* #,##0.0_);_(* \(#,##0.0\);_(* \-?_);_(@_)"/>
    <numFmt numFmtId="171" formatCode="[$-409]#,##0.00_);[RED]\(#,##0.00\)"/>
    <numFmt numFmtId="172" formatCode="[$-409]d\-mmm"/>
    <numFmt numFmtId="173" formatCode="_(* #,##0_);_(* \(#,##0\);_(* \-??_);_(@_)"/>
    <numFmt numFmtId="174" formatCode="mm/dd/yy"/>
    <numFmt numFmtId="175" formatCode="_(\$* #,##0.0_);_(\$* \(#,##0.0\);_(\$* \-??_);_(@_)"/>
    <numFmt numFmtId="176" formatCode="[$-409]#,##0.00_);\(#,##0.00\)"/>
  </numFmts>
  <fonts count="1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12"/>
      <name val="Arial"/>
      <family val="2"/>
    </font>
    <font>
      <b val="true"/>
      <sz val="10"/>
      <color rgb="FFFF0000"/>
      <name val="Arial"/>
      <family val="2"/>
    </font>
    <font>
      <b val="true"/>
      <sz val="10"/>
      <name val="Arial"/>
      <family val="2"/>
    </font>
    <font>
      <b val="true"/>
      <u val="single"/>
      <sz val="10"/>
      <name val="Arial"/>
      <family val="2"/>
    </font>
    <font>
      <sz val="8"/>
      <name val="Arial"/>
      <family val="2"/>
    </font>
    <font>
      <sz val="10"/>
      <color rgb="FF003366"/>
      <name val="Arial"/>
      <family val="2"/>
    </font>
    <font>
      <strike val="true"/>
      <sz val="10"/>
      <name val="Arial"/>
      <family val="2"/>
    </font>
    <font>
      <b val="true"/>
      <sz val="10"/>
      <color rgb="FF993300"/>
      <name val="Arial"/>
      <family val="2"/>
    </font>
    <font>
      <sz val="10"/>
      <color rgb="FF993300"/>
      <name val="Arial"/>
      <family val="2"/>
    </font>
    <font>
      <sz val="10"/>
      <color rgb="FF0000FF"/>
      <name val="Arial"/>
      <family val="2"/>
    </font>
    <font>
      <sz val="10"/>
      <color rgb="FFFF0000"/>
      <name val="Arial"/>
      <family val="2"/>
    </font>
    <font>
      <sz val="10"/>
      <color rgb="FF008000"/>
      <name val="Arial"/>
      <family val="2"/>
    </font>
    <font>
      <sz val="10"/>
      <color rgb="FFC0C0C0"/>
      <name val="Arial"/>
      <family val="2"/>
    </font>
    <font>
      <sz val="10"/>
      <color rgb="FF00008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10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/>
      <top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2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7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7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10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4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3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6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7" fillId="2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7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2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3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1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4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8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2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F17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20.84765625" defaultRowHeight="12.75" customHeight="true" zeroHeight="false" outlineLevelRow="1" outlineLevelCol="0"/>
  <cols>
    <col collapsed="false" customWidth="true" hidden="false" outlineLevel="0" max="2" min="1" style="1" width="8.14"/>
    <col collapsed="false" customWidth="true" hidden="false" outlineLevel="0" max="3" min="3" style="1" width="24.56"/>
    <col collapsed="false" customWidth="true" hidden="false" outlineLevel="0" max="4" min="4" style="1" width="10.99"/>
    <col collapsed="false" customWidth="true" hidden="false" outlineLevel="0" max="6" min="5" style="1" width="9.85"/>
    <col collapsed="false" customWidth="true" hidden="false" outlineLevel="0" max="7" min="7" style="1" width="10.71"/>
    <col collapsed="false" customWidth="true" hidden="false" outlineLevel="0" max="8" min="8" style="1" width="8.14"/>
    <col collapsed="false" customWidth="true" hidden="false" outlineLevel="0" max="9" min="9" style="1" width="16.56"/>
    <col collapsed="false" customWidth="true" hidden="false" outlineLevel="0" max="10" min="10" style="1" width="10.71"/>
    <col collapsed="false" customWidth="true" hidden="false" outlineLevel="0" max="11" min="11" style="1" width="10.85"/>
    <col collapsed="false" customWidth="true" hidden="false" outlineLevel="0" max="12" min="12" style="1" width="10.56"/>
    <col collapsed="false" customWidth="true" hidden="false" outlineLevel="0" max="13" min="13" style="1" width="9.85"/>
    <col collapsed="false" customWidth="true" hidden="false" outlineLevel="0" max="14" min="14" style="1" width="10.71"/>
    <col collapsed="false" customWidth="true" hidden="false" outlineLevel="0" max="15" min="15" style="1" width="10.85"/>
    <col collapsed="false" customWidth="true" hidden="false" outlineLevel="0" max="16" min="16" style="1" width="3.7"/>
    <col collapsed="false" customWidth="true" hidden="false" outlineLevel="0" max="20" min="17" style="1" width="10.85"/>
    <col collapsed="false" customWidth="true" hidden="false" outlineLevel="0" max="21" min="21" style="1" width="2.42"/>
    <col collapsed="false" customWidth="true" hidden="false" outlineLevel="0" max="22" min="22" style="1" width="12.14"/>
    <col collapsed="false" customWidth="true" hidden="false" outlineLevel="0" max="23" min="23" style="1" width="10.13"/>
    <col collapsed="false" customWidth="true" hidden="false" outlineLevel="0" max="24" min="24" style="1" width="11.7"/>
    <col collapsed="false" customWidth="false" hidden="false" outlineLevel="0" max="257" min="25" style="1" width="20.85"/>
  </cols>
  <sheetData>
    <row r="1" customFormat="false" ht="15.75" hidden="false" customHeight="false" outlineLevel="0" collapsed="false">
      <c r="A1" s="2" t="s">
        <v>0</v>
      </c>
      <c r="D1" s="3"/>
      <c r="L1" s="4" t="s">
        <v>1</v>
      </c>
      <c r="M1" s="4" t="s">
        <v>2</v>
      </c>
    </row>
    <row r="2" customFormat="false" ht="12.75" hidden="false" customHeight="false" outlineLevel="0" collapsed="false">
      <c r="A2" s="5" t="s">
        <v>3</v>
      </c>
      <c r="I2" s="6"/>
      <c r="L2" s="7" t="n">
        <f aca="false">A127</f>
        <v>240.31</v>
      </c>
      <c r="M2" s="1" t="n">
        <f aca="false">L2</f>
        <v>240.31</v>
      </c>
    </row>
    <row r="3" customFormat="false" ht="12.75" hidden="false" customHeight="false" outlineLevel="0" collapsed="false">
      <c r="A3" s="5" t="s">
        <v>4</v>
      </c>
      <c r="B3" s="8"/>
      <c r="C3" s="8"/>
      <c r="D3" s="8"/>
      <c r="I3" s="6"/>
      <c r="L3" s="9" t="n">
        <f aca="false">SUM(F10:F13)</f>
        <v>-29</v>
      </c>
      <c r="M3" s="6" t="n">
        <f aca="false">G36</f>
        <v>-25.127</v>
      </c>
    </row>
    <row r="4" customFormat="false" ht="12.75" hidden="false" customHeight="false" outlineLevel="0" collapsed="false">
      <c r="A4" s="5"/>
      <c r="B4" s="10"/>
      <c r="C4" s="10"/>
      <c r="D4" s="10"/>
      <c r="E4" s="11"/>
      <c r="F4" s="10"/>
      <c r="I4" s="9"/>
      <c r="L4" s="12" t="n">
        <f aca="false">F14</f>
        <v>16.07</v>
      </c>
      <c r="M4" s="13"/>
      <c r="N4" s="6"/>
      <c r="V4" s="14"/>
      <c r="W4" s="14"/>
    </row>
    <row r="5" customFormat="false" ht="12.75" hidden="false" customHeight="false" outlineLevel="0" collapsed="false">
      <c r="A5" s="15" t="s">
        <v>5</v>
      </c>
      <c r="F5" s="16"/>
      <c r="G5" s="17" t="n">
        <f aca="false">A166</f>
        <v>490.81</v>
      </c>
      <c r="H5" s="14" t="s">
        <v>6</v>
      </c>
      <c r="I5" s="18"/>
      <c r="L5" s="6" t="n">
        <f aca="false">SUM(L2:L4)</f>
        <v>227.38</v>
      </c>
      <c r="M5" s="6" t="n">
        <f aca="false">SUM(M2:M4)</f>
        <v>215.183</v>
      </c>
      <c r="V5" s="19"/>
      <c r="W5" s="20"/>
    </row>
    <row r="6" customFormat="false" ht="12.75" hidden="false" customHeight="false" outlineLevel="0" collapsed="false">
      <c r="A6" s="15"/>
      <c r="F6" s="16"/>
      <c r="G6" s="21"/>
      <c r="H6" s="14"/>
      <c r="I6" s="18"/>
      <c r="J6" s="6"/>
      <c r="K6" s="6"/>
      <c r="V6" s="19"/>
      <c r="W6" s="20"/>
    </row>
    <row r="7" customFormat="false" ht="12.75" hidden="false" customHeight="false" outlineLevel="0" collapsed="false">
      <c r="A7" s="15"/>
      <c r="F7" s="16"/>
      <c r="G7" s="21"/>
      <c r="H7" s="14"/>
      <c r="I7" s="18"/>
      <c r="J7" s="6"/>
      <c r="K7" s="6"/>
      <c r="V7" s="19"/>
      <c r="W7" s="20"/>
    </row>
    <row r="8" customFormat="false" ht="12.75" hidden="false" customHeight="false" outlineLevel="0" collapsed="false">
      <c r="A8" s="15" t="s">
        <v>7</v>
      </c>
      <c r="F8" s="16"/>
      <c r="G8" s="21"/>
      <c r="H8" s="14"/>
      <c r="I8" s="18"/>
      <c r="J8" s="6"/>
      <c r="K8" s="6"/>
      <c r="V8" s="19"/>
      <c r="W8" s="20"/>
    </row>
    <row r="9" customFormat="false" ht="12.75" hidden="false" customHeight="false" outlineLevel="0" collapsed="false">
      <c r="A9" s="22"/>
      <c r="B9" s="0"/>
      <c r="C9" s="0"/>
      <c r="D9" s="23" t="s">
        <v>8</v>
      </c>
      <c r="E9" s="23" t="s">
        <v>9</v>
      </c>
      <c r="F9" s="23" t="s">
        <v>10</v>
      </c>
      <c r="H9" s="24"/>
      <c r="I9" s="25"/>
      <c r="V9" s="19"/>
      <c r="W9" s="20"/>
    </row>
    <row r="10" customFormat="false" ht="12.75" hidden="false" customHeight="false" outlineLevel="0" collapsed="false">
      <c r="B10" s="26" t="s">
        <v>11</v>
      </c>
      <c r="C10" s="0" t="s">
        <v>12</v>
      </c>
      <c r="D10" s="27"/>
      <c r="E10" s="27"/>
      <c r="F10" s="22" t="n">
        <f aca="false">SUM(D10:E10)</f>
        <v>0</v>
      </c>
      <c r="H10" s="24"/>
      <c r="I10" s="25"/>
      <c r="V10" s="19"/>
      <c r="W10" s="20"/>
    </row>
    <row r="11" customFormat="false" ht="12.75" hidden="false" customHeight="false" outlineLevel="0" collapsed="false">
      <c r="B11" s="28"/>
      <c r="C11" s="1" t="s">
        <v>13</v>
      </c>
      <c r="D11" s="27" t="n">
        <v>-29</v>
      </c>
      <c r="E11" s="27"/>
      <c r="F11" s="22" t="n">
        <f aca="false">SUM(D11:E11)</f>
        <v>-29</v>
      </c>
      <c r="H11" s="24"/>
      <c r="V11" s="19"/>
      <c r="W11" s="20"/>
    </row>
    <row r="12" customFormat="false" ht="12.75" hidden="false" customHeight="false" outlineLevel="0" collapsed="false">
      <c r="B12" s="28"/>
      <c r="C12" s="1" t="s">
        <v>14</v>
      </c>
      <c r="D12" s="27"/>
      <c r="E12" s="27"/>
      <c r="F12" s="22" t="n">
        <f aca="false">SUM(D12:E12)</f>
        <v>0</v>
      </c>
      <c r="H12" s="24"/>
      <c r="I12" s="22"/>
      <c r="V12" s="19"/>
      <c r="W12" s="20"/>
    </row>
    <row r="13" customFormat="false" ht="12.75" hidden="false" customHeight="false" outlineLevel="0" collapsed="false">
      <c r="B13" s="28"/>
      <c r="C13" s="0" t="s">
        <v>15</v>
      </c>
      <c r="D13" s="27"/>
      <c r="E13" s="27"/>
      <c r="F13" s="22" t="n">
        <f aca="false">SUM(D13:E13)</f>
        <v>0</v>
      </c>
      <c r="H13" s="29"/>
      <c r="I13" s="22"/>
      <c r="V13" s="19"/>
      <c r="W13" s="20"/>
    </row>
    <row r="14" customFormat="false" ht="12.75" hidden="false" customHeight="false" outlineLevel="0" collapsed="false">
      <c r="B14" s="26" t="s">
        <v>16</v>
      </c>
      <c r="C14" s="0"/>
      <c r="D14" s="30" t="n">
        <v>-17.13</v>
      </c>
      <c r="E14" s="30" t="n">
        <v>33.2</v>
      </c>
      <c r="F14" s="22" t="n">
        <f aca="false">SUM(D14:E14)</f>
        <v>16.07</v>
      </c>
      <c r="G14" s="1" t="s">
        <v>17</v>
      </c>
      <c r="I14" s="22"/>
      <c r="V14" s="19"/>
      <c r="W14" s="20"/>
      <c r="BB14" s="15" t="s">
        <v>18</v>
      </c>
      <c r="BC14" s="15"/>
      <c r="BE14" s="16"/>
      <c r="BF14" s="21"/>
    </row>
    <row r="15" customFormat="false" ht="12.75" hidden="false" customHeight="false" outlineLevel="0" collapsed="false">
      <c r="B15" s="31" t="s">
        <v>19</v>
      </c>
      <c r="C15" s="0"/>
      <c r="D15" s="30" t="n">
        <v>-15.35</v>
      </c>
      <c r="E15" s="30" t="n">
        <v>35.366</v>
      </c>
      <c r="F15" s="22" t="n">
        <f aca="false">SUM(D15:E15)</f>
        <v>20.016</v>
      </c>
      <c r="H15" s="24"/>
      <c r="I15" s="14"/>
      <c r="V15" s="19"/>
      <c r="W15" s="20"/>
      <c r="BC15" s="15" t="s">
        <v>20</v>
      </c>
      <c r="BE15" s="16"/>
      <c r="BF15" s="21"/>
    </row>
    <row r="16" customFormat="false" ht="12.75" hidden="false" customHeight="false" outlineLevel="0" collapsed="false">
      <c r="B16" s="31" t="s">
        <v>21</v>
      </c>
      <c r="C16" s="0"/>
      <c r="D16" s="30" t="n">
        <v>-141.23</v>
      </c>
      <c r="E16" s="30" t="n">
        <v>128.5</v>
      </c>
      <c r="F16" s="22" t="n">
        <f aca="false">SUM(D16:E16)</f>
        <v>-12.73</v>
      </c>
      <c r="H16" s="24"/>
      <c r="I16" s="14"/>
      <c r="J16" s="14"/>
      <c r="K16" s="32"/>
      <c r="V16" s="19"/>
      <c r="W16" s="20"/>
      <c r="BC16" s="15"/>
      <c r="BE16" s="16"/>
      <c r="BF16" s="21"/>
    </row>
    <row r="17" customFormat="false" ht="12.75" hidden="false" customHeight="false" outlineLevel="0" collapsed="false">
      <c r="B17" s="31" t="s">
        <v>22</v>
      </c>
      <c r="C17" s="0"/>
      <c r="D17" s="30" t="n">
        <v>-3.519</v>
      </c>
      <c r="E17" s="30" t="n">
        <v>2.308</v>
      </c>
      <c r="F17" s="22" t="n">
        <f aca="false">SUM(D17:E17)</f>
        <v>-1.211</v>
      </c>
      <c r="H17" s="24"/>
      <c r="I17" s="18"/>
      <c r="J17" s="33"/>
      <c r="K17" s="32"/>
      <c r="V17" s="19"/>
      <c r="W17" s="20"/>
      <c r="BC17" s="15"/>
      <c r="BE17" s="16"/>
      <c r="BF17" s="21"/>
    </row>
    <row r="18" customFormat="false" ht="12.75" hidden="false" customHeight="false" outlineLevel="0" collapsed="false">
      <c r="B18" s="31" t="s">
        <v>23</v>
      </c>
      <c r="C18" s="0"/>
      <c r="D18" s="30" t="n">
        <v>-113.79</v>
      </c>
      <c r="E18" s="30" t="n">
        <v>85.34</v>
      </c>
      <c r="F18" s="22" t="n">
        <f aca="false">SUM(D18:E18)</f>
        <v>-28.45</v>
      </c>
      <c r="H18" s="34"/>
      <c r="K18" s="32"/>
      <c r="V18" s="19"/>
      <c r="W18" s="20"/>
      <c r="BC18" s="15"/>
      <c r="BE18" s="16"/>
      <c r="BF18" s="21"/>
    </row>
    <row r="19" customFormat="false" ht="12.75" hidden="false" customHeight="false" outlineLevel="0" collapsed="false">
      <c r="B19" s="31" t="s">
        <v>24</v>
      </c>
      <c r="C19" s="0"/>
      <c r="D19" s="30" t="n">
        <v>-1.6</v>
      </c>
      <c r="E19" s="30"/>
      <c r="F19" s="22" t="n">
        <f aca="false">SUM(D19:E19)</f>
        <v>-1.6</v>
      </c>
      <c r="H19" s="24"/>
      <c r="I19" s="18"/>
      <c r="K19" s="32"/>
      <c r="V19" s="19"/>
      <c r="W19" s="20"/>
      <c r="BC19" s="15"/>
      <c r="BE19" s="16"/>
      <c r="BF19" s="21"/>
    </row>
    <row r="20" customFormat="false" ht="12.75" hidden="false" customHeight="false" outlineLevel="0" collapsed="false">
      <c r="B20" s="31" t="s">
        <v>25</v>
      </c>
      <c r="C20" s="0"/>
      <c r="D20" s="30" t="n">
        <v>-5.4</v>
      </c>
      <c r="E20" s="30" t="n">
        <v>1.7</v>
      </c>
      <c r="F20" s="22" t="n">
        <f aca="false">SUM(D20:E20)</f>
        <v>-3.7</v>
      </c>
      <c r="H20" s="24"/>
      <c r="I20" s="35"/>
      <c r="K20" s="32"/>
      <c r="V20" s="19"/>
      <c r="W20" s="20"/>
      <c r="BB20" s="36"/>
      <c r="BC20" s="36"/>
      <c r="BD20" s="1" t="s">
        <v>26</v>
      </c>
      <c r="BE20" s="37" t="n">
        <f aca="false">-1043+433</f>
        <v>-610</v>
      </c>
      <c r="BF20" s="38"/>
    </row>
    <row r="21" customFormat="false" ht="12.75" hidden="false" customHeight="false" outlineLevel="0" collapsed="false">
      <c r="B21" s="31" t="s">
        <v>27</v>
      </c>
      <c r="C21" s="0"/>
      <c r="D21" s="22" t="n">
        <f aca="false">SUM(D22:D35)</f>
        <v>-33.36</v>
      </c>
      <c r="E21" s="22" t="n">
        <f aca="false">SUM(E22:E35)</f>
        <v>48.838</v>
      </c>
      <c r="F21" s="22" t="n">
        <f aca="false">SUM(D21:E21)</f>
        <v>15.478</v>
      </c>
      <c r="H21" s="24"/>
      <c r="I21" s="35"/>
      <c r="K21" s="32"/>
      <c r="V21" s="19"/>
      <c r="W21" s="20"/>
      <c r="BB21" s="36"/>
      <c r="BC21" s="36"/>
      <c r="BD21" s="1" t="s">
        <v>28</v>
      </c>
      <c r="BE21" s="16" t="n">
        <v>-150</v>
      </c>
      <c r="BF21" s="38"/>
    </row>
    <row r="22" customFormat="false" ht="12.75" hidden="false" customHeight="false" outlineLevel="1" collapsed="false">
      <c r="B22" s="31" t="s">
        <v>29</v>
      </c>
      <c r="C22" s="0"/>
      <c r="D22" s="30" t="n">
        <v>-0.977</v>
      </c>
      <c r="E22" s="30" t="n">
        <v>0.068</v>
      </c>
      <c r="F22" s="22" t="n">
        <f aca="false">SUM(D22:E22)</f>
        <v>-0.909</v>
      </c>
      <c r="H22" s="24"/>
      <c r="I22" s="35"/>
      <c r="V22" s="19"/>
      <c r="W22" s="20"/>
      <c r="BB22" s="36"/>
      <c r="BC22" s="36"/>
      <c r="BD22" s="1" t="s">
        <v>30</v>
      </c>
      <c r="BE22" s="16" t="n">
        <v>-87.6</v>
      </c>
      <c r="BF22" s="38"/>
    </row>
    <row r="23" customFormat="false" ht="12.75" hidden="false" customHeight="false" outlineLevel="1" collapsed="false">
      <c r="B23" s="31" t="s">
        <v>31</v>
      </c>
      <c r="C23" s="0"/>
      <c r="D23" s="30" t="n">
        <v>-0.093</v>
      </c>
      <c r="E23" s="30"/>
      <c r="F23" s="22" t="n">
        <f aca="false">SUM(D23:E23)</f>
        <v>-0.093</v>
      </c>
      <c r="H23" s="24"/>
      <c r="I23" s="35"/>
      <c r="V23" s="14"/>
      <c r="W23" s="39"/>
      <c r="BB23" s="36"/>
      <c r="BC23" s="36"/>
      <c r="BD23" s="1" t="s">
        <v>32</v>
      </c>
      <c r="BE23" s="16" t="n">
        <f aca="false">-55-42</f>
        <v>-97</v>
      </c>
      <c r="BF23" s="38"/>
    </row>
    <row r="24" customFormat="false" ht="12.75" hidden="false" customHeight="false" outlineLevel="1" collapsed="false">
      <c r="B24" s="31" t="s">
        <v>33</v>
      </c>
      <c r="C24" s="0"/>
      <c r="D24" s="30" t="n">
        <v>-0.003</v>
      </c>
      <c r="E24" s="30"/>
      <c r="F24" s="22" t="n">
        <f aca="false">SUM(D24:E24)</f>
        <v>-0.003</v>
      </c>
      <c r="H24" s="24"/>
      <c r="I24" s="14"/>
      <c r="V24" s="14"/>
      <c r="W24" s="39"/>
      <c r="BB24" s="36"/>
      <c r="BC24" s="36"/>
      <c r="BD24" s="1" t="s">
        <v>34</v>
      </c>
      <c r="BE24" s="16" t="n">
        <v>15</v>
      </c>
      <c r="BF24" s="7" t="n">
        <f aca="false">SUM(BE20:BE24)</f>
        <v>-929.6</v>
      </c>
    </row>
    <row r="25" customFormat="false" ht="12.75" hidden="false" customHeight="false" outlineLevel="1" collapsed="false">
      <c r="B25" s="31" t="s">
        <v>35</v>
      </c>
      <c r="C25" s="0"/>
      <c r="D25" s="30" t="n">
        <v>-4.5</v>
      </c>
      <c r="E25" s="30" t="n">
        <v>1.27</v>
      </c>
      <c r="F25" s="22" t="n">
        <f aca="false">SUM(D25:E25)</f>
        <v>-3.23</v>
      </c>
      <c r="H25" s="24"/>
      <c r="K25" s="32"/>
      <c r="V25" s="14"/>
      <c r="W25" s="39"/>
      <c r="BB25" s="36"/>
      <c r="BC25" s="36"/>
      <c r="BE25" s="16"/>
      <c r="BF25" s="7"/>
    </row>
    <row r="26" customFormat="false" ht="12.75" hidden="false" customHeight="false" outlineLevel="1" collapsed="false">
      <c r="B26" s="31" t="s">
        <v>36</v>
      </c>
      <c r="C26" s="0"/>
      <c r="D26" s="30"/>
      <c r="E26" s="30"/>
      <c r="F26" s="22" t="n">
        <f aca="false">SUM(D26:E26)</f>
        <v>0</v>
      </c>
      <c r="H26" s="24"/>
      <c r="J26" s="32"/>
      <c r="K26" s="32"/>
      <c r="V26" s="14"/>
      <c r="W26" s="39"/>
      <c r="BB26" s="36"/>
      <c r="BC26" s="36"/>
      <c r="BE26" s="16"/>
      <c r="BF26" s="7"/>
    </row>
    <row r="27" customFormat="false" ht="12.75" hidden="false" customHeight="false" outlineLevel="1" collapsed="false">
      <c r="B27" s="31" t="s">
        <v>37</v>
      </c>
      <c r="C27" s="0"/>
      <c r="D27" s="30"/>
      <c r="E27" s="30"/>
      <c r="F27" s="22" t="n">
        <f aca="false">SUM(D27:E27)</f>
        <v>0</v>
      </c>
      <c r="H27" s="24"/>
      <c r="J27" s="14"/>
      <c r="K27" s="40"/>
      <c r="V27" s="14"/>
      <c r="W27" s="39"/>
      <c r="BB27" s="36"/>
      <c r="BC27" s="36"/>
      <c r="BE27" s="16"/>
      <c r="BF27" s="7"/>
    </row>
    <row r="28" customFormat="false" ht="12.75" hidden="false" customHeight="false" outlineLevel="1" collapsed="false">
      <c r="B28" s="31" t="s">
        <v>38</v>
      </c>
      <c r="C28" s="0"/>
      <c r="D28" s="30" t="n">
        <v>-0.01</v>
      </c>
      <c r="E28" s="30"/>
      <c r="F28" s="22" t="n">
        <f aca="false">SUM(D28:E28)</f>
        <v>-0.01</v>
      </c>
      <c r="H28" s="24"/>
      <c r="I28" s="14"/>
      <c r="J28" s="41"/>
      <c r="K28" s="40"/>
      <c r="V28" s="14"/>
      <c r="W28" s="39"/>
      <c r="BB28" s="36"/>
      <c r="BC28" s="36"/>
      <c r="BE28" s="16"/>
      <c r="BF28" s="7"/>
    </row>
    <row r="29" customFormat="false" ht="12.75" hidden="false" customHeight="false" outlineLevel="1" collapsed="false">
      <c r="B29" s="31" t="s">
        <v>39</v>
      </c>
      <c r="C29" s="0"/>
      <c r="D29" s="30" t="n">
        <v>-0.12</v>
      </c>
      <c r="E29" s="30"/>
      <c r="F29" s="22" t="n">
        <f aca="false">SUM(D29:E29)</f>
        <v>-0.12</v>
      </c>
      <c r="H29" s="24"/>
      <c r="I29" s="14"/>
      <c r="J29" s="41"/>
      <c r="K29" s="14"/>
      <c r="N29" s="16"/>
      <c r="O29" s="19"/>
      <c r="P29" s="19"/>
      <c r="Q29" s="19"/>
      <c r="R29" s="19"/>
      <c r="S29" s="19"/>
      <c r="T29" s="19"/>
      <c r="U29" s="19"/>
      <c r="V29" s="14"/>
      <c r="W29" s="39"/>
      <c r="BB29" s="36"/>
      <c r="BC29" s="36"/>
      <c r="BE29" s="16"/>
      <c r="BF29" s="7"/>
    </row>
    <row r="30" customFormat="false" ht="12.75" hidden="false" customHeight="false" outlineLevel="1" collapsed="false">
      <c r="B30" s="31" t="s">
        <v>40</v>
      </c>
      <c r="C30" s="0"/>
      <c r="D30" s="30" t="n">
        <v>-10.439</v>
      </c>
      <c r="E30" s="30" t="n">
        <v>45</v>
      </c>
      <c r="F30" s="22" t="n">
        <f aca="false">SUM(D30:E30)</f>
        <v>34.561</v>
      </c>
      <c r="H30" s="24"/>
      <c r="I30" s="14"/>
      <c r="J30" s="41"/>
      <c r="K30" s="32"/>
      <c r="N30" s="16"/>
      <c r="O30" s="19"/>
      <c r="P30" s="19"/>
      <c r="Q30" s="19"/>
      <c r="R30" s="19"/>
      <c r="S30" s="19"/>
      <c r="T30" s="19"/>
      <c r="U30" s="19"/>
      <c r="V30" s="14"/>
      <c r="W30" s="39"/>
      <c r="BB30" s="36"/>
      <c r="BC30" s="36"/>
      <c r="BE30" s="16"/>
      <c r="BF30" s="7"/>
    </row>
    <row r="31" customFormat="false" ht="12.75" hidden="false" customHeight="false" outlineLevel="1" collapsed="false">
      <c r="B31" s="31" t="s">
        <v>41</v>
      </c>
      <c r="C31" s="0"/>
      <c r="D31" s="30" t="n">
        <v>-7.967</v>
      </c>
      <c r="E31" s="30"/>
      <c r="F31" s="22" t="n">
        <f aca="false">SUM(D31:E31)</f>
        <v>-7.967</v>
      </c>
      <c r="H31" s="24"/>
      <c r="I31" s="14"/>
      <c r="J31" s="41"/>
      <c r="K31" s="18"/>
      <c r="N31" s="16"/>
      <c r="O31" s="19"/>
      <c r="P31" s="19"/>
      <c r="Q31" s="19"/>
      <c r="R31" s="19"/>
      <c r="S31" s="19"/>
      <c r="T31" s="19"/>
      <c r="U31" s="19"/>
      <c r="V31" s="14"/>
      <c r="W31" s="39"/>
      <c r="BB31" s="36"/>
      <c r="BC31" s="36"/>
      <c r="BE31" s="16"/>
      <c r="BF31" s="7"/>
    </row>
    <row r="32" customFormat="false" ht="12.75" hidden="false" customHeight="false" outlineLevel="1" collapsed="false">
      <c r="B32" s="42" t="s">
        <v>42</v>
      </c>
      <c r="C32" s="0"/>
      <c r="D32" s="30"/>
      <c r="E32" s="30"/>
      <c r="F32" s="22" t="n">
        <f aca="false">SUM(D32:E32)</f>
        <v>0</v>
      </c>
      <c r="H32" s="24"/>
      <c r="I32" s="14"/>
      <c r="J32" s="32"/>
      <c r="K32" s="41"/>
      <c r="N32" s="16"/>
      <c r="O32" s="19"/>
      <c r="P32" s="19"/>
      <c r="Q32" s="19"/>
      <c r="R32" s="19"/>
      <c r="S32" s="19"/>
      <c r="T32" s="19"/>
      <c r="U32" s="19"/>
      <c r="V32" s="14"/>
      <c r="W32" s="39"/>
      <c r="BB32" s="36"/>
      <c r="BC32" s="36"/>
      <c r="BE32" s="16"/>
      <c r="BF32" s="7"/>
    </row>
    <row r="33" customFormat="false" ht="12.75" hidden="false" customHeight="false" outlineLevel="1" collapsed="false">
      <c r="B33" s="31" t="s">
        <v>43</v>
      </c>
      <c r="C33" s="0"/>
      <c r="D33" s="30" t="n">
        <v>-2.479</v>
      </c>
      <c r="E33" s="30"/>
      <c r="F33" s="22" t="n">
        <f aca="false">SUM(D33:E33)</f>
        <v>-2.479</v>
      </c>
      <c r="H33" s="24"/>
      <c r="I33" s="14"/>
      <c r="J33" s="41"/>
      <c r="K33" s="18"/>
      <c r="N33" s="16"/>
      <c r="O33" s="19"/>
      <c r="P33" s="19"/>
      <c r="Q33" s="19"/>
      <c r="R33" s="19"/>
      <c r="S33" s="19"/>
      <c r="T33" s="19"/>
      <c r="U33" s="19"/>
      <c r="V33" s="14"/>
      <c r="W33" s="39"/>
      <c r="BB33" s="36"/>
      <c r="BC33" s="36"/>
      <c r="BE33" s="16"/>
      <c r="BF33" s="7"/>
    </row>
    <row r="34" customFormat="false" ht="12.75" hidden="false" customHeight="false" outlineLevel="1" collapsed="false">
      <c r="B34" s="31" t="s">
        <v>44</v>
      </c>
      <c r="C34" s="0"/>
      <c r="D34" s="30" t="n">
        <v>-6.7</v>
      </c>
      <c r="E34" s="30" t="n">
        <v>2.5</v>
      </c>
      <c r="F34" s="22" t="n">
        <f aca="false">SUM(D34:E34)</f>
        <v>-4.2</v>
      </c>
      <c r="H34" s="24"/>
      <c r="I34" s="14"/>
      <c r="J34" s="41"/>
      <c r="K34" s="14"/>
      <c r="N34" s="16"/>
      <c r="O34" s="19"/>
      <c r="P34" s="19"/>
      <c r="Q34" s="19"/>
      <c r="R34" s="19"/>
      <c r="S34" s="19"/>
      <c r="T34" s="19"/>
      <c r="U34" s="19"/>
      <c r="V34" s="14"/>
      <c r="W34" s="39"/>
      <c r="BB34" s="36"/>
      <c r="BC34" s="36"/>
      <c r="BE34" s="16"/>
      <c r="BF34" s="7"/>
    </row>
    <row r="35" customFormat="false" ht="12.75" hidden="false" customHeight="false" outlineLevel="1" collapsed="false">
      <c r="B35" s="31" t="s">
        <v>45</v>
      </c>
      <c r="C35" s="0"/>
      <c r="D35" s="30" t="n">
        <v>-0.072</v>
      </c>
      <c r="E35" s="30"/>
      <c r="F35" s="22" t="n">
        <f aca="false">SUM(D35:E35)</f>
        <v>-0.072</v>
      </c>
      <c r="H35" s="24"/>
      <c r="I35" s="14"/>
      <c r="J35" s="41"/>
      <c r="K35" s="14"/>
      <c r="N35" s="16"/>
      <c r="O35" s="19"/>
      <c r="P35" s="19"/>
      <c r="Q35" s="19"/>
      <c r="R35" s="19"/>
      <c r="S35" s="19"/>
      <c r="T35" s="19"/>
      <c r="U35" s="19"/>
      <c r="V35" s="14"/>
      <c r="W35" s="39"/>
      <c r="BB35" s="36"/>
      <c r="BC35" s="36"/>
      <c r="BE35" s="16"/>
      <c r="BF35" s="7"/>
    </row>
    <row r="36" customFormat="false" ht="12.75" hidden="false" customHeight="false" outlineLevel="0" collapsed="false">
      <c r="B36" s="43" t="s">
        <v>46</v>
      </c>
      <c r="E36" s="6"/>
      <c r="G36" s="6" t="n">
        <f aca="false">SUM(F10:F21)</f>
        <v>-25.127</v>
      </c>
      <c r="H36" s="14"/>
      <c r="I36" s="18"/>
      <c r="J36" s="41"/>
      <c r="K36" s="32"/>
      <c r="N36" s="14"/>
      <c r="O36" s="14"/>
      <c r="P36" s="14"/>
      <c r="Q36" s="14"/>
      <c r="R36" s="14"/>
      <c r="S36" s="14"/>
      <c r="T36" s="14"/>
      <c r="U36" s="14"/>
      <c r="V36" s="14"/>
      <c r="W36" s="39"/>
      <c r="BB36" s="36"/>
      <c r="BC36" s="36"/>
      <c r="BE36" s="16"/>
      <c r="BF36" s="7"/>
    </row>
    <row r="37" customFormat="false" ht="12.75" hidden="false" customHeight="false" outlineLevel="0" collapsed="false">
      <c r="B37" s="44" t="s">
        <v>47</v>
      </c>
      <c r="D37" s="32"/>
      <c r="E37" s="14"/>
      <c r="G37" s="19" t="n">
        <f aca="false">K148</f>
        <v>0</v>
      </c>
      <c r="I37" s="45"/>
      <c r="J37" s="41"/>
      <c r="K37" s="14"/>
      <c r="N37" s="16"/>
      <c r="O37" s="19"/>
      <c r="P37" s="19"/>
      <c r="Q37" s="19"/>
      <c r="R37" s="19"/>
      <c r="S37" s="19"/>
      <c r="T37" s="19"/>
      <c r="U37" s="19"/>
      <c r="V37" s="14"/>
      <c r="W37" s="39"/>
      <c r="BB37" s="36"/>
      <c r="BC37" s="36"/>
      <c r="BE37" s="16"/>
      <c r="BF37" s="7"/>
    </row>
    <row r="38" customFormat="false" ht="12.75" hidden="false" customHeight="false" outlineLevel="0" collapsed="false">
      <c r="B38" s="46" t="s">
        <v>48</v>
      </c>
      <c r="D38" s="6"/>
      <c r="E38" s="6"/>
      <c r="G38" s="6" t="n">
        <v>10</v>
      </c>
      <c r="H38" s="24"/>
      <c r="I38" s="18"/>
      <c r="J38" s="41"/>
      <c r="K38" s="18"/>
      <c r="N38" s="16"/>
      <c r="O38" s="19"/>
      <c r="P38" s="19"/>
      <c r="Q38" s="19"/>
      <c r="R38" s="19"/>
      <c r="S38" s="19"/>
      <c r="T38" s="19"/>
      <c r="U38" s="19"/>
      <c r="V38" s="14"/>
      <c r="W38" s="39"/>
      <c r="BB38" s="36"/>
      <c r="BC38" s="36"/>
      <c r="BE38" s="16"/>
      <c r="BF38" s="7"/>
    </row>
    <row r="39" customFormat="false" ht="12.75" hidden="false" customHeight="false" outlineLevel="0" collapsed="false">
      <c r="A39" s="38"/>
      <c r="D39" s="6"/>
      <c r="G39" s="47"/>
      <c r="H39" s="14"/>
      <c r="I39" s="14"/>
      <c r="V39" s="14"/>
      <c r="W39" s="39"/>
      <c r="BB39" s="36"/>
      <c r="BC39" s="36"/>
      <c r="BE39" s="16"/>
      <c r="BF39" s="7"/>
    </row>
    <row r="40" customFormat="false" ht="12.75" hidden="false" customHeight="false" outlineLevel="0" collapsed="false">
      <c r="A40" s="15" t="s">
        <v>49</v>
      </c>
      <c r="E40" s="6"/>
      <c r="G40" s="17" t="n">
        <f aca="false">SUM(G5:G39)</f>
        <v>475.683</v>
      </c>
      <c r="H40" s="14"/>
      <c r="I40" s="48"/>
      <c r="J40" s="16"/>
      <c r="K40" s="19"/>
      <c r="M40" s="39"/>
      <c r="N40" s="14"/>
      <c r="O40" s="14"/>
      <c r="P40" s="14"/>
      <c r="Q40" s="14"/>
      <c r="R40" s="14"/>
      <c r="S40" s="14"/>
      <c r="T40" s="14"/>
      <c r="U40" s="14"/>
      <c r="V40" s="14"/>
      <c r="W40" s="14"/>
      <c r="BB40" s="36"/>
      <c r="BC40" s="36"/>
      <c r="BE40" s="16"/>
      <c r="BF40" s="7"/>
    </row>
    <row r="41" customFormat="false" ht="12.75" hidden="false" customHeight="false" outlineLevel="0" collapsed="false">
      <c r="D41" s="6"/>
      <c r="G41" s="47"/>
      <c r="H41" s="14"/>
      <c r="I41" s="14"/>
      <c r="J41" s="16"/>
      <c r="K41" s="19"/>
      <c r="M41" s="39"/>
      <c r="N41" s="14"/>
      <c r="O41" s="14"/>
      <c r="P41" s="14"/>
      <c r="Q41" s="14"/>
      <c r="R41" s="14"/>
      <c r="S41" s="14"/>
      <c r="T41" s="14"/>
      <c r="U41" s="14"/>
      <c r="V41" s="14"/>
      <c r="W41" s="14"/>
      <c r="BB41" s="36"/>
      <c r="BC41" s="36"/>
      <c r="BE41" s="16"/>
      <c r="BF41" s="7"/>
    </row>
    <row r="42" customFormat="false" ht="12.75" hidden="false" customHeight="false" outlineLevel="0" collapsed="false">
      <c r="A42" s="49"/>
      <c r="E42" s="50"/>
      <c r="F42" s="51"/>
      <c r="G42" s="52"/>
      <c r="H42" s="14"/>
      <c r="I42" s="14"/>
      <c r="J42" s="14"/>
      <c r="K42" s="14"/>
      <c r="M42" s="14"/>
      <c r="N42" s="14"/>
    </row>
    <row r="43" customFormat="false" ht="12.75" hidden="false" customHeight="false" outlineLevel="0" collapsed="false">
      <c r="A43" s="49" t="s">
        <v>50</v>
      </c>
      <c r="E43" s="50"/>
      <c r="F43" s="51"/>
      <c r="G43" s="14"/>
      <c r="H43" s="14"/>
      <c r="I43" s="14"/>
      <c r="J43" s="19"/>
      <c r="K43" s="14"/>
      <c r="L43" s="14"/>
      <c r="M43" s="14"/>
      <c r="N43" s="14"/>
    </row>
    <row r="44" customFormat="false" ht="12.75" hidden="false" customHeight="false" outlineLevel="0" collapsed="false">
      <c r="A44" s="36" t="n">
        <v>37222</v>
      </c>
      <c r="B44" s="1" t="s">
        <v>51</v>
      </c>
      <c r="E44" s="50"/>
      <c r="F44" s="16" t="n">
        <v>-4.3</v>
      </c>
      <c r="G44" s="32" t="n">
        <f aca="false">G40+F44</f>
        <v>471.383</v>
      </c>
      <c r="H44" s="14"/>
      <c r="I44" s="14"/>
      <c r="J44" s="14"/>
      <c r="K44" s="14"/>
      <c r="L44" s="14"/>
      <c r="M44" s="14"/>
      <c r="N44" s="14"/>
    </row>
    <row r="45" customFormat="false" ht="12.75" hidden="false" customHeight="false" outlineLevel="0" collapsed="false">
      <c r="A45" s="36" t="n">
        <v>37222</v>
      </c>
      <c r="B45" s="1" t="s">
        <v>52</v>
      </c>
      <c r="F45" s="16" t="n">
        <v>0.3</v>
      </c>
      <c r="G45" s="32" t="n">
        <f aca="false">G44+F45</f>
        <v>471.683</v>
      </c>
      <c r="H45" s="41"/>
      <c r="I45" s="14"/>
      <c r="J45" s="14"/>
      <c r="K45" s="14"/>
      <c r="L45" s="14"/>
      <c r="M45" s="14"/>
      <c r="N45" s="14"/>
    </row>
    <row r="46" customFormat="false" ht="12.75" hidden="false" customHeight="false" outlineLevel="0" collapsed="false">
      <c r="A46" s="53" t="n">
        <v>37222</v>
      </c>
      <c r="B46" s="1" t="s">
        <v>53</v>
      </c>
      <c r="C46" s="41"/>
      <c r="D46" s="41"/>
      <c r="F46" s="54" t="n">
        <v>-29.015</v>
      </c>
      <c r="G46" s="32" t="n">
        <f aca="false">G45+F46</f>
        <v>442.668</v>
      </c>
      <c r="H46" s="41"/>
      <c r="I46" s="14"/>
      <c r="J46" s="14"/>
      <c r="K46" s="14"/>
      <c r="L46" s="14"/>
      <c r="M46" s="14"/>
      <c r="N46" s="14"/>
    </row>
    <row r="47" customFormat="false" ht="12.75" hidden="false" customHeight="false" outlineLevel="0" collapsed="false">
      <c r="A47" s="53" t="n">
        <v>37223</v>
      </c>
      <c r="B47" s="1" t="s">
        <v>54</v>
      </c>
      <c r="D47" s="1" t="n">
        <v>250</v>
      </c>
      <c r="F47" s="16" t="n">
        <v>0</v>
      </c>
      <c r="G47" s="32" t="n">
        <f aca="false">G46+F47</f>
        <v>442.668</v>
      </c>
      <c r="H47" s="41"/>
      <c r="I47" s="14"/>
      <c r="J47" s="14"/>
      <c r="K47" s="14"/>
      <c r="L47" s="14"/>
      <c r="M47" s="14"/>
      <c r="N47" s="14"/>
    </row>
    <row r="48" customFormat="false" ht="12.75" hidden="false" customHeight="false" outlineLevel="0" collapsed="false">
      <c r="A48" s="53" t="n">
        <v>37224</v>
      </c>
      <c r="B48" s="41" t="s">
        <v>55</v>
      </c>
      <c r="C48" s="41"/>
      <c r="D48" s="41"/>
      <c r="F48" s="54" t="n">
        <v>-55</v>
      </c>
      <c r="G48" s="32" t="n">
        <f aca="false">G47+F48</f>
        <v>387.668</v>
      </c>
      <c r="H48" s="41"/>
      <c r="I48" s="14"/>
      <c r="J48" s="14"/>
      <c r="K48" s="14"/>
      <c r="L48" s="14"/>
      <c r="M48" s="14"/>
      <c r="N48" s="14"/>
    </row>
    <row r="49" customFormat="false" ht="12.75" hidden="false" customHeight="false" outlineLevel="0" collapsed="false">
      <c r="A49" s="53" t="n">
        <v>37225</v>
      </c>
      <c r="B49" s="41" t="s">
        <v>56</v>
      </c>
      <c r="C49" s="41"/>
      <c r="D49" s="41"/>
      <c r="F49" s="16" t="n">
        <v>-40</v>
      </c>
      <c r="G49" s="32" t="n">
        <f aca="false">G48+F49</f>
        <v>347.668</v>
      </c>
      <c r="H49" s="41"/>
      <c r="I49" s="14"/>
      <c r="J49" s="14"/>
      <c r="K49" s="14"/>
      <c r="L49" s="14"/>
      <c r="M49" s="14"/>
      <c r="N49" s="14"/>
    </row>
    <row r="50" customFormat="false" ht="12.75" hidden="false" customHeight="false" outlineLevel="0" collapsed="false">
      <c r="A50" s="36" t="n">
        <v>37225</v>
      </c>
      <c r="B50" s="41" t="s">
        <v>57</v>
      </c>
      <c r="C50" s="41"/>
      <c r="D50" s="41"/>
      <c r="F50" s="16" t="n">
        <v>130</v>
      </c>
      <c r="G50" s="32" t="n">
        <f aca="false">G49+F50</f>
        <v>477.668</v>
      </c>
      <c r="H50" s="41"/>
      <c r="I50" s="14"/>
      <c r="J50" s="41"/>
      <c r="K50" s="14"/>
      <c r="L50" s="14"/>
      <c r="M50" s="14"/>
      <c r="N50" s="14"/>
    </row>
    <row r="51" customFormat="false" ht="12.75" hidden="false" customHeight="false" outlineLevel="0" collapsed="false">
      <c r="A51" s="36" t="n">
        <v>37225</v>
      </c>
      <c r="B51" s="41" t="s">
        <v>58</v>
      </c>
      <c r="C51" s="41"/>
      <c r="D51" s="41"/>
      <c r="F51" s="16" t="n">
        <v>-155</v>
      </c>
      <c r="G51" s="32" t="n">
        <f aca="false">G50+F51</f>
        <v>322.668</v>
      </c>
      <c r="H51" s="41"/>
      <c r="I51" s="14"/>
      <c r="J51" s="41"/>
      <c r="K51" s="14"/>
      <c r="L51" s="14"/>
      <c r="M51" s="14"/>
      <c r="N51" s="14"/>
    </row>
    <row r="52" customFormat="false" ht="12.75" hidden="false" customHeight="false" outlineLevel="0" collapsed="false">
      <c r="A52" s="53" t="n">
        <v>37225</v>
      </c>
      <c r="B52" s="41" t="s">
        <v>59</v>
      </c>
      <c r="C52" s="41"/>
      <c r="D52" s="41"/>
      <c r="F52" s="54" t="n">
        <v>328</v>
      </c>
      <c r="G52" s="32" t="n">
        <f aca="false">G51+F52</f>
        <v>650.668</v>
      </c>
      <c r="H52" s="41"/>
      <c r="I52" s="14"/>
      <c r="J52" s="14"/>
      <c r="K52" s="14"/>
      <c r="L52" s="14"/>
      <c r="M52" s="14"/>
      <c r="N52" s="14"/>
    </row>
    <row r="53" customFormat="false" ht="12.75" hidden="false" customHeight="false" outlineLevel="0" collapsed="false">
      <c r="A53" s="53" t="n">
        <v>37225</v>
      </c>
      <c r="B53" s="41" t="s">
        <v>60</v>
      </c>
      <c r="C53" s="41"/>
      <c r="D53" s="41"/>
      <c r="F53" s="16" t="n">
        <v>260</v>
      </c>
      <c r="G53" s="32" t="n">
        <f aca="false">G52+F53</f>
        <v>910.668</v>
      </c>
      <c r="H53" s="41"/>
      <c r="I53" s="14"/>
      <c r="J53" s="41"/>
      <c r="K53" s="14"/>
      <c r="L53" s="14"/>
      <c r="M53" s="14"/>
      <c r="N53" s="14"/>
    </row>
    <row r="54" customFormat="false" ht="12.75" hidden="false" customHeight="false" outlineLevel="0" collapsed="false">
      <c r="A54" s="53" t="n">
        <v>37228</v>
      </c>
      <c r="B54" s="41" t="s">
        <v>61</v>
      </c>
      <c r="C54" s="41"/>
      <c r="D54" s="41"/>
      <c r="F54" s="16" t="n">
        <v>-8.7</v>
      </c>
      <c r="G54" s="32" t="n">
        <f aca="false">G53+F54</f>
        <v>901.968</v>
      </c>
      <c r="H54" s="41"/>
      <c r="I54" s="14"/>
      <c r="J54" s="14"/>
      <c r="K54" s="14"/>
      <c r="L54" s="14"/>
      <c r="M54" s="14"/>
      <c r="N54" s="14"/>
    </row>
    <row r="55" customFormat="false" ht="12.75" hidden="false" customHeight="false" outlineLevel="0" collapsed="false">
      <c r="A55" s="53" t="n">
        <v>37228</v>
      </c>
      <c r="B55" s="1" t="s">
        <v>62</v>
      </c>
      <c r="F55" s="16" t="n">
        <v>-173</v>
      </c>
      <c r="G55" s="32" t="n">
        <f aca="false">G54+F55</f>
        <v>728.968</v>
      </c>
      <c r="H55" s="41"/>
      <c r="I55" s="14"/>
      <c r="J55" s="14"/>
      <c r="K55" s="14"/>
      <c r="L55" s="14"/>
      <c r="M55" s="14"/>
      <c r="N55" s="14"/>
    </row>
    <row r="56" customFormat="false" ht="12.75" hidden="false" customHeight="false" outlineLevel="0" collapsed="false">
      <c r="A56" s="53" t="n">
        <v>37228</v>
      </c>
      <c r="B56" s="1" t="s">
        <v>53</v>
      </c>
      <c r="C56" s="41"/>
      <c r="D56" s="41"/>
      <c r="F56" s="54" t="n">
        <v>-15.9</v>
      </c>
      <c r="G56" s="32" t="n">
        <f aca="false">G55+F56</f>
        <v>713.068</v>
      </c>
      <c r="H56" s="41"/>
      <c r="I56" s="14"/>
      <c r="J56" s="14"/>
      <c r="K56" s="14"/>
      <c r="L56" s="14"/>
      <c r="M56" s="14"/>
      <c r="N56" s="14"/>
    </row>
    <row r="57" customFormat="false" ht="12.75" hidden="false" customHeight="false" outlineLevel="0" collapsed="false">
      <c r="A57" s="53" t="n">
        <v>37230</v>
      </c>
      <c r="B57" s="1" t="s">
        <v>53</v>
      </c>
      <c r="C57" s="41"/>
      <c r="D57" s="41"/>
      <c r="F57" s="54" t="n">
        <v>-21.285</v>
      </c>
      <c r="G57" s="32" t="n">
        <f aca="false">G56+F57</f>
        <v>691.783</v>
      </c>
      <c r="H57" s="41"/>
      <c r="I57" s="14"/>
      <c r="J57" s="14"/>
      <c r="K57" s="14"/>
      <c r="L57" s="14"/>
      <c r="M57" s="14"/>
      <c r="N57" s="14"/>
    </row>
    <row r="58" customFormat="false" ht="12.75" hidden="false" customHeight="false" outlineLevel="0" collapsed="false">
      <c r="A58" s="53" t="n">
        <v>37231</v>
      </c>
      <c r="B58" s="1" t="s">
        <v>53</v>
      </c>
      <c r="C58" s="41"/>
      <c r="D58" s="41"/>
      <c r="F58" s="54" t="n">
        <v>-1.2</v>
      </c>
      <c r="G58" s="32" t="n">
        <f aca="false">G57+F58</f>
        <v>690.583</v>
      </c>
      <c r="H58" s="41"/>
      <c r="I58" s="14"/>
      <c r="J58" s="14"/>
      <c r="K58" s="14"/>
      <c r="L58" s="14"/>
      <c r="M58" s="14"/>
      <c r="N58" s="14"/>
    </row>
    <row r="59" customFormat="false" ht="12.75" hidden="false" customHeight="false" outlineLevel="0" collapsed="false">
      <c r="A59" s="36" t="n">
        <v>37232</v>
      </c>
      <c r="B59" s="1" t="s">
        <v>63</v>
      </c>
      <c r="F59" s="16" t="n">
        <v>-169</v>
      </c>
      <c r="G59" s="32" t="n">
        <f aca="false">G58+F59</f>
        <v>521.583</v>
      </c>
      <c r="H59" s="41"/>
      <c r="I59" s="14"/>
      <c r="J59" s="14"/>
      <c r="K59" s="14"/>
      <c r="L59" s="14"/>
      <c r="M59" s="14"/>
      <c r="N59" s="14"/>
    </row>
    <row r="60" customFormat="false" ht="12.75" hidden="false" customHeight="false" outlineLevel="0" collapsed="false">
      <c r="A60" s="36" t="n">
        <v>37235</v>
      </c>
      <c r="B60" s="1" t="s">
        <v>61</v>
      </c>
      <c r="F60" s="16" t="n">
        <v>-12.3</v>
      </c>
      <c r="G60" s="32" t="n">
        <f aca="false">G59+F60</f>
        <v>509.283</v>
      </c>
      <c r="H60" s="41"/>
      <c r="I60" s="14"/>
      <c r="J60" s="14"/>
      <c r="K60" s="14"/>
      <c r="L60" s="14"/>
      <c r="M60" s="14"/>
      <c r="N60" s="14"/>
    </row>
    <row r="61" customFormat="false" ht="12.75" hidden="false" customHeight="false" outlineLevel="0" collapsed="false">
      <c r="A61" s="36" t="n">
        <v>37235</v>
      </c>
      <c r="B61" s="1" t="s">
        <v>55</v>
      </c>
      <c r="F61" s="16" t="n">
        <v>-15</v>
      </c>
      <c r="G61" s="32" t="n">
        <f aca="false">G60+F61</f>
        <v>494.283</v>
      </c>
      <c r="H61" s="41"/>
      <c r="I61" s="14"/>
      <c r="J61" s="14"/>
      <c r="K61" s="14"/>
      <c r="L61" s="14"/>
      <c r="M61" s="14"/>
      <c r="N61" s="14"/>
    </row>
    <row r="62" customFormat="false" ht="12.75" hidden="false" customHeight="false" outlineLevel="0" collapsed="false">
      <c r="A62" s="36" t="n">
        <v>37241</v>
      </c>
      <c r="B62" s="1" t="s">
        <v>53</v>
      </c>
      <c r="F62" s="16" t="n">
        <v>-2</v>
      </c>
      <c r="G62" s="32" t="n">
        <f aca="false">G61+F62</f>
        <v>492.283</v>
      </c>
      <c r="H62" s="41"/>
      <c r="I62" s="14"/>
      <c r="J62" s="14"/>
      <c r="K62" s="14"/>
      <c r="L62" s="14"/>
      <c r="M62" s="14"/>
      <c r="N62" s="14"/>
    </row>
    <row r="63" customFormat="false" ht="12.75" hidden="false" customHeight="false" outlineLevel="0" collapsed="false">
      <c r="A63" s="36" t="n">
        <v>37240</v>
      </c>
      <c r="B63" s="1" t="s">
        <v>64</v>
      </c>
      <c r="F63" s="16" t="n">
        <v>-18</v>
      </c>
      <c r="G63" s="32" t="n">
        <f aca="false">G62+F63</f>
        <v>474.283</v>
      </c>
      <c r="H63" s="41"/>
      <c r="I63" s="14"/>
      <c r="J63" s="14"/>
      <c r="K63" s="14"/>
      <c r="L63" s="14"/>
      <c r="M63" s="14"/>
      <c r="N63" s="14"/>
    </row>
    <row r="64" customFormat="false" ht="12.75" hidden="false" customHeight="false" outlineLevel="0" collapsed="false">
      <c r="A64" s="53" t="n">
        <v>37240</v>
      </c>
      <c r="B64" s="41" t="s">
        <v>56</v>
      </c>
      <c r="C64" s="41"/>
      <c r="D64" s="41"/>
      <c r="F64" s="16" t="n">
        <v>-40</v>
      </c>
      <c r="G64" s="32" t="n">
        <f aca="false">G63+F64</f>
        <v>434.283</v>
      </c>
      <c r="H64" s="41"/>
      <c r="I64" s="14"/>
      <c r="J64" s="14"/>
      <c r="K64" s="14"/>
      <c r="L64" s="14"/>
      <c r="M64" s="14"/>
      <c r="N64" s="14"/>
    </row>
    <row r="65" customFormat="false" ht="12.75" hidden="false" customHeight="false" outlineLevel="0" collapsed="false">
      <c r="A65" s="53" t="n">
        <v>37240</v>
      </c>
      <c r="B65" s="41" t="s">
        <v>65</v>
      </c>
      <c r="C65" s="41"/>
      <c r="D65" s="41"/>
      <c r="F65" s="16" t="n">
        <v>-100</v>
      </c>
      <c r="G65" s="32" t="n">
        <f aca="false">G64+F65</f>
        <v>334.283</v>
      </c>
      <c r="H65" s="41"/>
      <c r="I65" s="14"/>
      <c r="J65" s="14"/>
      <c r="K65" s="14"/>
      <c r="L65" s="14"/>
      <c r="M65" s="14"/>
      <c r="N65" s="14"/>
    </row>
    <row r="66" customFormat="false" ht="12.75" hidden="false" customHeight="false" outlineLevel="0" collapsed="false">
      <c r="A66" s="53" t="n">
        <v>37242</v>
      </c>
      <c r="B66" s="41" t="s">
        <v>66</v>
      </c>
      <c r="C66" s="41"/>
      <c r="D66" s="41"/>
      <c r="F66" s="16" t="n">
        <v>-50</v>
      </c>
      <c r="G66" s="32" t="n">
        <f aca="false">G65+F66</f>
        <v>284.283</v>
      </c>
      <c r="H66" s="41"/>
      <c r="I66" s="14"/>
      <c r="J66" s="14"/>
      <c r="K66" s="14"/>
      <c r="L66" s="14"/>
      <c r="M66" s="14"/>
      <c r="N66" s="14"/>
    </row>
    <row r="67" customFormat="false" ht="12.75" hidden="false" customHeight="false" outlineLevel="0" collapsed="false">
      <c r="A67" s="53" t="n">
        <v>37242</v>
      </c>
      <c r="B67" s="41" t="s">
        <v>67</v>
      </c>
      <c r="C67" s="41"/>
      <c r="D67" s="41"/>
      <c r="F67" s="16" t="n">
        <v>175</v>
      </c>
      <c r="G67" s="32" t="n">
        <f aca="false">G66+F67</f>
        <v>459.283</v>
      </c>
      <c r="H67" s="41"/>
      <c r="I67" s="14"/>
      <c r="J67" s="14"/>
      <c r="K67" s="14"/>
      <c r="L67" s="14"/>
      <c r="M67" s="14"/>
      <c r="N67" s="14"/>
    </row>
    <row r="68" customFormat="false" ht="12.75" hidden="false" customHeight="false" outlineLevel="0" collapsed="false">
      <c r="A68" s="53" t="n">
        <v>37243</v>
      </c>
      <c r="B68" s="41" t="s">
        <v>61</v>
      </c>
      <c r="C68" s="41"/>
      <c r="D68" s="41"/>
      <c r="F68" s="16" t="n">
        <v>-14.2</v>
      </c>
      <c r="G68" s="32" t="n">
        <f aca="false">G67+F68</f>
        <v>445.083</v>
      </c>
      <c r="H68" s="41"/>
      <c r="I68" s="14"/>
      <c r="J68" s="41"/>
      <c r="K68" s="14"/>
      <c r="L68" s="14"/>
      <c r="M68" s="14"/>
      <c r="N68" s="14"/>
    </row>
    <row r="69" customFormat="false" ht="12.75" hidden="false" customHeight="false" outlineLevel="0" collapsed="false">
      <c r="A69" s="53" t="n">
        <v>37245</v>
      </c>
      <c r="B69" s="41" t="s">
        <v>68</v>
      </c>
      <c r="C69" s="41"/>
      <c r="D69" s="41"/>
      <c r="F69" s="16" t="n">
        <v>-6</v>
      </c>
      <c r="G69" s="32" t="n">
        <f aca="false">G68+F69</f>
        <v>439.083</v>
      </c>
      <c r="H69" s="41"/>
      <c r="I69" s="14"/>
      <c r="J69" s="41"/>
      <c r="K69" s="14"/>
      <c r="L69" s="14"/>
      <c r="M69" s="14"/>
      <c r="N69" s="14"/>
    </row>
    <row r="70" customFormat="false" ht="12.75" hidden="false" customHeight="false" outlineLevel="0" collapsed="false">
      <c r="A70" s="36" t="n">
        <v>37245</v>
      </c>
      <c r="B70" s="1" t="s">
        <v>69</v>
      </c>
      <c r="F70" s="16" t="n">
        <v>-90</v>
      </c>
      <c r="G70" s="32" t="n">
        <f aca="false">G69+F70</f>
        <v>349.083</v>
      </c>
      <c r="H70" s="41"/>
      <c r="I70" s="14"/>
      <c r="J70" s="14"/>
      <c r="K70" s="14"/>
      <c r="L70" s="14"/>
      <c r="M70" s="14"/>
      <c r="N70" s="14"/>
    </row>
    <row r="71" customFormat="false" ht="12.75" hidden="false" customHeight="false" outlineLevel="0" collapsed="false">
      <c r="A71" s="36" t="n">
        <v>37245</v>
      </c>
      <c r="B71" s="1" t="s">
        <v>61</v>
      </c>
      <c r="F71" s="16" t="n">
        <v>-12.46</v>
      </c>
      <c r="G71" s="32" t="n">
        <f aca="false">G70+F71</f>
        <v>336.623</v>
      </c>
      <c r="H71" s="41"/>
      <c r="I71" s="14"/>
      <c r="J71" s="14"/>
      <c r="K71" s="14"/>
      <c r="L71" s="14"/>
      <c r="M71" s="14"/>
      <c r="N71" s="14"/>
    </row>
    <row r="72" customFormat="false" ht="12.75" hidden="false" customHeight="false" outlineLevel="0" collapsed="false">
      <c r="A72" s="36" t="n">
        <v>37249</v>
      </c>
      <c r="B72" s="1" t="s">
        <v>61</v>
      </c>
      <c r="F72" s="16" t="n">
        <v>-12.89</v>
      </c>
      <c r="G72" s="32" t="n">
        <f aca="false">G71+F72</f>
        <v>323.733</v>
      </c>
      <c r="H72" s="41"/>
      <c r="I72" s="14"/>
      <c r="J72" s="41"/>
      <c r="K72" s="14"/>
      <c r="L72" s="14"/>
      <c r="M72" s="14"/>
      <c r="N72" s="14"/>
    </row>
    <row r="73" customFormat="false" ht="12.75" hidden="false" customHeight="false" outlineLevel="0" collapsed="false">
      <c r="A73" s="36" t="n">
        <v>37252</v>
      </c>
      <c r="B73" s="1" t="s">
        <v>52</v>
      </c>
      <c r="F73" s="16" t="n">
        <v>0.3</v>
      </c>
      <c r="G73" s="32" t="n">
        <f aca="false">G72+F73</f>
        <v>324.033</v>
      </c>
      <c r="H73" s="41"/>
      <c r="I73" s="14"/>
      <c r="J73" s="41"/>
      <c r="K73" s="14"/>
      <c r="L73" s="14"/>
      <c r="M73" s="14"/>
      <c r="N73" s="14"/>
    </row>
    <row r="74" customFormat="false" ht="12.75" hidden="false" customHeight="false" outlineLevel="0" collapsed="false">
      <c r="A74" s="36" t="n">
        <v>37252</v>
      </c>
      <c r="B74" s="1" t="s">
        <v>53</v>
      </c>
      <c r="F74" s="16" t="n">
        <v>-2</v>
      </c>
      <c r="G74" s="32" t="n">
        <f aca="false">G73+F74</f>
        <v>322.033</v>
      </c>
      <c r="H74" s="41"/>
      <c r="I74" s="14"/>
      <c r="J74" s="41"/>
      <c r="K74" s="14"/>
      <c r="L74" s="14"/>
      <c r="M74" s="14"/>
      <c r="N74" s="14"/>
    </row>
    <row r="75" customFormat="false" ht="12.75" hidden="false" customHeight="false" outlineLevel="0" collapsed="false">
      <c r="A75" s="53" t="n">
        <v>37254</v>
      </c>
      <c r="B75" s="41" t="s">
        <v>70</v>
      </c>
      <c r="C75" s="41"/>
      <c r="D75" s="41"/>
      <c r="F75" s="54" t="n">
        <v>-100</v>
      </c>
      <c r="G75" s="32" t="n">
        <f aca="false">G74+F75</f>
        <v>222.033</v>
      </c>
      <c r="H75" s="41"/>
      <c r="I75" s="33"/>
      <c r="J75" s="41"/>
      <c r="K75" s="14"/>
      <c r="L75" s="14"/>
      <c r="M75" s="14"/>
      <c r="N75" s="14"/>
    </row>
    <row r="76" customFormat="false" ht="12.75" hidden="false" customHeight="false" outlineLevel="0" collapsed="false">
      <c r="A76" s="53" t="n">
        <v>37256</v>
      </c>
      <c r="B76" s="41" t="s">
        <v>71</v>
      </c>
      <c r="C76" s="41"/>
      <c r="D76" s="41"/>
      <c r="F76" s="54" t="n">
        <v>-67</v>
      </c>
      <c r="G76" s="32" t="n">
        <f aca="false">G75+F76</f>
        <v>155.033</v>
      </c>
      <c r="H76" s="41"/>
      <c r="I76" s="33"/>
      <c r="J76" s="41"/>
      <c r="K76" s="14"/>
      <c r="L76" s="14"/>
      <c r="M76" s="14"/>
      <c r="N76" s="14"/>
    </row>
    <row r="77" customFormat="false" ht="12.75" hidden="false" customHeight="false" outlineLevel="0" collapsed="false">
      <c r="A77" s="53" t="n">
        <v>37256</v>
      </c>
      <c r="B77" s="41" t="s">
        <v>56</v>
      </c>
      <c r="C77" s="41"/>
      <c r="D77" s="41"/>
      <c r="F77" s="16" t="n">
        <v>-40</v>
      </c>
      <c r="G77" s="32" t="n">
        <f aca="false">G76+F77</f>
        <v>115.033</v>
      </c>
      <c r="H77" s="41"/>
      <c r="I77" s="14"/>
      <c r="J77" s="14"/>
      <c r="K77" s="14"/>
      <c r="L77" s="41"/>
      <c r="M77" s="14"/>
      <c r="N77" s="14"/>
    </row>
    <row r="78" customFormat="false" ht="12.75" hidden="false" customHeight="false" outlineLevel="0" collapsed="false">
      <c r="A78" s="36" t="n">
        <v>37256</v>
      </c>
      <c r="B78" s="41" t="s">
        <v>57</v>
      </c>
      <c r="C78" s="41"/>
      <c r="D78" s="41"/>
      <c r="F78" s="16" t="n">
        <v>130</v>
      </c>
      <c r="G78" s="32" t="n">
        <f aca="false">G77+F78</f>
        <v>245.033</v>
      </c>
      <c r="H78" s="41"/>
      <c r="I78" s="14"/>
      <c r="J78" s="14"/>
      <c r="K78" s="14"/>
      <c r="L78" s="14"/>
      <c r="M78" s="14"/>
      <c r="N78" s="14"/>
    </row>
    <row r="79" customFormat="false" ht="12.75" hidden="false" customHeight="false" outlineLevel="0" collapsed="false">
      <c r="A79" s="36"/>
      <c r="B79" s="41" t="s">
        <v>72</v>
      </c>
      <c r="C79" s="41"/>
      <c r="D79" s="41"/>
      <c r="F79" s="16" t="n">
        <v>-389</v>
      </c>
      <c r="G79" s="32" t="n">
        <f aca="false">G78+F79</f>
        <v>-143.967</v>
      </c>
      <c r="H79" s="41"/>
      <c r="I79" s="14"/>
      <c r="J79" s="14"/>
      <c r="K79" s="14"/>
      <c r="L79" s="14"/>
      <c r="M79" s="14"/>
      <c r="N79" s="14"/>
    </row>
    <row r="80" customFormat="false" ht="12.75" hidden="false" customHeight="false" outlineLevel="0" collapsed="false">
      <c r="A80" s="36"/>
      <c r="B80" s="41" t="s">
        <v>73</v>
      </c>
      <c r="C80" s="41"/>
      <c r="D80" s="41"/>
      <c r="F80" s="16" t="n">
        <v>-375</v>
      </c>
      <c r="G80" s="32" t="n">
        <f aca="false">G79+F80</f>
        <v>-518.967</v>
      </c>
      <c r="H80" s="41"/>
      <c r="I80" s="14"/>
      <c r="J80" s="14"/>
      <c r="K80" s="14"/>
      <c r="L80" s="14"/>
      <c r="M80" s="14"/>
      <c r="N80" s="14"/>
    </row>
    <row r="81" customFormat="false" ht="12.75" hidden="false" customHeight="false" outlineLevel="0" collapsed="false">
      <c r="A81" s="36"/>
      <c r="E81" s="50"/>
      <c r="F81" s="16"/>
      <c r="G81" s="32"/>
      <c r="H81" s="14"/>
      <c r="I81" s="9"/>
      <c r="J81" s="14"/>
      <c r="K81" s="14"/>
      <c r="L81" s="14"/>
      <c r="M81" s="14"/>
      <c r="N81" s="14"/>
    </row>
    <row r="82" customFormat="false" ht="12.75" hidden="false" customHeight="false" outlineLevel="0" collapsed="false">
      <c r="A82" s="36"/>
      <c r="B82" s="41"/>
      <c r="C82" s="41"/>
      <c r="D82" s="41"/>
      <c r="E82" s="16"/>
      <c r="F82" s="38"/>
      <c r="G82" s="14"/>
      <c r="H82" s="14"/>
      <c r="I82" s="14"/>
      <c r="J82" s="14"/>
      <c r="K82" s="14"/>
      <c r="L82" s="14"/>
      <c r="M82" s="14"/>
      <c r="N82" s="14"/>
    </row>
    <row r="83" customFormat="false" ht="12.75" hidden="false" customHeight="false" outlineLevel="0" collapsed="false">
      <c r="A83" s="14"/>
      <c r="B83" s="14"/>
      <c r="C83" s="14"/>
      <c r="D83" s="14"/>
      <c r="E83" s="14"/>
      <c r="F83" s="38"/>
      <c r="G83" s="32"/>
      <c r="H83" s="14"/>
      <c r="I83" s="14"/>
      <c r="J83" s="14"/>
      <c r="K83" s="14"/>
      <c r="L83" s="14"/>
      <c r="M83" s="14"/>
      <c r="N83" s="14"/>
    </row>
    <row r="84" customFormat="false" ht="12.75" hidden="false" customHeight="false" outlineLevel="0" collapsed="false">
      <c r="A84" s="53" t="n">
        <v>37210</v>
      </c>
      <c r="B84" s="41" t="s">
        <v>74</v>
      </c>
      <c r="C84" s="41"/>
      <c r="D84" s="41"/>
      <c r="E84" s="16" t="n">
        <v>750</v>
      </c>
      <c r="F84" s="38"/>
      <c r="G84" s="14"/>
      <c r="H84" s="14"/>
      <c r="I84" s="14"/>
      <c r="J84" s="14"/>
      <c r="K84" s="14"/>
      <c r="L84" s="14"/>
      <c r="M84" s="14"/>
      <c r="N84" s="14"/>
    </row>
    <row r="85" customFormat="false" ht="12.75" hidden="false" customHeight="false" outlineLevel="0" collapsed="false">
      <c r="A85" s="53" t="n">
        <v>37225</v>
      </c>
      <c r="B85" s="41" t="s">
        <v>75</v>
      </c>
      <c r="C85" s="41"/>
      <c r="D85" s="41"/>
      <c r="E85" s="16" t="n">
        <v>250</v>
      </c>
      <c r="F85" s="38"/>
      <c r="G85" s="14"/>
      <c r="H85" s="14"/>
      <c r="I85" s="14"/>
      <c r="J85" s="14"/>
      <c r="K85" s="14"/>
      <c r="L85" s="14"/>
      <c r="M85" s="14"/>
      <c r="N85" s="14"/>
    </row>
    <row r="86" customFormat="false" ht="12.75" hidden="false" customHeight="false" outlineLevel="0" collapsed="false">
      <c r="A86" s="53" t="n">
        <v>37225</v>
      </c>
      <c r="B86" s="41" t="s">
        <v>76</v>
      </c>
      <c r="C86" s="41"/>
      <c r="D86" s="41"/>
      <c r="E86" s="16" t="n">
        <v>79</v>
      </c>
      <c r="F86" s="38"/>
      <c r="G86" s="14"/>
      <c r="H86" s="14"/>
      <c r="I86" s="14"/>
      <c r="J86" s="14"/>
      <c r="K86" s="14"/>
      <c r="L86" s="14"/>
      <c r="M86" s="14"/>
      <c r="N86" s="14"/>
    </row>
    <row r="87" customFormat="false" ht="12.75" hidden="false" customHeight="false" outlineLevel="0" collapsed="false">
      <c r="A87" s="53" t="n">
        <v>37225</v>
      </c>
      <c r="B87" s="41" t="s">
        <v>77</v>
      </c>
      <c r="C87" s="41"/>
      <c r="D87" s="41"/>
      <c r="E87" s="16" t="n">
        <v>50</v>
      </c>
      <c r="F87" s="38"/>
      <c r="G87" s="14"/>
      <c r="H87" s="14"/>
      <c r="I87" s="14"/>
      <c r="J87" s="14"/>
      <c r="K87" s="14"/>
      <c r="L87" s="14"/>
      <c r="M87" s="14"/>
      <c r="N87" s="14"/>
    </row>
    <row r="88" customFormat="false" ht="12.75" hidden="false" customHeight="false" outlineLevel="0" collapsed="false">
      <c r="A88" s="53" t="n">
        <v>37225</v>
      </c>
      <c r="B88" s="41" t="s">
        <v>78</v>
      </c>
      <c r="C88" s="41"/>
      <c r="D88" s="41"/>
      <c r="E88" s="16" t="n">
        <v>400</v>
      </c>
      <c r="F88" s="38"/>
      <c r="G88" s="14"/>
      <c r="H88" s="14"/>
      <c r="I88" s="14"/>
      <c r="J88" s="14"/>
      <c r="K88" s="14"/>
      <c r="L88" s="14"/>
      <c r="M88" s="14"/>
      <c r="N88" s="14"/>
    </row>
    <row r="89" customFormat="false" ht="12.75" hidden="false" customHeight="false" outlineLevel="0" collapsed="false">
      <c r="A89" s="53" t="n">
        <v>37225</v>
      </c>
      <c r="B89" s="41" t="s">
        <v>79</v>
      </c>
      <c r="C89" s="41"/>
      <c r="D89" s="41"/>
      <c r="E89" s="16" t="n">
        <v>500</v>
      </c>
      <c r="F89" s="38"/>
      <c r="G89" s="14"/>
      <c r="H89" s="14"/>
      <c r="I89" s="14"/>
      <c r="J89" s="14"/>
      <c r="K89" s="14"/>
      <c r="L89" s="14"/>
      <c r="M89" s="14"/>
      <c r="N89" s="14"/>
    </row>
    <row r="90" customFormat="false" ht="12.75" hidden="false" customHeight="false" outlineLevel="0" collapsed="false">
      <c r="A90" s="14" t="s">
        <v>80</v>
      </c>
      <c r="B90" s="41" t="s">
        <v>81</v>
      </c>
      <c r="C90" s="14"/>
      <c r="D90" s="14"/>
      <c r="E90" s="16" t="n">
        <v>-38</v>
      </c>
      <c r="F90" s="38"/>
      <c r="G90" s="14"/>
      <c r="H90" s="14"/>
      <c r="I90" s="14"/>
      <c r="J90" s="14"/>
      <c r="K90" s="14"/>
      <c r="L90" s="14"/>
      <c r="M90" s="14"/>
      <c r="N90" s="14"/>
    </row>
    <row r="91" customFormat="false" ht="12.75" hidden="false" customHeight="false" outlineLevel="0" collapsed="false">
      <c r="A91" s="14"/>
      <c r="B91" s="41"/>
      <c r="C91" s="14"/>
      <c r="D91" s="14"/>
      <c r="E91" s="14"/>
      <c r="F91" s="38"/>
      <c r="G91" s="14"/>
      <c r="H91" s="14"/>
      <c r="I91" s="14"/>
      <c r="J91" s="14"/>
      <c r="K91" s="14"/>
      <c r="L91" s="14"/>
      <c r="M91" s="14"/>
      <c r="N91" s="14"/>
    </row>
    <row r="92" customFormat="false" ht="12.75" hidden="false" customHeight="false" outlineLevel="0" collapsed="false">
      <c r="A92" s="14"/>
      <c r="B92" s="41"/>
      <c r="C92" s="14"/>
      <c r="D92" s="14"/>
      <c r="E92" s="14"/>
      <c r="F92" s="38"/>
      <c r="G92" s="14"/>
      <c r="H92" s="14"/>
      <c r="I92" s="14"/>
      <c r="J92" s="14"/>
      <c r="K92" s="14"/>
      <c r="L92" s="14"/>
      <c r="M92" s="14"/>
      <c r="N92" s="14"/>
    </row>
    <row r="94" customFormat="false" ht="12.75" hidden="false" customHeight="false" outlineLevel="0" collapsed="false">
      <c r="A94" s="14"/>
      <c r="B94" s="14"/>
      <c r="C94" s="14"/>
      <c r="D94" s="14"/>
      <c r="E94" s="14"/>
      <c r="F94" s="38"/>
      <c r="G94" s="14"/>
      <c r="H94" s="14"/>
      <c r="I94" s="14"/>
      <c r="J94" s="14"/>
      <c r="K94" s="14"/>
      <c r="L94" s="14"/>
      <c r="M94" s="14"/>
      <c r="N94" s="14"/>
    </row>
    <row r="95" customFormat="false" ht="12.75" hidden="false" customHeight="false" outlineLevel="0" collapsed="false">
      <c r="A95" s="14"/>
      <c r="B95" s="14"/>
      <c r="C95" s="14"/>
      <c r="D95" s="14"/>
      <c r="E95" s="14"/>
      <c r="F95" s="38"/>
      <c r="G95" s="14"/>
      <c r="H95" s="14"/>
      <c r="I95" s="14"/>
      <c r="J95" s="14"/>
      <c r="K95" s="14"/>
      <c r="L95" s="14"/>
      <c r="M95" s="14"/>
      <c r="N95" s="14"/>
    </row>
    <row r="96" customFormat="false" ht="12.75" hidden="false" customHeight="false" outlineLevel="0" collapsed="false">
      <c r="A96" s="14"/>
      <c r="B96" s="14"/>
      <c r="C96" s="14"/>
      <c r="D96" s="14"/>
      <c r="E96" s="14"/>
      <c r="F96" s="38"/>
      <c r="G96" s="14"/>
      <c r="H96" s="14"/>
      <c r="I96" s="14"/>
      <c r="J96" s="14"/>
      <c r="K96" s="14"/>
      <c r="L96" s="14"/>
      <c r="M96" s="14"/>
      <c r="N96" s="14"/>
    </row>
    <row r="97" customFormat="false" ht="12.75" hidden="false" customHeight="false" outlineLevel="0" collapsed="false">
      <c r="A97" s="14"/>
      <c r="B97" s="14"/>
      <c r="C97" s="14"/>
      <c r="D97" s="14"/>
      <c r="E97" s="14"/>
      <c r="F97" s="38"/>
      <c r="G97" s="14"/>
      <c r="H97" s="14"/>
      <c r="I97" s="14"/>
      <c r="J97" s="14"/>
      <c r="K97" s="14"/>
      <c r="L97" s="14"/>
      <c r="M97" s="14"/>
      <c r="N97" s="14"/>
    </row>
    <row r="98" customFormat="false" ht="12.75" hidden="false" customHeight="false" outlineLevel="0" collapsed="false">
      <c r="A98" s="14"/>
      <c r="B98" s="14"/>
      <c r="C98" s="14"/>
      <c r="D98" s="14"/>
      <c r="E98" s="14"/>
      <c r="F98" s="38"/>
      <c r="G98" s="14"/>
      <c r="H98" s="14"/>
      <c r="I98" s="14"/>
      <c r="J98" s="14"/>
      <c r="K98" s="14"/>
      <c r="L98" s="14"/>
      <c r="M98" s="14"/>
      <c r="N98" s="14"/>
    </row>
    <row r="99" customFormat="false" ht="12.75" hidden="false" customHeight="false" outlineLevel="0" collapsed="false">
      <c r="A99" s="14"/>
      <c r="B99" s="14"/>
      <c r="C99" s="14"/>
      <c r="D99" s="14"/>
      <c r="E99" s="14"/>
      <c r="F99" s="38"/>
      <c r="G99" s="14"/>
      <c r="H99" s="14"/>
      <c r="I99" s="14"/>
      <c r="J99" s="14"/>
      <c r="K99" s="14"/>
      <c r="L99" s="14"/>
      <c r="M99" s="14"/>
      <c r="N99" s="14"/>
    </row>
    <row r="100" customFormat="false" ht="12.75" hidden="false" customHeight="false" outlineLevel="0" collapsed="false">
      <c r="A100" s="14"/>
      <c r="B100" s="14"/>
      <c r="C100" s="14"/>
      <c r="D100" s="14"/>
      <c r="E100" s="14"/>
      <c r="F100" s="38"/>
      <c r="G100" s="41"/>
      <c r="H100" s="14"/>
      <c r="I100" s="14"/>
      <c r="J100" s="14"/>
      <c r="K100" s="14"/>
      <c r="L100" s="14"/>
      <c r="M100" s="14"/>
      <c r="N100" s="14"/>
    </row>
    <row r="101" customFormat="false" ht="12.75" hidden="false" customHeight="false" outlineLevel="0" collapsed="false">
      <c r="A101" s="14"/>
      <c r="B101" s="14"/>
      <c r="C101" s="14"/>
      <c r="D101" s="14"/>
      <c r="E101" s="14"/>
      <c r="F101" s="38"/>
      <c r="G101" s="41"/>
      <c r="H101" s="14"/>
      <c r="I101" s="14"/>
      <c r="J101" s="14"/>
      <c r="K101" s="14"/>
      <c r="L101" s="14"/>
      <c r="M101" s="14"/>
      <c r="N101" s="14"/>
    </row>
    <row r="102" customFormat="false" ht="12.75" hidden="false" customHeight="false" outlineLevel="0" collapsed="false">
      <c r="A102" s="14"/>
      <c r="B102" s="14"/>
      <c r="C102" s="14"/>
      <c r="D102" s="14"/>
      <c r="E102" s="14"/>
      <c r="F102" s="38"/>
      <c r="G102" s="14"/>
      <c r="H102" s="14"/>
      <c r="I102" s="14"/>
      <c r="J102" s="14"/>
      <c r="K102" s="14"/>
      <c r="L102" s="14"/>
      <c r="M102" s="14"/>
      <c r="N102" s="14"/>
    </row>
    <row r="103" customFormat="false" ht="12.75" hidden="false" customHeight="false" outlineLevel="0" collapsed="false">
      <c r="A103" s="14"/>
      <c r="B103" s="14"/>
      <c r="C103" s="14"/>
      <c r="D103" s="14"/>
      <c r="E103" s="14"/>
      <c r="F103" s="38"/>
      <c r="G103" s="14"/>
      <c r="H103" s="14"/>
      <c r="I103" s="14"/>
      <c r="J103" s="14"/>
      <c r="K103" s="14"/>
      <c r="L103" s="14"/>
      <c r="M103" s="14"/>
      <c r="N103" s="14"/>
    </row>
    <row r="104" customFormat="false" ht="12.75" hidden="false" customHeight="false" outlineLevel="0" collapsed="false">
      <c r="A104" s="14"/>
      <c r="B104" s="14"/>
      <c r="C104" s="14"/>
      <c r="D104" s="14"/>
      <c r="E104" s="14"/>
      <c r="F104" s="38"/>
      <c r="G104" s="14"/>
      <c r="H104" s="14"/>
      <c r="I104" s="14"/>
      <c r="J104" s="14"/>
      <c r="K104" s="14"/>
      <c r="L104" s="14"/>
      <c r="M104" s="14"/>
      <c r="N104" s="14"/>
    </row>
    <row r="105" customFormat="false" ht="12.75" hidden="false" customHeight="false" outlineLevel="0" collapsed="false">
      <c r="A105" s="14"/>
      <c r="B105" s="14"/>
      <c r="C105" s="14"/>
      <c r="D105" s="14"/>
      <c r="E105" s="14"/>
      <c r="F105" s="38"/>
      <c r="G105" s="14"/>
      <c r="H105" s="14"/>
      <c r="I105" s="14"/>
      <c r="J105" s="14"/>
      <c r="K105" s="14"/>
      <c r="L105" s="14"/>
      <c r="M105" s="14"/>
      <c r="N105" s="14"/>
    </row>
    <row r="106" customFormat="false" ht="12.75" hidden="false" customHeight="false" outlineLevel="0" collapsed="false">
      <c r="A106" s="14"/>
      <c r="B106" s="14"/>
      <c r="C106" s="14"/>
      <c r="D106" s="14"/>
      <c r="E106" s="14"/>
      <c r="F106" s="38"/>
      <c r="G106" s="14"/>
      <c r="H106" s="14"/>
      <c r="I106" s="14"/>
      <c r="J106" s="14"/>
      <c r="K106" s="14"/>
      <c r="L106" s="14"/>
      <c r="M106" s="14"/>
      <c r="N106" s="14"/>
    </row>
    <row r="107" customFormat="false" ht="12.75" hidden="false" customHeight="false" outlineLevel="0" collapsed="false">
      <c r="A107" s="14"/>
      <c r="B107" s="14"/>
      <c r="C107" s="14"/>
      <c r="D107" s="14"/>
      <c r="E107" s="14"/>
      <c r="F107" s="38"/>
      <c r="G107" s="14"/>
      <c r="H107" s="14"/>
      <c r="I107" s="14"/>
      <c r="J107" s="14"/>
      <c r="K107" s="14"/>
      <c r="L107" s="14"/>
      <c r="M107" s="14"/>
      <c r="N107" s="14"/>
    </row>
    <row r="108" customFormat="false" ht="12.75" hidden="false" customHeight="false" outlineLevel="0" collapsed="false">
      <c r="A108" s="14"/>
      <c r="B108" s="14"/>
      <c r="C108" s="14"/>
      <c r="D108" s="14"/>
      <c r="E108" s="14"/>
      <c r="F108" s="38"/>
      <c r="G108" s="14"/>
      <c r="H108" s="14"/>
      <c r="I108" s="14"/>
      <c r="J108" s="14"/>
      <c r="K108" s="14"/>
      <c r="L108" s="14"/>
      <c r="M108" s="14"/>
      <c r="N108" s="14"/>
    </row>
    <row r="109" customFormat="false" ht="12.75" hidden="false" customHeight="false" outlineLevel="0" collapsed="false">
      <c r="A109" s="14"/>
      <c r="B109" s="14"/>
      <c r="C109" s="14"/>
      <c r="D109" s="14"/>
      <c r="E109" s="14"/>
      <c r="F109" s="38"/>
      <c r="G109" s="14"/>
      <c r="H109" s="14"/>
      <c r="I109" s="14"/>
      <c r="J109" s="14"/>
      <c r="K109" s="14"/>
      <c r="L109" s="14"/>
      <c r="M109" s="14"/>
      <c r="N109" s="14"/>
    </row>
    <row r="110" customFormat="false" ht="12.75" hidden="false" customHeight="false" outlineLevel="0" collapsed="false">
      <c r="A110" s="14"/>
      <c r="B110" s="14"/>
      <c r="C110" s="14"/>
      <c r="D110" s="14"/>
      <c r="E110" s="14"/>
      <c r="F110" s="38"/>
      <c r="G110" s="14"/>
      <c r="H110" s="14"/>
      <c r="I110" s="14"/>
      <c r="J110" s="14"/>
      <c r="K110" s="14"/>
      <c r="L110" s="14"/>
      <c r="M110" s="14"/>
      <c r="N110" s="14"/>
    </row>
    <row r="111" customFormat="false" ht="12.75" hidden="false" customHeight="false" outlineLevel="0" collapsed="false">
      <c r="A111" s="14"/>
      <c r="B111" s="14"/>
      <c r="C111" s="14"/>
      <c r="D111" s="14"/>
      <c r="E111" s="14"/>
      <c r="F111" s="38"/>
      <c r="G111" s="14"/>
      <c r="H111" s="14"/>
      <c r="I111" s="14"/>
      <c r="J111" s="14"/>
      <c r="K111" s="14"/>
      <c r="L111" s="14"/>
      <c r="M111" s="14"/>
      <c r="N111" s="14"/>
    </row>
    <row r="112" customFormat="false" ht="12.75" hidden="false" customHeight="false" outlineLevel="0" collapsed="false">
      <c r="A112" s="14"/>
      <c r="B112" s="14"/>
      <c r="C112" s="14"/>
      <c r="D112" s="14"/>
      <c r="E112" s="14"/>
      <c r="F112" s="38"/>
      <c r="G112" s="14"/>
      <c r="H112" s="14"/>
      <c r="I112" s="14"/>
      <c r="J112" s="14"/>
      <c r="K112" s="14"/>
      <c r="L112" s="14"/>
      <c r="M112" s="14"/>
      <c r="N112" s="14"/>
    </row>
    <row r="113" customFormat="false" ht="12.75" hidden="false" customHeight="false" outlineLevel="0" collapsed="false">
      <c r="A113" s="14"/>
      <c r="B113" s="14"/>
      <c r="C113" s="14"/>
      <c r="D113" s="14"/>
      <c r="E113" s="14"/>
      <c r="F113" s="38"/>
      <c r="G113" s="14"/>
      <c r="H113" s="14"/>
      <c r="I113" s="14"/>
      <c r="J113" s="14"/>
      <c r="K113" s="14"/>
      <c r="L113" s="14"/>
      <c r="M113" s="14"/>
      <c r="N113" s="14"/>
    </row>
    <row r="114" customFormat="false" ht="12.75" hidden="false" customHeight="false" outlineLevel="0" collapsed="false">
      <c r="A114" s="14"/>
      <c r="B114" s="14"/>
      <c r="C114" s="14"/>
      <c r="D114" s="14"/>
      <c r="E114" s="14"/>
      <c r="F114" s="38"/>
      <c r="G114" s="14"/>
      <c r="H114" s="14"/>
      <c r="I114" s="14"/>
      <c r="J114" s="14"/>
      <c r="K114" s="14"/>
      <c r="L114" s="14"/>
      <c r="M114" s="14"/>
      <c r="N114" s="14"/>
    </row>
    <row r="115" customFormat="false" ht="12.75" hidden="false" customHeight="false" outlineLevel="0" collapsed="false">
      <c r="A115" s="14"/>
      <c r="B115" s="14"/>
      <c r="C115" s="14"/>
      <c r="D115" s="14"/>
      <c r="E115" s="14"/>
      <c r="F115" s="38"/>
      <c r="G115" s="14"/>
      <c r="H115" s="14"/>
      <c r="I115" s="14"/>
      <c r="J115" s="14"/>
      <c r="K115" s="14"/>
      <c r="L115" s="14"/>
      <c r="M115" s="14"/>
      <c r="N115" s="14"/>
    </row>
    <row r="116" customFormat="false" ht="12.75" hidden="false" customHeight="false" outlineLevel="0" collapsed="false">
      <c r="A116" s="14"/>
      <c r="B116" s="14"/>
      <c r="C116" s="14"/>
      <c r="D116" s="14"/>
      <c r="E116" s="14"/>
      <c r="F116" s="38"/>
      <c r="G116" s="14"/>
      <c r="H116" s="14"/>
      <c r="I116" s="14"/>
      <c r="J116" s="14"/>
      <c r="K116" s="14"/>
      <c r="L116" s="14"/>
      <c r="M116" s="14"/>
      <c r="N116" s="14"/>
    </row>
    <row r="117" customFormat="false" ht="12.75" hidden="false" customHeight="false" outlineLevel="0" collapsed="false">
      <c r="A117" s="14"/>
      <c r="B117" s="14"/>
      <c r="C117" s="14"/>
      <c r="D117" s="14"/>
      <c r="E117" s="14"/>
      <c r="F117" s="38"/>
      <c r="G117" s="14" t="s">
        <v>82</v>
      </c>
      <c r="H117" s="14"/>
      <c r="I117" s="14"/>
      <c r="J117" s="14"/>
      <c r="K117" s="14"/>
      <c r="L117" s="14"/>
      <c r="M117" s="14"/>
      <c r="N117" s="14"/>
    </row>
    <row r="118" customFormat="false" ht="12.75" hidden="false" customHeight="false" outlineLevel="0" collapsed="false">
      <c r="A118" s="14"/>
      <c r="B118" s="14"/>
      <c r="C118" s="14"/>
      <c r="D118" s="14"/>
      <c r="F118" s="38"/>
      <c r="G118" s="55" t="s">
        <v>83</v>
      </c>
      <c r="H118" s="56"/>
      <c r="I118" s="56"/>
      <c r="J118" s="56"/>
      <c r="K118" s="56"/>
      <c r="L118" s="56"/>
      <c r="M118" s="56"/>
      <c r="N118" s="56"/>
      <c r="O118" s="56"/>
      <c r="P118" s="56"/>
      <c r="Q118" s="56"/>
      <c r="R118" s="56"/>
      <c r="S118" s="56"/>
      <c r="T118" s="56"/>
      <c r="U118" s="56"/>
      <c r="V118" s="57"/>
    </row>
    <row r="119" customFormat="false" ht="12.75" hidden="false" customHeight="false" outlineLevel="0" collapsed="false">
      <c r="A119" s="14"/>
      <c r="B119" s="14"/>
      <c r="C119" s="14"/>
      <c r="D119" s="14"/>
      <c r="E119" s="14"/>
      <c r="F119" s="38"/>
      <c r="G119" s="58"/>
      <c r="H119" s="14"/>
      <c r="I119" s="59" t="s">
        <v>84</v>
      </c>
      <c r="J119" s="60" t="s">
        <v>85</v>
      </c>
      <c r="K119" s="59" t="s">
        <v>86</v>
      </c>
      <c r="L119" s="61" t="s">
        <v>87</v>
      </c>
      <c r="M119" s="61" t="s">
        <v>88</v>
      </c>
      <c r="N119" s="61" t="s">
        <v>89</v>
      </c>
      <c r="O119" s="62"/>
      <c r="P119" s="62"/>
      <c r="Q119" s="62"/>
      <c r="R119" s="62"/>
      <c r="S119" s="62"/>
      <c r="T119" s="62"/>
      <c r="U119" s="62"/>
      <c r="V119" s="63"/>
    </row>
    <row r="120" customFormat="false" ht="12.75" hidden="false" customHeight="false" outlineLevel="0" collapsed="false">
      <c r="A120" s="64"/>
      <c r="B120" s="14"/>
      <c r="C120" s="14"/>
      <c r="D120" s="14"/>
      <c r="E120" s="28"/>
      <c r="F120" s="14"/>
      <c r="G120" s="58"/>
      <c r="H120" s="14"/>
      <c r="I120" s="65"/>
      <c r="J120" s="65"/>
      <c r="K120" s="65"/>
      <c r="L120" s="65"/>
      <c r="M120" s="65"/>
      <c r="N120" s="66" t="s">
        <v>90</v>
      </c>
      <c r="O120" s="66" t="s">
        <v>91</v>
      </c>
      <c r="P120" s="66"/>
      <c r="Q120" s="66"/>
      <c r="R120" s="66"/>
      <c r="S120" s="66"/>
      <c r="T120" s="66"/>
      <c r="U120" s="66"/>
      <c r="V120" s="67"/>
      <c r="W120" s="68"/>
    </row>
    <row r="121" customFormat="false" ht="12.75" hidden="false" customHeight="false" outlineLevel="0" collapsed="false">
      <c r="A121" s="64"/>
      <c r="B121" s="69"/>
      <c r="C121" s="14"/>
      <c r="D121" s="14"/>
      <c r="E121" s="28"/>
      <c r="F121" s="70"/>
      <c r="G121" s="58"/>
      <c r="H121" s="14"/>
      <c r="I121" s="65"/>
      <c r="J121" s="65"/>
      <c r="K121" s="65"/>
      <c r="L121" s="65"/>
      <c r="M121" s="65"/>
      <c r="N121" s="65"/>
      <c r="O121" s="65"/>
      <c r="P121" s="65"/>
      <c r="Q121" s="65"/>
      <c r="R121" s="65"/>
      <c r="S121" s="65"/>
      <c r="T121" s="65"/>
      <c r="U121" s="65"/>
      <c r="V121" s="67"/>
    </row>
    <row r="122" customFormat="false" ht="12.75" hidden="false" customHeight="false" outlineLevel="0" collapsed="false">
      <c r="A122" s="71" t="s">
        <v>92</v>
      </c>
      <c r="B122" s="13"/>
      <c r="C122" s="13"/>
      <c r="D122" s="14"/>
      <c r="E122" s="41"/>
      <c r="F122" s="70"/>
      <c r="G122" s="72" t="s">
        <v>16</v>
      </c>
      <c r="H122" s="14"/>
      <c r="I122" s="73"/>
      <c r="J122" s="73"/>
      <c r="K122" s="73"/>
      <c r="L122" s="73"/>
      <c r="M122" s="73"/>
      <c r="N122" s="73"/>
      <c r="O122" s="74"/>
      <c r="P122" s="68"/>
      <c r="Q122" s="68" t="s">
        <v>93</v>
      </c>
      <c r="R122" s="68"/>
      <c r="S122" s="68"/>
      <c r="T122" s="68"/>
      <c r="U122" s="68"/>
      <c r="V122" s="67"/>
    </row>
    <row r="123" customFormat="false" ht="12.75" hidden="false" customHeight="false" outlineLevel="0" collapsed="false">
      <c r="A123" s="75" t="s">
        <v>94</v>
      </c>
      <c r="B123" s="16"/>
      <c r="C123" s="63"/>
      <c r="D123" s="14"/>
      <c r="E123" s="32"/>
      <c r="F123" s="70"/>
      <c r="G123" s="76" t="s">
        <v>19</v>
      </c>
      <c r="H123" s="14"/>
      <c r="I123" s="73"/>
      <c r="J123" s="73"/>
      <c r="K123" s="73"/>
      <c r="L123" s="77"/>
      <c r="M123" s="73"/>
      <c r="N123" s="78"/>
      <c r="O123" s="73"/>
      <c r="P123" s="65"/>
      <c r="Q123" s="68"/>
      <c r="R123" s="68"/>
      <c r="S123" s="68"/>
      <c r="T123" s="68"/>
      <c r="U123" s="68"/>
      <c r="V123" s="67"/>
    </row>
    <row r="124" customFormat="false" ht="12.75" hidden="false" customHeight="false" outlineLevel="0" collapsed="false">
      <c r="A124" s="71" t="str">
        <f aca="false">A3</f>
        <v>As of November 27, 2001</v>
      </c>
      <c r="B124" s="16"/>
      <c r="C124" s="63"/>
      <c r="D124" s="14"/>
      <c r="E124" s="14"/>
      <c r="F124" s="70"/>
      <c r="G124" s="76" t="s">
        <v>21</v>
      </c>
      <c r="H124" s="14"/>
      <c r="I124" s="73"/>
      <c r="J124" s="73"/>
      <c r="K124" s="73"/>
      <c r="L124" s="73"/>
      <c r="M124" s="73"/>
      <c r="N124" s="73"/>
      <c r="O124" s="73"/>
      <c r="P124" s="65"/>
      <c r="Q124" s="68"/>
      <c r="R124" s="68"/>
      <c r="S124" s="68"/>
      <c r="T124" s="68"/>
      <c r="U124" s="68"/>
      <c r="V124" s="67"/>
    </row>
    <row r="125" customFormat="false" ht="12.75" hidden="false" customHeight="false" outlineLevel="0" collapsed="false">
      <c r="A125" s="71"/>
      <c r="B125" s="19"/>
      <c r="C125" s="63"/>
      <c r="D125" s="14"/>
      <c r="E125" s="14"/>
      <c r="F125" s="70"/>
      <c r="G125" s="76" t="s">
        <v>22</v>
      </c>
      <c r="H125" s="14"/>
      <c r="I125" s="73"/>
      <c r="J125" s="73"/>
      <c r="K125" s="73"/>
      <c r="L125" s="73"/>
      <c r="M125" s="73"/>
      <c r="N125" s="73"/>
      <c r="O125" s="73"/>
      <c r="P125" s="65"/>
      <c r="Q125" s="68"/>
      <c r="R125" s="68"/>
      <c r="S125" s="68"/>
      <c r="T125" s="68"/>
      <c r="U125" s="68"/>
      <c r="V125" s="67"/>
    </row>
    <row r="126" customFormat="false" ht="12.75" hidden="false" customHeight="false" outlineLevel="0" collapsed="false">
      <c r="A126" s="71"/>
      <c r="B126" s="19"/>
      <c r="C126" s="63"/>
      <c r="D126" s="14"/>
      <c r="E126" s="14"/>
      <c r="F126" s="70"/>
      <c r="G126" s="76" t="s">
        <v>23</v>
      </c>
      <c r="H126" s="14"/>
      <c r="I126" s="73"/>
      <c r="J126" s="73"/>
      <c r="K126" s="73"/>
      <c r="L126" s="73"/>
      <c r="M126" s="73"/>
      <c r="N126" s="73"/>
      <c r="O126" s="73"/>
      <c r="P126" s="65"/>
      <c r="Q126" s="68"/>
      <c r="R126" s="68"/>
      <c r="S126" s="68"/>
      <c r="T126" s="68"/>
      <c r="U126" s="68"/>
      <c r="V126" s="67"/>
      <c r="W126" s="18"/>
    </row>
    <row r="127" customFormat="false" ht="12.75" hidden="false" customHeight="false" outlineLevel="0" collapsed="false">
      <c r="A127" s="79" t="n">
        <f aca="false">44.62+195.69</f>
        <v>240.31</v>
      </c>
      <c r="B127" s="19" t="s">
        <v>95</v>
      </c>
      <c r="C127" s="63"/>
      <c r="D127" s="14"/>
      <c r="E127" s="14"/>
      <c r="F127" s="70"/>
      <c r="G127" s="76" t="s">
        <v>24</v>
      </c>
      <c r="H127" s="14"/>
      <c r="I127" s="73"/>
      <c r="J127" s="73"/>
      <c r="K127" s="73"/>
      <c r="L127" s="73"/>
      <c r="M127" s="73"/>
      <c r="N127" s="73"/>
      <c r="O127" s="73"/>
      <c r="P127" s="65"/>
      <c r="Q127" s="68"/>
      <c r="R127" s="68"/>
      <c r="S127" s="68"/>
      <c r="T127" s="68"/>
      <c r="U127" s="68"/>
      <c r="V127" s="67"/>
    </row>
    <row r="128" customFormat="false" ht="12.75" hidden="false" customHeight="false" outlineLevel="0" collapsed="false">
      <c r="A128" s="71"/>
      <c r="B128" s="19"/>
      <c r="C128" s="63"/>
      <c r="D128" s="14"/>
      <c r="E128" s="14"/>
      <c r="F128" s="70"/>
      <c r="G128" s="76" t="s">
        <v>25</v>
      </c>
      <c r="H128" s="14"/>
      <c r="I128" s="73"/>
      <c r="J128" s="73"/>
      <c r="K128" s="73"/>
      <c r="L128" s="73"/>
      <c r="M128" s="73"/>
      <c r="N128" s="73"/>
      <c r="O128" s="73"/>
      <c r="P128" s="65"/>
      <c r="Q128" s="68"/>
      <c r="R128" s="68"/>
      <c r="S128" s="68"/>
      <c r="T128" s="68"/>
      <c r="U128" s="68"/>
      <c r="V128" s="67"/>
    </row>
    <row r="129" customFormat="false" ht="12.75" hidden="false" customHeight="false" outlineLevel="0" collapsed="false">
      <c r="A129" s="71" t="n">
        <f aca="false">G36</f>
        <v>-25.127</v>
      </c>
      <c r="B129" s="19" t="s">
        <v>96</v>
      </c>
      <c r="C129" s="63"/>
      <c r="D129" s="14"/>
      <c r="E129" s="14"/>
      <c r="F129" s="70"/>
      <c r="G129" s="76" t="s">
        <v>27</v>
      </c>
      <c r="H129" s="14"/>
      <c r="I129" s="73"/>
      <c r="J129" s="73"/>
      <c r="K129" s="73"/>
      <c r="L129" s="73"/>
      <c r="M129" s="73"/>
      <c r="N129" s="73"/>
      <c r="O129" s="73"/>
      <c r="P129" s="65"/>
      <c r="Q129" s="68" t="s">
        <v>97</v>
      </c>
      <c r="R129" s="68"/>
      <c r="S129" s="68"/>
      <c r="T129" s="68"/>
      <c r="U129" s="68"/>
      <c r="V129" s="67"/>
    </row>
    <row r="130" customFormat="false" ht="12.75" hidden="false" customHeight="false" outlineLevel="0" collapsed="false">
      <c r="A130" s="71"/>
      <c r="B130" s="19"/>
      <c r="C130" s="63"/>
      <c r="D130" s="14"/>
      <c r="E130" s="14"/>
      <c r="F130" s="70"/>
      <c r="G130" s="76" t="s">
        <v>29</v>
      </c>
      <c r="H130" s="14"/>
      <c r="I130" s="73"/>
      <c r="J130" s="73"/>
      <c r="K130" s="73"/>
      <c r="L130" s="73"/>
      <c r="M130" s="73"/>
      <c r="N130" s="73"/>
      <c r="O130" s="73"/>
      <c r="P130" s="65"/>
      <c r="Q130" s="68"/>
      <c r="R130" s="68"/>
      <c r="S130" s="68"/>
      <c r="T130" s="68"/>
      <c r="U130" s="68"/>
      <c r="V130" s="67"/>
    </row>
    <row r="131" customFormat="false" ht="12.75" hidden="false" customHeight="false" outlineLevel="0" collapsed="false">
      <c r="A131" s="71"/>
      <c r="B131" s="19"/>
      <c r="C131" s="63"/>
      <c r="D131" s="14"/>
      <c r="E131" s="14"/>
      <c r="F131" s="70"/>
      <c r="G131" s="76" t="s">
        <v>31</v>
      </c>
      <c r="H131" s="14"/>
      <c r="I131" s="73"/>
      <c r="J131" s="73"/>
      <c r="K131" s="73"/>
      <c r="L131" s="73"/>
      <c r="M131" s="73"/>
      <c r="N131" s="74"/>
      <c r="O131" s="73"/>
      <c r="P131" s="65"/>
      <c r="Q131" s="68"/>
      <c r="R131" s="68"/>
      <c r="S131" s="68"/>
      <c r="T131" s="68"/>
      <c r="U131" s="68"/>
      <c r="V131" s="67"/>
    </row>
    <row r="132" customFormat="false" ht="12.75" hidden="false" customHeight="false" outlineLevel="0" collapsed="false">
      <c r="A132" s="71"/>
      <c r="B132" s="19"/>
      <c r="C132" s="63"/>
      <c r="D132" s="14"/>
      <c r="E132" s="14"/>
      <c r="F132" s="70"/>
      <c r="G132" s="76" t="s">
        <v>33</v>
      </c>
      <c r="H132" s="14"/>
      <c r="I132" s="73"/>
      <c r="J132" s="73"/>
      <c r="K132" s="73"/>
      <c r="L132" s="73"/>
      <c r="M132" s="73"/>
      <c r="N132" s="73"/>
      <c r="O132" s="73"/>
      <c r="P132" s="65"/>
      <c r="Q132" s="68"/>
      <c r="R132" s="68"/>
      <c r="S132" s="68"/>
      <c r="T132" s="68"/>
      <c r="U132" s="68"/>
      <c r="V132" s="67"/>
    </row>
    <row r="133" customFormat="false" ht="12.75" hidden="false" customHeight="false" outlineLevel="0" collapsed="false">
      <c r="A133" s="71" t="n">
        <f aca="false">K148</f>
        <v>0</v>
      </c>
      <c r="B133" s="19" t="s">
        <v>98</v>
      </c>
      <c r="C133" s="63"/>
      <c r="D133" s="32"/>
      <c r="E133" s="14"/>
      <c r="F133" s="70"/>
      <c r="G133" s="76" t="s">
        <v>35</v>
      </c>
      <c r="H133" s="14"/>
      <c r="I133" s="73"/>
      <c r="J133" s="73"/>
      <c r="K133" s="73"/>
      <c r="L133" s="73"/>
      <c r="M133" s="73"/>
      <c r="N133" s="74"/>
      <c r="O133" s="73"/>
      <c r="P133" s="65"/>
      <c r="Q133" s="68"/>
      <c r="R133" s="68"/>
      <c r="S133" s="68"/>
      <c r="T133" s="68"/>
      <c r="U133" s="68"/>
      <c r="V133" s="67"/>
    </row>
    <row r="134" customFormat="false" ht="12.75" hidden="false" customHeight="false" outlineLevel="0" collapsed="false">
      <c r="A134" s="71"/>
      <c r="B134" s="19"/>
      <c r="C134" s="63"/>
      <c r="D134" s="14"/>
      <c r="E134" s="14"/>
      <c r="F134" s="70"/>
      <c r="G134" s="76" t="s">
        <v>36</v>
      </c>
      <c r="H134" s="14"/>
      <c r="I134" s="73"/>
      <c r="J134" s="73"/>
      <c r="K134" s="73"/>
      <c r="L134" s="73"/>
      <c r="M134" s="73"/>
      <c r="N134" s="73"/>
      <c r="O134" s="73"/>
      <c r="P134" s="65"/>
      <c r="Q134" s="68"/>
      <c r="R134" s="68"/>
      <c r="S134" s="68"/>
      <c r="T134" s="68"/>
      <c r="U134" s="68"/>
      <c r="V134" s="67"/>
    </row>
    <row r="135" customFormat="false" ht="12.75" hidden="false" customHeight="false" outlineLevel="0" collapsed="false">
      <c r="A135" s="71"/>
      <c r="B135" s="19"/>
      <c r="C135" s="63"/>
      <c r="D135" s="14"/>
      <c r="E135" s="14"/>
      <c r="F135" s="70"/>
      <c r="G135" s="76" t="s">
        <v>37</v>
      </c>
      <c r="H135" s="14"/>
      <c r="I135" s="73"/>
      <c r="J135" s="73"/>
      <c r="K135" s="73"/>
      <c r="L135" s="73"/>
      <c r="M135" s="73"/>
      <c r="N135" s="73"/>
      <c r="O135" s="73"/>
      <c r="P135" s="65"/>
      <c r="Q135" s="68"/>
      <c r="R135" s="68"/>
      <c r="S135" s="68"/>
      <c r="T135" s="68"/>
      <c r="U135" s="68"/>
      <c r="V135" s="67"/>
    </row>
    <row r="136" customFormat="false" ht="12.75" hidden="false" customHeight="false" outlineLevel="0" collapsed="false">
      <c r="A136" s="80"/>
      <c r="B136" s="14" t="s">
        <v>99</v>
      </c>
      <c r="C136" s="63"/>
      <c r="D136" s="19"/>
      <c r="E136" s="14"/>
      <c r="F136" s="70"/>
      <c r="G136" s="76" t="s">
        <v>38</v>
      </c>
      <c r="H136" s="41"/>
      <c r="I136" s="73"/>
      <c r="J136" s="73"/>
      <c r="K136" s="73"/>
      <c r="L136" s="73"/>
      <c r="M136" s="73"/>
      <c r="N136" s="73"/>
      <c r="O136" s="73"/>
      <c r="P136" s="65"/>
      <c r="Q136" s="68"/>
      <c r="R136" s="68"/>
      <c r="S136" s="68"/>
      <c r="T136" s="68"/>
      <c r="U136" s="68"/>
      <c r="V136" s="67"/>
    </row>
    <row r="137" customFormat="false" ht="12.75" hidden="false" customHeight="false" outlineLevel="0" collapsed="false">
      <c r="A137" s="71"/>
      <c r="B137" s="19"/>
      <c r="C137" s="63"/>
      <c r="D137" s="14"/>
      <c r="E137" s="14"/>
      <c r="F137" s="70"/>
      <c r="G137" s="76" t="s">
        <v>39</v>
      </c>
      <c r="H137" s="41"/>
      <c r="I137" s="73"/>
      <c r="J137" s="73"/>
      <c r="K137" s="73"/>
      <c r="L137" s="73"/>
      <c r="M137" s="73"/>
      <c r="N137" s="73"/>
      <c r="O137" s="73"/>
      <c r="P137" s="65"/>
      <c r="Q137" s="68"/>
      <c r="R137" s="68"/>
      <c r="S137" s="68"/>
      <c r="T137" s="68"/>
      <c r="U137" s="68"/>
      <c r="V137" s="67"/>
    </row>
    <row r="138" customFormat="false" ht="12.75" hidden="false" customHeight="false" outlineLevel="0" collapsed="false">
      <c r="A138" s="81" t="n">
        <f aca="false">SUM(A127:A137)</f>
        <v>215.183</v>
      </c>
      <c r="B138" s="19" t="s">
        <v>100</v>
      </c>
      <c r="C138" s="63"/>
      <c r="D138" s="14"/>
      <c r="E138" s="14"/>
      <c r="F138" s="70"/>
      <c r="G138" s="76" t="s">
        <v>40</v>
      </c>
      <c r="H138" s="41"/>
      <c r="I138" s="73"/>
      <c r="J138" s="73"/>
      <c r="K138" s="73"/>
      <c r="L138" s="73"/>
      <c r="M138" s="73"/>
      <c r="N138" s="73"/>
      <c r="O138" s="73"/>
      <c r="P138" s="65"/>
      <c r="Q138" s="68"/>
      <c r="R138" s="68"/>
      <c r="S138" s="68"/>
      <c r="T138" s="68"/>
      <c r="U138" s="68"/>
      <c r="V138" s="67"/>
    </row>
    <row r="139" customFormat="false" ht="12.75" hidden="false" customHeight="false" outlineLevel="0" collapsed="false">
      <c r="A139" s="82"/>
      <c r="B139" s="83"/>
      <c r="C139" s="84"/>
      <c r="D139" s="14"/>
      <c r="E139" s="14"/>
      <c r="F139" s="70"/>
      <c r="G139" s="76" t="s">
        <v>41</v>
      </c>
      <c r="H139" s="41"/>
      <c r="I139" s="73"/>
      <c r="J139" s="73"/>
      <c r="K139" s="73"/>
      <c r="L139" s="73"/>
      <c r="M139" s="73"/>
      <c r="N139" s="73"/>
      <c r="O139" s="73"/>
      <c r="P139" s="65"/>
      <c r="Q139" s="68"/>
      <c r="R139" s="68"/>
      <c r="S139" s="68"/>
      <c r="T139" s="68"/>
      <c r="U139" s="68"/>
      <c r="V139" s="67"/>
    </row>
    <row r="140" customFormat="false" ht="12.75" hidden="false" customHeight="false" outlineLevel="0" collapsed="false">
      <c r="A140" s="71"/>
      <c r="B140" s="19"/>
      <c r="C140" s="63"/>
      <c r="D140" s="14"/>
      <c r="E140" s="14"/>
      <c r="F140" s="70"/>
      <c r="G140" s="85" t="s">
        <v>42</v>
      </c>
      <c r="H140" s="14"/>
      <c r="I140" s="73"/>
      <c r="J140" s="73"/>
      <c r="K140" s="73"/>
      <c r="L140" s="73"/>
      <c r="M140" s="73"/>
      <c r="N140" s="73"/>
      <c r="O140" s="73"/>
      <c r="P140" s="65"/>
      <c r="Q140" s="68"/>
      <c r="R140" s="68"/>
      <c r="S140" s="68"/>
      <c r="T140" s="68"/>
      <c r="U140" s="68"/>
      <c r="V140" s="67"/>
    </row>
    <row r="141" customFormat="false" ht="12.75" hidden="false" customHeight="false" outlineLevel="0" collapsed="false">
      <c r="A141" s="79" t="n">
        <v>0.4</v>
      </c>
      <c r="B141" s="19" t="s">
        <v>101</v>
      </c>
      <c r="C141" s="63"/>
      <c r="D141" s="14"/>
      <c r="E141" s="14"/>
      <c r="F141" s="70"/>
      <c r="G141" s="76" t="s">
        <v>43</v>
      </c>
      <c r="H141" s="41"/>
      <c r="I141" s="73"/>
      <c r="J141" s="73"/>
      <c r="K141" s="73"/>
      <c r="L141" s="73"/>
      <c r="M141" s="73"/>
      <c r="N141" s="73"/>
      <c r="O141" s="73"/>
      <c r="P141" s="65"/>
      <c r="Q141" s="68"/>
      <c r="R141" s="68"/>
      <c r="S141" s="68" t="n">
        <v>468</v>
      </c>
      <c r="T141" s="68"/>
      <c r="U141" s="68"/>
      <c r="V141" s="67"/>
    </row>
    <row r="142" customFormat="false" ht="12.75" hidden="false" customHeight="false" outlineLevel="0" collapsed="false">
      <c r="A142" s="71" t="n">
        <f aca="false">-A136</f>
        <v>-0</v>
      </c>
      <c r="B142" s="19" t="s">
        <v>102</v>
      </c>
      <c r="C142" s="63"/>
      <c r="D142" s="14"/>
      <c r="E142" s="14"/>
      <c r="F142" s="70"/>
      <c r="G142" s="76" t="s">
        <v>44</v>
      </c>
      <c r="H142" s="14"/>
      <c r="I142" s="73"/>
      <c r="J142" s="73"/>
      <c r="K142" s="73"/>
      <c r="L142" s="73"/>
      <c r="M142" s="73"/>
      <c r="N142" s="73"/>
      <c r="O142" s="73"/>
      <c r="P142" s="65"/>
      <c r="Q142" s="68"/>
      <c r="R142" s="68"/>
      <c r="S142" s="68" t="n">
        <v>-478</v>
      </c>
      <c r="T142" s="68"/>
      <c r="U142" s="68"/>
      <c r="V142" s="67"/>
    </row>
    <row r="143" customFormat="false" ht="12.75" hidden="false" customHeight="false" outlineLevel="0" collapsed="false">
      <c r="A143" s="71"/>
      <c r="B143" s="19" t="s">
        <v>103</v>
      </c>
      <c r="C143" s="63"/>
      <c r="D143" s="14"/>
      <c r="E143" s="14"/>
      <c r="F143" s="70"/>
      <c r="G143" s="76" t="s">
        <v>45</v>
      </c>
      <c r="H143" s="41"/>
      <c r="I143" s="86"/>
      <c r="J143" s="86"/>
      <c r="K143" s="86"/>
      <c r="L143" s="86"/>
      <c r="M143" s="86"/>
      <c r="N143" s="86"/>
      <c r="O143" s="86"/>
      <c r="P143" s="65"/>
      <c r="Q143" s="68"/>
      <c r="R143" s="68"/>
      <c r="S143" s="68" t="n">
        <f aca="false">SUM(S141:S142)</f>
        <v>-10</v>
      </c>
      <c r="T143" s="68"/>
      <c r="U143" s="68"/>
      <c r="V143" s="67"/>
    </row>
    <row r="144" customFormat="false" ht="12.75" hidden="false" customHeight="false" outlineLevel="0" collapsed="false">
      <c r="A144" s="71"/>
      <c r="B144" s="19"/>
      <c r="C144" s="63"/>
      <c r="D144" s="14"/>
      <c r="E144" s="14"/>
      <c r="F144" s="38"/>
      <c r="G144" s="58"/>
      <c r="H144" s="14"/>
      <c r="I144" s="14"/>
      <c r="J144" s="14"/>
      <c r="K144" s="14"/>
      <c r="L144" s="14"/>
      <c r="M144" s="14"/>
      <c r="N144" s="14"/>
      <c r="O144" s="14"/>
      <c r="P144" s="14"/>
      <c r="Q144" s="14"/>
      <c r="R144" s="14"/>
      <c r="S144" s="14"/>
      <c r="T144" s="14"/>
      <c r="U144" s="14"/>
      <c r="V144" s="63"/>
    </row>
    <row r="145" customFormat="false" ht="12.75" hidden="false" customHeight="false" outlineLevel="0" collapsed="false">
      <c r="A145" s="81" t="n">
        <f aca="false">SUM(A141:A144)</f>
        <v>0.4</v>
      </c>
      <c r="B145" s="19" t="s">
        <v>104</v>
      </c>
      <c r="C145" s="63"/>
      <c r="D145" s="14"/>
      <c r="E145" s="14"/>
      <c r="F145" s="14"/>
      <c r="G145" s="58"/>
      <c r="H145" s="14"/>
      <c r="I145" s="14" t="n">
        <f aca="false">SUM(I120:I143)</f>
        <v>0</v>
      </c>
      <c r="J145" s="14" t="n">
        <f aca="false">SUM(J120:J143)</f>
        <v>0</v>
      </c>
      <c r="K145" s="14" t="n">
        <f aca="false">SUM(K120:K143)</f>
        <v>0</v>
      </c>
      <c r="L145" s="14" t="n">
        <f aca="false">SUM(L120:L143)</f>
        <v>0</v>
      </c>
      <c r="M145" s="14" t="n">
        <f aca="false">SUM(M120:M143)</f>
        <v>0</v>
      </c>
      <c r="N145" s="14" t="n">
        <f aca="false">SUM(N120:N143)</f>
        <v>0</v>
      </c>
      <c r="O145" s="14" t="n">
        <f aca="false">SUM(O120:O143)</f>
        <v>0</v>
      </c>
      <c r="P145" s="14"/>
      <c r="Q145" s="14"/>
      <c r="R145" s="14"/>
      <c r="S145" s="14"/>
      <c r="T145" s="14"/>
      <c r="U145" s="14"/>
      <c r="V145" s="63"/>
    </row>
    <row r="146" customFormat="false" ht="12.75" hidden="false" customHeight="false" outlineLevel="0" collapsed="false">
      <c r="A146" s="71"/>
      <c r="B146" s="19"/>
      <c r="C146" s="63"/>
      <c r="D146" s="14"/>
      <c r="E146" s="14"/>
      <c r="F146" s="14"/>
      <c r="G146" s="58"/>
      <c r="H146" s="14"/>
      <c r="I146" s="14"/>
      <c r="J146" s="14"/>
      <c r="K146" s="14"/>
      <c r="L146" s="14"/>
      <c r="M146" s="14"/>
      <c r="N146" s="14"/>
      <c r="O146" s="14"/>
      <c r="P146" s="14"/>
      <c r="Q146" s="14"/>
      <c r="R146" s="14"/>
      <c r="S146" s="14"/>
      <c r="T146" s="14"/>
      <c r="U146" s="14"/>
      <c r="V146" s="63"/>
    </row>
    <row r="147" customFormat="false" ht="12.75" hidden="false" customHeight="false" outlineLevel="0" collapsed="false">
      <c r="A147" s="82"/>
      <c r="B147" s="83"/>
      <c r="C147" s="84"/>
      <c r="D147" s="14"/>
      <c r="E147" s="14"/>
      <c r="F147" s="14"/>
      <c r="G147" s="58"/>
      <c r="H147" s="14"/>
      <c r="I147" s="14"/>
      <c r="J147" s="14"/>
      <c r="K147" s="14"/>
      <c r="L147" s="14"/>
      <c r="M147" s="14"/>
      <c r="N147" s="14"/>
      <c r="O147" s="14"/>
      <c r="P147" s="14"/>
      <c r="Q147" s="14"/>
      <c r="R147" s="14"/>
      <c r="S147" s="14"/>
      <c r="T147" s="14"/>
      <c r="U147" s="14"/>
      <c r="V147" s="63"/>
    </row>
    <row r="148" customFormat="false" ht="12.75" hidden="false" customHeight="false" outlineLevel="0" collapsed="false">
      <c r="A148" s="87" t="n">
        <v>250.1</v>
      </c>
      <c r="B148" s="1" t="s">
        <v>105</v>
      </c>
      <c r="C148" s="63"/>
      <c r="D148" s="14"/>
      <c r="E148" s="14"/>
      <c r="F148" s="14"/>
      <c r="G148" s="58"/>
      <c r="H148" s="14"/>
      <c r="I148" s="14" t="s">
        <v>106</v>
      </c>
      <c r="J148" s="14"/>
      <c r="K148" s="9" t="n">
        <f aca="false">J145-L145-M145+N145+O145</f>
        <v>0</v>
      </c>
      <c r="L148" s="14"/>
      <c r="M148" s="14"/>
      <c r="N148" s="14"/>
      <c r="O148" s="14"/>
      <c r="P148" s="14"/>
      <c r="Q148" s="14"/>
      <c r="R148" s="14"/>
      <c r="S148" s="14"/>
      <c r="T148" s="14"/>
      <c r="U148" s="14"/>
      <c r="V148" s="63"/>
    </row>
    <row r="149" customFormat="false" ht="12.75" hidden="false" customHeight="false" outlineLevel="0" collapsed="false">
      <c r="B149" s="1" t="s">
        <v>103</v>
      </c>
      <c r="C149" s="63"/>
      <c r="D149" s="14"/>
      <c r="E149" s="14"/>
      <c r="F149" s="14"/>
      <c r="G149" s="58"/>
      <c r="H149" s="14"/>
      <c r="I149" s="14"/>
      <c r="J149" s="14"/>
      <c r="K149" s="9"/>
      <c r="L149" s="14"/>
      <c r="M149" s="14"/>
      <c r="N149" s="14"/>
      <c r="O149" s="14"/>
      <c r="P149" s="14"/>
      <c r="Q149" s="14"/>
      <c r="R149" s="14"/>
      <c r="S149" s="14"/>
      <c r="T149" s="14"/>
      <c r="U149" s="14"/>
      <c r="V149" s="63"/>
    </row>
    <row r="150" customFormat="false" ht="12.75" hidden="false" customHeight="false" outlineLevel="0" collapsed="false">
      <c r="A150" s="14"/>
      <c r="B150" s="14"/>
      <c r="C150" s="63"/>
      <c r="D150" s="14"/>
      <c r="E150" s="14"/>
      <c r="F150" s="14"/>
      <c r="G150" s="58"/>
      <c r="H150" s="14"/>
      <c r="I150" s="14" t="s">
        <v>90</v>
      </c>
      <c r="J150" s="14"/>
      <c r="K150" s="9" t="n">
        <f aca="false">-L145+N145</f>
        <v>0</v>
      </c>
      <c r="L150" s="14"/>
      <c r="M150" s="14"/>
      <c r="N150" s="14"/>
      <c r="O150" s="14"/>
      <c r="P150" s="14"/>
      <c r="Q150" s="14"/>
      <c r="R150" s="14"/>
      <c r="S150" s="14"/>
      <c r="T150" s="14"/>
      <c r="U150" s="14"/>
      <c r="V150" s="63"/>
    </row>
    <row r="151" customFormat="false" ht="12.75" hidden="false" customHeight="false" outlineLevel="0" collapsed="false">
      <c r="A151" s="52" t="n">
        <f aca="false">SUM(A148:A150)</f>
        <v>250.1</v>
      </c>
      <c r="B151" s="14" t="s">
        <v>107</v>
      </c>
      <c r="C151" s="63"/>
      <c r="D151" s="14"/>
      <c r="E151" s="14"/>
      <c r="F151" s="14"/>
      <c r="G151" s="58"/>
      <c r="H151" s="14"/>
      <c r="I151" s="14" t="s">
        <v>91</v>
      </c>
      <c r="J151" s="14"/>
      <c r="K151" s="88" t="n">
        <f aca="false">J145-M145+O145</f>
        <v>0</v>
      </c>
      <c r="L151" s="14"/>
      <c r="M151" s="14"/>
      <c r="N151" s="14"/>
      <c r="O151" s="14"/>
      <c r="P151" s="14"/>
      <c r="Q151" s="41"/>
      <c r="R151" s="14"/>
      <c r="S151" s="14"/>
      <c r="T151" s="14"/>
      <c r="U151" s="14"/>
      <c r="V151" s="63"/>
    </row>
    <row r="152" customFormat="false" ht="12.75" hidden="false" customHeight="false" outlineLevel="0" collapsed="false">
      <c r="A152" s="14"/>
      <c r="B152" s="14"/>
      <c r="C152" s="89"/>
      <c r="D152" s="14"/>
      <c r="E152" s="14"/>
      <c r="F152" s="14"/>
      <c r="G152" s="58"/>
      <c r="H152" s="14"/>
      <c r="I152" s="14"/>
      <c r="J152" s="14"/>
      <c r="K152" s="9" t="n">
        <f aca="false">SUM(K150:K151)</f>
        <v>0</v>
      </c>
      <c r="L152" s="14"/>
      <c r="M152" s="14"/>
      <c r="N152" s="14"/>
      <c r="O152" s="14"/>
      <c r="P152" s="14"/>
      <c r="Q152" s="14"/>
      <c r="R152" s="14"/>
      <c r="S152" s="14"/>
      <c r="T152" s="14"/>
      <c r="U152" s="14"/>
      <c r="V152" s="63"/>
    </row>
    <row r="153" customFormat="false" ht="12.75" hidden="false" customHeight="false" outlineLevel="0" collapsed="false">
      <c r="A153" s="83"/>
      <c r="B153" s="83"/>
      <c r="C153" s="83"/>
      <c r="D153" s="14"/>
      <c r="E153" s="14"/>
      <c r="F153" s="14"/>
      <c r="G153" s="90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91"/>
    </row>
    <row r="154" customFormat="false" ht="12.75" hidden="false" customHeight="false" outlineLevel="0" collapsed="false">
      <c r="A154" s="1" t="s">
        <v>108</v>
      </c>
      <c r="D154" s="14"/>
      <c r="E154" s="14"/>
      <c r="F154" s="14"/>
      <c r="G154" s="14"/>
      <c r="H154" s="14"/>
      <c r="I154" s="14"/>
      <c r="J154" s="14"/>
      <c r="K154" s="14"/>
      <c r="L154" s="14"/>
      <c r="M154" s="14"/>
      <c r="N154" s="14"/>
    </row>
    <row r="155" customFormat="false" ht="12.75" hidden="false" customHeight="false" outlineLevel="0" collapsed="false">
      <c r="A155" s="1" t="n">
        <v>50</v>
      </c>
      <c r="B155" s="1" t="s">
        <v>109</v>
      </c>
      <c r="F155" s="14"/>
      <c r="G155" s="14" t="s">
        <v>110</v>
      </c>
      <c r="H155" s="14"/>
      <c r="I155" s="92"/>
      <c r="J155" s="93" t="s">
        <v>90</v>
      </c>
      <c r="K155" s="93" t="s">
        <v>91</v>
      </c>
      <c r="L155" s="94" t="s">
        <v>111</v>
      </c>
      <c r="M155" s="95"/>
      <c r="N155" s="14"/>
    </row>
    <row r="156" customFormat="false" ht="12.75" hidden="false" customHeight="false" outlineLevel="0" collapsed="false">
      <c r="A156" s="1" t="n">
        <v>30</v>
      </c>
      <c r="B156" s="1" t="s">
        <v>112</v>
      </c>
      <c r="F156" s="14"/>
      <c r="G156" s="14"/>
      <c r="H156" s="14"/>
      <c r="I156" s="96" t="s">
        <v>113</v>
      </c>
      <c r="J156" s="97" t="n">
        <v>301.7</v>
      </c>
      <c r="K156" s="97" t="n">
        <v>-73.75</v>
      </c>
      <c r="L156" s="97" t="n">
        <v>-12.785</v>
      </c>
      <c r="M156" s="98" t="n">
        <f aca="false">SUM(J156:L156)</f>
        <v>215.165</v>
      </c>
      <c r="N156" s="14"/>
      <c r="O156" s="99"/>
      <c r="P156" s="99"/>
      <c r="Q156" s="99"/>
      <c r="R156" s="99"/>
      <c r="S156" s="99"/>
      <c r="T156" s="99"/>
      <c r="U156" s="99"/>
    </row>
    <row r="157" customFormat="false" ht="12.75" hidden="false" customHeight="false" outlineLevel="0" collapsed="false">
      <c r="A157" s="7" t="n">
        <v>10</v>
      </c>
      <c r="B157" s="1" t="s">
        <v>114</v>
      </c>
      <c r="F157" s="14"/>
      <c r="G157" s="14"/>
      <c r="H157" s="14"/>
      <c r="I157" s="96" t="s">
        <v>115</v>
      </c>
      <c r="J157" s="97"/>
      <c r="K157" s="97"/>
      <c r="L157" s="97"/>
      <c r="M157" s="98"/>
      <c r="N157" s="14"/>
      <c r="O157" s="100"/>
      <c r="P157" s="100"/>
      <c r="Q157" s="100"/>
      <c r="R157" s="100"/>
      <c r="S157" s="100"/>
      <c r="T157" s="100"/>
      <c r="U157" s="100"/>
    </row>
    <row r="158" customFormat="false" ht="12.75" hidden="false" customHeight="false" outlineLevel="0" collapsed="false">
      <c r="B158" s="1" t="s">
        <v>93</v>
      </c>
      <c r="F158" s="14"/>
      <c r="G158" s="14"/>
      <c r="H158" s="14"/>
      <c r="I158" s="96" t="s">
        <v>116</v>
      </c>
      <c r="J158" s="101"/>
      <c r="K158" s="22" t="n">
        <f aca="false">-L158</f>
        <v>-12.785</v>
      </c>
      <c r="L158" s="22" t="n">
        <f aca="false">-L156</f>
        <v>12.785</v>
      </c>
      <c r="M158" s="98" t="n">
        <f aca="false">SUM(J158:L158)</f>
        <v>0</v>
      </c>
      <c r="N158" s="14"/>
      <c r="R158" s="100"/>
      <c r="S158" s="100"/>
      <c r="T158" s="100"/>
      <c r="U158" s="100"/>
    </row>
    <row r="159" customFormat="false" ht="12.75" hidden="false" customHeight="false" outlineLevel="0" collapsed="false">
      <c r="B159" s="1" t="s">
        <v>117</v>
      </c>
      <c r="F159" s="14"/>
      <c r="G159" s="14"/>
      <c r="H159" s="14"/>
      <c r="I159" s="96"/>
      <c r="J159" s="102" t="n">
        <v>-75</v>
      </c>
      <c r="K159" s="103" t="n">
        <f aca="false">-J159</f>
        <v>75</v>
      </c>
      <c r="L159" s="103"/>
      <c r="M159" s="98" t="n">
        <f aca="false">SUM(J159:L159)</f>
        <v>0</v>
      </c>
      <c r="N159" s="14"/>
      <c r="R159" s="100"/>
      <c r="S159" s="100"/>
      <c r="T159" s="100"/>
      <c r="U159" s="100"/>
    </row>
    <row r="160" customFormat="false" ht="12.75" hidden="false" customHeight="false" outlineLevel="0" collapsed="false">
      <c r="A160" s="13"/>
      <c r="B160" s="1" t="s">
        <v>118</v>
      </c>
      <c r="F160" s="14"/>
      <c r="G160" s="14"/>
      <c r="H160" s="14"/>
      <c r="I160" s="96"/>
      <c r="J160" s="22" t="n">
        <f aca="false">SUM(J156:J159)</f>
        <v>226.7</v>
      </c>
      <c r="K160" s="22" t="n">
        <f aca="false">SUM(K156:K159)</f>
        <v>-11.535</v>
      </c>
      <c r="L160" s="22" t="n">
        <f aca="false">SUM(L156:L159)</f>
        <v>0</v>
      </c>
      <c r="M160" s="98" t="n">
        <f aca="false">SUM(J160:L160)</f>
        <v>215.165</v>
      </c>
      <c r="N160" s="14"/>
    </row>
    <row r="161" customFormat="false" ht="12.75" hidden="false" customHeight="false" outlineLevel="0" collapsed="false">
      <c r="A161" s="1" t="n">
        <f aca="false">SUM(A155:A160)</f>
        <v>90</v>
      </c>
      <c r="B161" s="1" t="s">
        <v>119</v>
      </c>
      <c r="F161" s="14"/>
      <c r="G161" s="14"/>
      <c r="H161" s="14"/>
      <c r="I161" s="96" t="s">
        <v>120</v>
      </c>
      <c r="J161" s="101"/>
      <c r="K161" s="97"/>
      <c r="L161" s="101"/>
      <c r="M161" s="98" t="n">
        <f aca="false">SUM(J161:L161)</f>
        <v>0</v>
      </c>
      <c r="N161" s="14"/>
      <c r="O161" s="100"/>
      <c r="P161" s="100"/>
      <c r="Q161" s="100"/>
      <c r="R161" s="100"/>
      <c r="S161" s="100"/>
      <c r="T161" s="100"/>
      <c r="U161" s="100"/>
    </row>
    <row r="162" customFormat="false" ht="12.75" hidden="false" customHeight="false" outlineLevel="0" collapsed="false">
      <c r="A162" s="13" t="n">
        <v>10</v>
      </c>
      <c r="B162" s="1" t="s">
        <v>121</v>
      </c>
      <c r="F162" s="41"/>
      <c r="G162" s="41"/>
      <c r="H162" s="14"/>
      <c r="I162" s="96" t="s">
        <v>122</v>
      </c>
      <c r="J162" s="104" t="n">
        <f aca="false">K150</f>
        <v>0</v>
      </c>
      <c r="K162" s="102" t="n">
        <f aca="false">K151</f>
        <v>0</v>
      </c>
      <c r="L162" s="104"/>
      <c r="M162" s="98" t="n">
        <f aca="false">SUM(J162:L162)</f>
        <v>0</v>
      </c>
      <c r="N162" s="14"/>
      <c r="O162" s="100"/>
      <c r="P162" s="100"/>
      <c r="Q162" s="100"/>
      <c r="R162" s="100"/>
      <c r="S162" s="100"/>
      <c r="T162" s="100"/>
      <c r="U162" s="100"/>
    </row>
    <row r="163" customFormat="false" ht="12.75" hidden="false" customHeight="false" outlineLevel="0" collapsed="false">
      <c r="A163" s="1" t="n">
        <f aca="false">SUM(A161:A162)</f>
        <v>100</v>
      </c>
      <c r="B163" s="1" t="s">
        <v>123</v>
      </c>
      <c r="F163" s="41"/>
      <c r="G163" s="41"/>
      <c r="H163" s="14"/>
      <c r="I163" s="105"/>
      <c r="J163" s="22" t="n">
        <f aca="false">SUM(J160:J162)</f>
        <v>226.7</v>
      </c>
      <c r="K163" s="22" t="n">
        <f aca="false">SUM(K160:K162)</f>
        <v>-11.535</v>
      </c>
      <c r="L163" s="22" t="n">
        <f aca="false">SUM(L160:L162)</f>
        <v>0</v>
      </c>
      <c r="M163" s="98" t="n">
        <f aca="false">SUM(J163:L163)</f>
        <v>215.165</v>
      </c>
      <c r="N163" s="14"/>
      <c r="O163" s="100"/>
      <c r="P163" s="100"/>
      <c r="Q163" s="100"/>
      <c r="R163" s="100"/>
      <c r="S163" s="100"/>
      <c r="T163" s="100"/>
      <c r="U163" s="100"/>
    </row>
    <row r="164" customFormat="false" ht="12.75" hidden="false" customHeight="false" outlineLevel="0" collapsed="false">
      <c r="F164" s="41"/>
      <c r="G164" s="41"/>
      <c r="H164" s="14"/>
      <c r="I164" s="105" t="s">
        <v>124</v>
      </c>
      <c r="J164" s="88" t="n">
        <f aca="false">-K164</f>
        <v>-0</v>
      </c>
      <c r="K164" s="102"/>
      <c r="L164" s="22"/>
      <c r="M164" s="98" t="n">
        <f aca="false">SUM(J164:L164)</f>
        <v>0</v>
      </c>
      <c r="N164" s="14"/>
      <c r="O164" s="100"/>
      <c r="Q164" s="100"/>
    </row>
    <row r="165" customFormat="false" ht="12.75" hidden="false" customHeight="false" outlineLevel="0" collapsed="false">
      <c r="F165" s="14"/>
      <c r="G165" s="41"/>
      <c r="H165" s="14"/>
      <c r="I165" s="105"/>
      <c r="J165" s="106" t="n">
        <f aca="false">SUM(J163:J164)</f>
        <v>226.7</v>
      </c>
      <c r="K165" s="106" t="n">
        <f aca="false">SUM(K163:K164)</f>
        <v>-11.535</v>
      </c>
      <c r="L165" s="106" t="n">
        <f aca="false">SUM(L163:L164)</f>
        <v>0</v>
      </c>
      <c r="M165" s="98" t="n">
        <f aca="false">SUM(J165:L165)</f>
        <v>215.165</v>
      </c>
      <c r="N165" s="14"/>
      <c r="O165" s="100"/>
      <c r="P165" s="100"/>
      <c r="Q165" s="100"/>
      <c r="R165" s="100"/>
      <c r="S165" s="100"/>
      <c r="T165" s="100"/>
      <c r="U165" s="100"/>
    </row>
    <row r="166" customFormat="false" ht="12.75" hidden="false" customHeight="false" outlineLevel="0" collapsed="false">
      <c r="A166" s="71" t="n">
        <f aca="false">A127+A141+A148</f>
        <v>490.81</v>
      </c>
      <c r="B166" s="19" t="s">
        <v>125</v>
      </c>
      <c r="C166" s="63"/>
      <c r="F166" s="14"/>
      <c r="G166" s="41"/>
      <c r="I166" s="105" t="s">
        <v>126</v>
      </c>
      <c r="J166" s="107"/>
      <c r="K166" s="107"/>
      <c r="L166" s="108"/>
      <c r="M166" s="98" t="n">
        <f aca="false">SUM(J166:L166)</f>
        <v>0</v>
      </c>
      <c r="N166" s="14"/>
      <c r="O166" s="100"/>
      <c r="P166" s="100"/>
      <c r="Q166" s="100"/>
      <c r="R166" s="100"/>
      <c r="S166" s="100"/>
      <c r="T166" s="100"/>
      <c r="U166" s="100"/>
    </row>
    <row r="167" customFormat="false" ht="12.75" hidden="false" customHeight="false" outlineLevel="0" collapsed="false">
      <c r="A167" s="109" t="n">
        <f aca="false">A138+A145+A151+A163</f>
        <v>565.683</v>
      </c>
      <c r="B167" s="110" t="s">
        <v>127</v>
      </c>
      <c r="C167" s="91"/>
      <c r="F167" s="14"/>
      <c r="G167" s="41"/>
      <c r="I167" s="105"/>
      <c r="J167" s="106" t="n">
        <f aca="false">SUM(J165:J166)</f>
        <v>226.7</v>
      </c>
      <c r="K167" s="106" t="n">
        <f aca="false">SUM(K165:K166)</f>
        <v>-11.535</v>
      </c>
      <c r="L167" s="106" t="n">
        <f aca="false">SUM(L165:L166)</f>
        <v>0</v>
      </c>
      <c r="M167" s="98" t="n">
        <f aca="false">SUM(J167:L167)</f>
        <v>215.165</v>
      </c>
      <c r="N167" s="14"/>
      <c r="O167" s="100"/>
      <c r="P167" s="100"/>
      <c r="Q167" s="100"/>
      <c r="R167" s="100"/>
      <c r="S167" s="100"/>
      <c r="T167" s="100"/>
      <c r="U167" s="100"/>
    </row>
    <row r="168" customFormat="false" ht="12.75" hidden="false" customHeight="false" outlineLevel="0" collapsed="false">
      <c r="F168" s="14"/>
      <c r="G168" s="41"/>
      <c r="I168" s="105"/>
      <c r="J168" s="111"/>
      <c r="K168" s="103"/>
      <c r="L168" s="111"/>
      <c r="M168" s="112"/>
      <c r="O168" s="100"/>
      <c r="P168" s="100"/>
      <c r="Q168" s="100"/>
      <c r="R168" s="100"/>
      <c r="S168" s="100"/>
      <c r="T168" s="100"/>
      <c r="U168" s="100"/>
    </row>
    <row r="169" customFormat="false" ht="12.75" hidden="false" customHeight="false" outlineLevel="0" collapsed="false">
      <c r="F169" s="14"/>
      <c r="G169" s="41"/>
      <c r="I169" s="105"/>
      <c r="J169" s="106" t="n">
        <f aca="false">SUM(J167:J168)</f>
        <v>226.7</v>
      </c>
      <c r="K169" s="106" t="n">
        <f aca="false">SUM(K167:K168)</f>
        <v>-11.535</v>
      </c>
      <c r="L169" s="70"/>
      <c r="M169" s="98" t="n">
        <f aca="false">SUM(J169:L169)</f>
        <v>215.165</v>
      </c>
      <c r="O169" s="100"/>
      <c r="P169" s="100"/>
      <c r="Q169" s="100"/>
      <c r="R169" s="100"/>
      <c r="S169" s="100"/>
      <c r="T169" s="100"/>
      <c r="U169" s="100"/>
    </row>
    <row r="170" customFormat="false" ht="12.75" hidden="false" customHeight="false" outlineLevel="0" collapsed="false">
      <c r="F170" s="14"/>
      <c r="G170" s="41"/>
      <c r="I170" s="105"/>
      <c r="J170" s="70"/>
      <c r="K170" s="70"/>
      <c r="L170" s="70"/>
      <c r="M170" s="113"/>
      <c r="R170" s="100"/>
    </row>
    <row r="171" customFormat="false" ht="12.75" hidden="false" customHeight="false" outlineLevel="0" collapsed="false">
      <c r="F171" s="14"/>
      <c r="G171" s="41"/>
      <c r="I171" s="105"/>
      <c r="J171" s="70"/>
      <c r="K171" s="70"/>
      <c r="L171" s="70"/>
      <c r="M171" s="113"/>
    </row>
    <row r="172" customFormat="false" ht="12.75" hidden="false" customHeight="false" outlineLevel="0" collapsed="false">
      <c r="F172" s="14"/>
      <c r="I172" s="105"/>
      <c r="J172" s="70"/>
      <c r="K172" s="70"/>
      <c r="L172" s="70"/>
      <c r="M172" s="113"/>
    </row>
    <row r="173" customFormat="false" ht="12.75" hidden="false" customHeight="false" outlineLevel="0" collapsed="false">
      <c r="F173" s="14"/>
      <c r="I173" s="105"/>
      <c r="J173" s="70"/>
      <c r="K173" s="70"/>
      <c r="L173" s="70"/>
      <c r="M173" s="98"/>
    </row>
    <row r="174" customFormat="false" ht="12.75" hidden="false" customHeight="false" outlineLevel="0" collapsed="false">
      <c r="A174" s="14"/>
      <c r="B174" s="14"/>
      <c r="C174" s="14"/>
      <c r="D174" s="14"/>
      <c r="E174" s="14"/>
      <c r="F174" s="14"/>
    </row>
    <row r="175" customFormat="false" ht="12.75" hidden="false" customHeight="false" outlineLevel="0" collapsed="false">
      <c r="A175" s="14"/>
      <c r="B175" s="14"/>
      <c r="C175" s="14"/>
      <c r="D175" s="14"/>
      <c r="E175" s="14"/>
      <c r="F175" s="14"/>
    </row>
  </sheetData>
  <printOptions headings="false" gridLines="false" gridLinesSet="true" horizontalCentered="true" verticalCentered="false"/>
  <pageMargins left="0.5" right="0.5" top="0.25" bottom="0.5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&amp;R&amp;8&amp;D&amp;T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3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10" activeCellId="0" sqref="C1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1.56"/>
    <col collapsed="false" customWidth="true" hidden="false" outlineLevel="0" max="3" min="3" style="0" width="10.41"/>
    <col collapsed="false" customWidth="true" hidden="false" outlineLevel="0" max="4" min="4" style="0" width="16.99"/>
    <col collapsed="false" customWidth="true" hidden="false" outlineLevel="0" max="5" min="5" style="0" width="16.7"/>
    <col collapsed="false" customWidth="true" hidden="false" outlineLevel="0" max="8" min="8" style="0" width="9.28"/>
  </cols>
  <sheetData>
    <row r="1" customFormat="false" ht="12.75" hidden="false" customHeight="false" outlineLevel="0" collapsed="false">
      <c r="A1" s="15" t="str">
        <f aca="false">Projection!A1</f>
        <v>Short-Term Liquidity Position </v>
      </c>
    </row>
    <row r="2" customFormat="false" ht="12.75" hidden="false" customHeight="false" outlineLevel="0" collapsed="false">
      <c r="A2" s="15" t="str">
        <f aca="false">Projection!A2</f>
        <v>Enron Corp</v>
      </c>
    </row>
    <row r="3" customFormat="false" ht="12.75" hidden="false" customHeight="false" outlineLevel="0" collapsed="false">
      <c r="A3" s="15" t="str">
        <f aca="false">Projection!A3</f>
        <v>As of November 27, 2001</v>
      </c>
      <c r="H3" s="114"/>
      <c r="I3" s="114"/>
      <c r="J3" s="114"/>
      <c r="K3" s="114"/>
    </row>
    <row r="4" customFormat="false" ht="12.75" hidden="false" customHeight="false" outlineLevel="0" collapsed="false">
      <c r="H4" s="114"/>
      <c r="I4" s="114"/>
      <c r="J4" s="114"/>
      <c r="K4" s="114"/>
    </row>
    <row r="5" customFormat="false" ht="12.75" hidden="false" customHeight="false" outlineLevel="0" collapsed="false">
      <c r="A5" s="0" t="s">
        <v>128</v>
      </c>
      <c r="H5" s="114"/>
      <c r="I5" s="114"/>
      <c r="J5" s="114"/>
      <c r="K5" s="114"/>
    </row>
    <row r="6" customFormat="false" ht="12.75" hidden="false" customHeight="false" outlineLevel="0" collapsed="false">
      <c r="A6" s="15" t="s">
        <v>129</v>
      </c>
      <c r="B6" s="115"/>
      <c r="D6" s="115"/>
      <c r="F6" s="115"/>
      <c r="H6" s="114"/>
      <c r="I6" s="41"/>
      <c r="J6" s="41"/>
      <c r="K6" s="41"/>
    </row>
    <row r="7" customFormat="false" ht="12.75" hidden="false" customHeight="false" outlineLevel="0" collapsed="false">
      <c r="B7" s="115"/>
      <c r="D7" s="115"/>
      <c r="F7" s="115"/>
      <c r="H7" s="114"/>
      <c r="I7" s="41"/>
      <c r="J7" s="41"/>
      <c r="K7" s="41"/>
    </row>
    <row r="8" customFormat="false" ht="12.75" hidden="false" customHeight="false" outlineLevel="0" collapsed="false">
      <c r="B8" s="116" t="n">
        <v>531.65</v>
      </c>
      <c r="C8" s="0" t="s">
        <v>130</v>
      </c>
      <c r="D8" s="115"/>
      <c r="F8" s="115"/>
      <c r="H8" s="114"/>
      <c r="I8" s="41"/>
      <c r="J8" s="41"/>
      <c r="K8" s="41"/>
    </row>
    <row r="9" customFormat="false" ht="12.75" hidden="false" customHeight="false" outlineLevel="0" collapsed="false">
      <c r="B9" s="117" t="n">
        <v>-19.2</v>
      </c>
      <c r="C9" s="0" t="s">
        <v>131</v>
      </c>
      <c r="D9" s="115"/>
      <c r="F9" s="115"/>
      <c r="H9" s="114"/>
      <c r="I9" s="41"/>
      <c r="J9" s="41"/>
      <c r="K9" s="41"/>
    </row>
    <row r="10" customFormat="false" ht="12.75" hidden="false" customHeight="false" outlineLevel="0" collapsed="false">
      <c r="B10" s="115"/>
      <c r="D10" s="115"/>
      <c r="F10" s="115"/>
      <c r="H10" s="114"/>
      <c r="I10" s="41"/>
      <c r="J10" s="41"/>
      <c r="K10" s="41"/>
    </row>
    <row r="11" customFormat="false" ht="12.75" hidden="false" customHeight="false" outlineLevel="0" collapsed="false">
      <c r="B11" s="100"/>
      <c r="C11" s="0" t="s">
        <v>132</v>
      </c>
      <c r="D11" s="115"/>
      <c r="F11" s="115"/>
      <c r="G11" s="115"/>
      <c r="H11" s="118"/>
      <c r="I11" s="114"/>
      <c r="J11" s="114"/>
      <c r="K11" s="114"/>
      <c r="L11" s="115"/>
    </row>
    <row r="12" customFormat="false" ht="12.75" hidden="false" customHeight="false" outlineLevel="0" collapsed="false">
      <c r="B12" s="100"/>
      <c r="C12" s="117" t="n">
        <f aca="false">46-6-16.1</f>
        <v>23.9</v>
      </c>
      <c r="D12" s="115" t="s">
        <v>133</v>
      </c>
      <c r="F12" s="115"/>
      <c r="G12" s="115"/>
      <c r="H12" s="118"/>
      <c r="I12" s="114"/>
      <c r="J12" s="114"/>
      <c r="K12" s="114"/>
      <c r="L12" s="115"/>
    </row>
    <row r="13" customFormat="false" ht="12.75" hidden="false" customHeight="false" outlineLevel="0" collapsed="false">
      <c r="B13" s="100"/>
      <c r="C13" s="119" t="n">
        <v>-158.7</v>
      </c>
      <c r="D13" s="115" t="s">
        <v>134</v>
      </c>
      <c r="F13" s="115"/>
      <c r="G13" s="115"/>
      <c r="H13" s="118"/>
      <c r="I13" s="114"/>
      <c r="J13" s="114"/>
      <c r="K13" s="114"/>
      <c r="L13" s="115"/>
    </row>
    <row r="14" customFormat="false" ht="12.75" hidden="false" customHeight="false" outlineLevel="0" collapsed="false">
      <c r="B14" s="100" t="n">
        <f aca="false">C14</f>
        <v>-182.6</v>
      </c>
      <c r="C14" s="100" t="n">
        <f aca="false">C13-C12</f>
        <v>-182.6</v>
      </c>
      <c r="D14" s="115"/>
      <c r="F14" s="115"/>
      <c r="G14" s="115"/>
      <c r="H14" s="118"/>
      <c r="I14" s="114"/>
      <c r="J14" s="114"/>
      <c r="K14" s="114"/>
      <c r="L14" s="115"/>
    </row>
    <row r="15" customFormat="false" ht="12.75" hidden="false" customHeight="false" outlineLevel="0" collapsed="false">
      <c r="B15" s="100" t="n">
        <v>-102.5</v>
      </c>
      <c r="C15" s="100" t="s">
        <v>135</v>
      </c>
      <c r="D15" s="115"/>
      <c r="F15" s="115"/>
      <c r="G15" s="115"/>
      <c r="H15" s="118"/>
      <c r="I15" s="114"/>
      <c r="J15" s="114"/>
      <c r="K15" s="114"/>
      <c r="L15" s="115"/>
    </row>
    <row r="16" customFormat="false" ht="12.75" hidden="false" customHeight="false" outlineLevel="0" collapsed="false">
      <c r="B16" s="100"/>
      <c r="C16" s="115"/>
      <c r="D16" s="115"/>
      <c r="F16" s="115"/>
      <c r="G16" s="115"/>
      <c r="H16" s="118"/>
      <c r="I16" s="114"/>
      <c r="J16" s="114"/>
      <c r="K16" s="114"/>
      <c r="L16" s="115"/>
    </row>
    <row r="17" customFormat="false" ht="12.75" hidden="false" customHeight="false" outlineLevel="0" collapsed="false">
      <c r="B17" s="100"/>
      <c r="C17" s="115"/>
      <c r="D17" s="115"/>
      <c r="F17" s="115"/>
      <c r="G17" s="115"/>
      <c r="H17" s="115"/>
      <c r="L17" s="115"/>
    </row>
    <row r="18" customFormat="false" ht="12.75" hidden="false" customHeight="false" outlineLevel="0" collapsed="false">
      <c r="B18" s="120" t="n">
        <v>-1.35</v>
      </c>
      <c r="C18" s="0" t="s">
        <v>136</v>
      </c>
      <c r="D18" s="115"/>
      <c r="F18" s="115"/>
      <c r="G18" s="115"/>
      <c r="H18" s="115"/>
      <c r="L18" s="115"/>
    </row>
    <row r="19" customFormat="false" ht="12.75" hidden="false" customHeight="false" outlineLevel="0" collapsed="false">
      <c r="B19" s="115"/>
      <c r="D19" s="115"/>
      <c r="F19" s="115"/>
      <c r="G19" s="115"/>
      <c r="H19" s="115"/>
      <c r="L19" s="115"/>
    </row>
    <row r="20" customFormat="false" ht="13.5" hidden="false" customHeight="false" outlineLevel="0" collapsed="false">
      <c r="B20" s="121" t="n">
        <f aca="false">SUM(B8:B18)</f>
        <v>226</v>
      </c>
      <c r="C20" s="0" t="s">
        <v>137</v>
      </c>
      <c r="D20" s="115"/>
      <c r="F20" s="115"/>
      <c r="G20" s="115"/>
      <c r="H20" s="115"/>
      <c r="L20" s="115"/>
    </row>
    <row r="21" customFormat="false" ht="13.5" hidden="false" customHeight="false" outlineLevel="0" collapsed="false">
      <c r="B21" s="115"/>
      <c r="D21" s="115"/>
      <c r="F21" s="115"/>
      <c r="G21" s="115"/>
      <c r="H21" s="115"/>
      <c r="L21" s="115"/>
    </row>
    <row r="22" customFormat="false" ht="12.75" hidden="false" customHeight="false" outlineLevel="0" collapsed="false">
      <c r="B22" s="115"/>
      <c r="D22" s="115"/>
      <c r="F22" s="115"/>
      <c r="G22" s="115"/>
      <c r="H22" s="115"/>
      <c r="L22" s="115"/>
    </row>
    <row r="23" customFormat="false" ht="12.75" hidden="false" customHeight="false" outlineLevel="0" collapsed="false">
      <c r="B23" s="115"/>
      <c r="D23" s="115"/>
      <c r="F23" s="115"/>
      <c r="G23" s="115"/>
      <c r="H23" s="115"/>
      <c r="L23" s="115"/>
    </row>
    <row r="24" customFormat="false" ht="12.75" hidden="false" customHeight="false" outlineLevel="0" collapsed="false">
      <c r="B24" s="115"/>
      <c r="D24" s="115"/>
      <c r="F24" s="115"/>
      <c r="G24" s="115"/>
      <c r="H24" s="115"/>
      <c r="L24" s="115"/>
    </row>
    <row r="25" customFormat="false" ht="12.75" hidden="false" customHeight="false" outlineLevel="0" collapsed="false">
      <c r="B25" s="115"/>
      <c r="D25" s="115"/>
      <c r="F25" s="115"/>
      <c r="G25" s="115"/>
      <c r="H25" s="115"/>
      <c r="L25" s="115"/>
    </row>
    <row r="26" customFormat="false" ht="12.75" hidden="false" customHeight="false" outlineLevel="0" collapsed="false">
      <c r="B26" s="115"/>
      <c r="D26" s="115"/>
      <c r="F26" s="115"/>
      <c r="G26" s="115"/>
      <c r="H26" s="115"/>
      <c r="L26" s="115"/>
    </row>
    <row r="27" customFormat="false" ht="12.75" hidden="false" customHeight="false" outlineLevel="0" collapsed="false">
      <c r="B27" s="0" t="s">
        <v>138</v>
      </c>
    </row>
    <row r="28" customFormat="false" ht="12.75" hidden="false" customHeight="false" outlineLevel="0" collapsed="false">
      <c r="B28" s="122" t="s">
        <v>8</v>
      </c>
      <c r="C28" s="123" t="s">
        <v>9</v>
      </c>
      <c r="D28" s="124" t="s">
        <v>10</v>
      </c>
      <c r="E28" s="1"/>
      <c r="F28" s="1"/>
    </row>
    <row r="29" customFormat="false" ht="12.75" hidden="false" customHeight="false" outlineLevel="0" collapsed="false">
      <c r="B29" s="18" t="n">
        <v>-108</v>
      </c>
      <c r="C29" s="1" t="n">
        <v>71</v>
      </c>
      <c r="D29" s="6" t="n">
        <f aca="false">SUM(B29:C29)</f>
        <v>-37</v>
      </c>
      <c r="E29" s="125" t="n">
        <v>37214</v>
      </c>
      <c r="F29" s="1" t="s">
        <v>139</v>
      </c>
    </row>
    <row r="30" customFormat="false" ht="12.75" hidden="false" customHeight="false" outlineLevel="0" collapsed="false">
      <c r="B30" s="18" t="n">
        <v>-293</v>
      </c>
      <c r="C30" s="1" t="n">
        <v>339</v>
      </c>
      <c r="D30" s="6" t="n">
        <f aca="false">SUM(B30:C30)</f>
        <v>46</v>
      </c>
      <c r="E30" s="125" t="n">
        <v>37215</v>
      </c>
      <c r="F30" s="1" t="s">
        <v>139</v>
      </c>
    </row>
    <row r="31" customFormat="false" ht="12.75" hidden="false" customHeight="false" outlineLevel="0" collapsed="false">
      <c r="B31" s="18" t="n">
        <v>-623.6</v>
      </c>
      <c r="C31" s="1" t="n">
        <v>571.7</v>
      </c>
      <c r="D31" s="6" t="n">
        <f aca="false">SUM(B31:C31)</f>
        <v>-51.9</v>
      </c>
      <c r="E31" s="125" t="n">
        <v>37221</v>
      </c>
      <c r="F31" s="1" t="s">
        <v>140</v>
      </c>
    </row>
    <row r="32" customFormat="false" ht="12.75" hidden="false" customHeight="false" outlineLevel="0" collapsed="false">
      <c r="B32" s="126"/>
      <c r="C32" s="33"/>
      <c r="D32" s="6" t="n">
        <f aca="false">SUM(D29:D31)</f>
        <v>-42.9</v>
      </c>
      <c r="E32" s="1"/>
      <c r="F32" s="1"/>
    </row>
    <row r="33" customFormat="false" ht="12.75" hidden="false" customHeight="false" outlineLevel="0" collapsed="false">
      <c r="B33" s="18"/>
      <c r="C33" s="14"/>
      <c r="D33" s="32"/>
      <c r="E33" s="1"/>
      <c r="F33" s="1"/>
    </row>
    <row r="34" customFormat="false" ht="12.75" hidden="false" customHeight="false" outlineLevel="0" collapsed="false">
      <c r="B34" s="18"/>
      <c r="C34" s="41"/>
      <c r="D34" s="32"/>
      <c r="E34" s="4"/>
      <c r="F34" s="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9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79" activeCellId="0" sqref="F79"/>
    </sheetView>
  </sheetViews>
  <sheetFormatPr defaultColWidth="9.0546875" defaultRowHeight="12.75" customHeight="true" zeroHeight="false" outlineLevelRow="0" outlineLevelCol="0"/>
  <sheetData>
    <row r="1" customFormat="false" ht="12.75" hidden="false" customHeight="false" outlineLevel="0" collapsed="false">
      <c r="A1" s="0" t="s">
        <v>141</v>
      </c>
      <c r="C1" s="0" t="s">
        <v>142</v>
      </c>
    </row>
    <row r="3" customFormat="false" ht="12.75" hidden="false" customHeight="false" outlineLevel="0" collapsed="false">
      <c r="A3" s="0" t="n">
        <v>7.56</v>
      </c>
      <c r="C3" s="0" t="n">
        <v>6.037</v>
      </c>
    </row>
    <row r="4" customFormat="false" ht="12.75" hidden="false" customHeight="false" outlineLevel="0" collapsed="false">
      <c r="A4" s="0" t="n">
        <v>3.404</v>
      </c>
      <c r="C4" s="0" t="n">
        <v>2.814</v>
      </c>
    </row>
    <row r="5" customFormat="false" ht="12.75" hidden="false" customHeight="false" outlineLevel="0" collapsed="false">
      <c r="A5" s="0" t="n">
        <v>2.097</v>
      </c>
      <c r="C5" s="0" t="n">
        <v>1.015</v>
      </c>
    </row>
    <row r="6" customFormat="false" ht="12.75" hidden="false" customHeight="false" outlineLevel="0" collapsed="false">
      <c r="A6" s="0" t="n">
        <v>1.417</v>
      </c>
      <c r="C6" s="0" t="n">
        <v>0.551</v>
      </c>
    </row>
    <row r="7" customFormat="false" ht="12.75" hidden="false" customHeight="false" outlineLevel="0" collapsed="false">
      <c r="A7" s="0" t="n">
        <v>1.411</v>
      </c>
      <c r="C7" s="0" t="n">
        <v>0.409</v>
      </c>
    </row>
    <row r="8" customFormat="false" ht="12.75" hidden="false" customHeight="false" outlineLevel="0" collapsed="false">
      <c r="A8" s="0" t="n">
        <v>0.472</v>
      </c>
      <c r="C8" s="0" t="n">
        <v>0.408</v>
      </c>
    </row>
    <row r="9" customFormat="false" ht="12.75" hidden="false" customHeight="false" outlineLevel="0" collapsed="false">
      <c r="A9" s="0" t="n">
        <v>0.36</v>
      </c>
      <c r="C9" s="0" t="n">
        <v>0.402</v>
      </c>
    </row>
    <row r="10" customFormat="false" ht="12.75" hidden="false" customHeight="false" outlineLevel="0" collapsed="false">
      <c r="A10" s="0" t="n">
        <v>0.346</v>
      </c>
      <c r="C10" s="0" t="n">
        <v>10.75</v>
      </c>
    </row>
    <row r="11" customFormat="false" ht="12.75" hidden="false" customHeight="false" outlineLevel="0" collapsed="false">
      <c r="A11" s="0" t="n">
        <v>0.316</v>
      </c>
      <c r="C11" s="0" t="n">
        <v>6.669</v>
      </c>
    </row>
    <row r="12" customFormat="false" ht="12.75" hidden="false" customHeight="false" outlineLevel="0" collapsed="false">
      <c r="A12" s="0" t="n">
        <v>0.243</v>
      </c>
      <c r="C12" s="0" t="n">
        <v>6.416</v>
      </c>
    </row>
    <row r="13" customFormat="false" ht="12.75" hidden="false" customHeight="false" outlineLevel="0" collapsed="false">
      <c r="A13" s="0" t="n">
        <v>0.108</v>
      </c>
      <c r="C13" s="0" t="n">
        <v>6.3</v>
      </c>
    </row>
    <row r="14" customFormat="false" ht="12.75" hidden="false" customHeight="false" outlineLevel="0" collapsed="false">
      <c r="A14" s="0" t="n">
        <v>0.097</v>
      </c>
      <c r="C14" s="0" t="n">
        <v>6.043</v>
      </c>
    </row>
    <row r="15" customFormat="false" ht="12.75" hidden="false" customHeight="false" outlineLevel="0" collapsed="false">
      <c r="A15" s="0" t="n">
        <v>0.006</v>
      </c>
      <c r="C15" s="0" t="n">
        <v>5.064</v>
      </c>
    </row>
    <row r="16" customFormat="false" ht="12.75" hidden="false" customHeight="false" outlineLevel="0" collapsed="false">
      <c r="A16" s="0" t="n">
        <v>0.308</v>
      </c>
      <c r="C16" s="0" t="n">
        <v>4.375</v>
      </c>
    </row>
    <row r="17" customFormat="false" ht="12.75" hidden="false" customHeight="false" outlineLevel="0" collapsed="false">
      <c r="A17" s="0" t="n">
        <v>0.204</v>
      </c>
      <c r="C17" s="0" t="n">
        <v>3.411</v>
      </c>
    </row>
    <row r="18" customFormat="false" ht="12.75" hidden="false" customHeight="false" outlineLevel="0" collapsed="false">
      <c r="A18" s="0" t="n">
        <v>0.201</v>
      </c>
      <c r="C18" s="0" t="n">
        <v>3.314</v>
      </c>
    </row>
    <row r="19" customFormat="false" ht="12.75" hidden="false" customHeight="false" outlineLevel="0" collapsed="false">
      <c r="A19" s="0" t="n">
        <v>0.006</v>
      </c>
      <c r="C19" s="0" t="n">
        <v>3.313</v>
      </c>
    </row>
    <row r="20" customFormat="false" ht="12.75" hidden="false" customHeight="false" outlineLevel="0" collapsed="false">
      <c r="A20" s="0" t="n">
        <v>0.045</v>
      </c>
      <c r="C20" s="0" t="n">
        <v>2.976</v>
      </c>
    </row>
    <row r="21" customFormat="false" ht="12.75" hidden="false" customHeight="false" outlineLevel="0" collapsed="false">
      <c r="A21" s="0" t="n">
        <v>28.3</v>
      </c>
      <c r="C21" s="0" t="n">
        <v>2.837</v>
      </c>
    </row>
    <row r="22" customFormat="false" ht="12.75" hidden="false" customHeight="false" outlineLevel="0" collapsed="false">
      <c r="A22" s="0" t="n">
        <v>11.3</v>
      </c>
      <c r="C22" s="0" t="n">
        <v>2.373</v>
      </c>
    </row>
    <row r="23" customFormat="false" ht="12.75" hidden="false" customHeight="false" outlineLevel="0" collapsed="false">
      <c r="A23" s="0" t="n">
        <v>9.9</v>
      </c>
      <c r="C23" s="0" t="n">
        <v>2.367</v>
      </c>
    </row>
    <row r="24" customFormat="false" ht="12.75" hidden="false" customHeight="false" outlineLevel="0" collapsed="false">
      <c r="A24" s="0" t="n">
        <v>7.8</v>
      </c>
      <c r="C24" s="0" t="n">
        <v>1.987</v>
      </c>
    </row>
    <row r="25" customFormat="false" ht="12.75" hidden="false" customHeight="false" outlineLevel="0" collapsed="false">
      <c r="A25" s="0" t="n">
        <v>7.7</v>
      </c>
      <c r="C25" s="0" t="n">
        <v>1.863</v>
      </c>
    </row>
    <row r="26" customFormat="false" ht="12.75" hidden="false" customHeight="false" outlineLevel="0" collapsed="false">
      <c r="A26" s="0" t="n">
        <v>7.4</v>
      </c>
      <c r="C26" s="0" t="n">
        <v>1.783</v>
      </c>
    </row>
    <row r="27" customFormat="false" ht="12.75" hidden="false" customHeight="false" outlineLevel="0" collapsed="false">
      <c r="A27" s="0" t="n">
        <v>7.2</v>
      </c>
      <c r="C27" s="0" t="n">
        <v>1.756</v>
      </c>
    </row>
    <row r="28" customFormat="false" ht="12.75" hidden="false" customHeight="false" outlineLevel="0" collapsed="false">
      <c r="A28" s="0" t="n">
        <v>5.8</v>
      </c>
      <c r="C28" s="0" t="n">
        <v>1.55</v>
      </c>
    </row>
    <row r="29" customFormat="false" ht="12.75" hidden="false" customHeight="false" outlineLevel="0" collapsed="false">
      <c r="A29" s="0" t="n">
        <v>5.6</v>
      </c>
      <c r="C29" s="0" t="n">
        <v>1.486</v>
      </c>
    </row>
    <row r="30" customFormat="false" ht="12.75" hidden="false" customHeight="false" outlineLevel="0" collapsed="false">
      <c r="A30" s="0" t="n">
        <v>5.4</v>
      </c>
      <c r="C30" s="0" t="n">
        <v>1.314</v>
      </c>
    </row>
    <row r="31" customFormat="false" ht="12.75" hidden="false" customHeight="false" outlineLevel="0" collapsed="false">
      <c r="A31" s="0" t="n">
        <v>5.2</v>
      </c>
      <c r="C31" s="0" t="n">
        <v>1.229</v>
      </c>
    </row>
    <row r="32" customFormat="false" ht="12.75" hidden="false" customHeight="false" outlineLevel="0" collapsed="false">
      <c r="A32" s="0" t="n">
        <v>4.2</v>
      </c>
      <c r="C32" s="0" t="n">
        <v>1.226</v>
      </c>
    </row>
    <row r="33" customFormat="false" ht="12.75" hidden="false" customHeight="false" outlineLevel="0" collapsed="false">
      <c r="A33" s="0" t="n">
        <v>3.9</v>
      </c>
      <c r="C33" s="0" t="n">
        <v>1.184</v>
      </c>
    </row>
    <row r="34" customFormat="false" ht="12.75" hidden="false" customHeight="false" outlineLevel="0" collapsed="false">
      <c r="A34" s="0" t="n">
        <v>3.2</v>
      </c>
      <c r="C34" s="0" t="n">
        <v>1.164</v>
      </c>
    </row>
    <row r="35" customFormat="false" ht="12.75" hidden="false" customHeight="false" outlineLevel="0" collapsed="false">
      <c r="A35" s="0" t="n">
        <v>2.8</v>
      </c>
      <c r="C35" s="0" t="n">
        <v>1.144</v>
      </c>
    </row>
    <row r="36" customFormat="false" ht="12.75" hidden="false" customHeight="false" outlineLevel="0" collapsed="false">
      <c r="A36" s="0" t="n">
        <v>2.6</v>
      </c>
      <c r="C36" s="0" t="n">
        <v>0.988</v>
      </c>
    </row>
    <row r="37" customFormat="false" ht="12.75" hidden="false" customHeight="false" outlineLevel="0" collapsed="false">
      <c r="A37" s="0" t="n">
        <v>2.5</v>
      </c>
      <c r="C37" s="0" t="n">
        <v>0.972</v>
      </c>
    </row>
    <row r="38" customFormat="false" ht="12.75" hidden="false" customHeight="false" outlineLevel="0" collapsed="false">
      <c r="A38" s="0" t="n">
        <v>2.3</v>
      </c>
      <c r="C38" s="0" t="n">
        <v>0.787</v>
      </c>
    </row>
    <row r="39" customFormat="false" ht="12.75" hidden="false" customHeight="false" outlineLevel="0" collapsed="false">
      <c r="A39" s="0" t="n">
        <v>2.086</v>
      </c>
      <c r="C39" s="0" t="n">
        <v>0.69</v>
      </c>
    </row>
    <row r="40" customFormat="false" ht="12.75" hidden="false" customHeight="false" outlineLevel="0" collapsed="false">
      <c r="A40" s="0" t="n">
        <v>1.9</v>
      </c>
      <c r="C40" s="0" t="n">
        <v>0.675</v>
      </c>
    </row>
    <row r="41" customFormat="false" ht="12.75" hidden="false" customHeight="false" outlineLevel="0" collapsed="false">
      <c r="A41" s="0" t="n">
        <v>1.7</v>
      </c>
      <c r="C41" s="0" t="n">
        <v>0.615</v>
      </c>
    </row>
    <row r="42" customFormat="false" ht="12.75" hidden="false" customHeight="false" outlineLevel="0" collapsed="false">
      <c r="A42" s="0" t="n">
        <v>1.7</v>
      </c>
      <c r="C42" s="0" t="n">
        <v>0.612</v>
      </c>
    </row>
    <row r="43" customFormat="false" ht="12.75" hidden="false" customHeight="false" outlineLevel="0" collapsed="false">
      <c r="A43" s="0" t="n">
        <v>1.6</v>
      </c>
      <c r="C43" s="0" t="n">
        <v>0.607</v>
      </c>
    </row>
    <row r="44" customFormat="false" ht="12.75" hidden="false" customHeight="false" outlineLevel="0" collapsed="false">
      <c r="A44" s="0" t="n">
        <v>1.3</v>
      </c>
      <c r="C44" s="0" t="n">
        <v>0.602</v>
      </c>
    </row>
    <row r="45" customFormat="false" ht="12.75" hidden="false" customHeight="false" outlineLevel="0" collapsed="false">
      <c r="A45" s="0" t="n">
        <v>1</v>
      </c>
      <c r="C45" s="0" t="n">
        <v>0.571</v>
      </c>
    </row>
    <row r="46" customFormat="false" ht="12.75" hidden="false" customHeight="false" outlineLevel="0" collapsed="false">
      <c r="A46" s="0" t="n">
        <v>1</v>
      </c>
      <c r="C46" s="0" t="n">
        <v>0.563</v>
      </c>
    </row>
    <row r="47" customFormat="false" ht="12.75" hidden="false" customHeight="false" outlineLevel="0" collapsed="false">
      <c r="A47" s="0" t="n">
        <v>1</v>
      </c>
      <c r="C47" s="0" t="n">
        <v>0.541</v>
      </c>
    </row>
    <row r="48" customFormat="false" ht="12.75" hidden="false" customHeight="false" outlineLevel="0" collapsed="false">
      <c r="A48" s="0" t="n">
        <v>0.898</v>
      </c>
      <c r="C48" s="0" t="n">
        <v>0.139</v>
      </c>
    </row>
    <row r="49" customFormat="false" ht="12.75" hidden="false" customHeight="false" outlineLevel="0" collapsed="false">
      <c r="A49" s="0" t="n">
        <v>0.888</v>
      </c>
      <c r="C49" s="0" t="n">
        <v>0.835</v>
      </c>
    </row>
    <row r="50" customFormat="false" ht="12.75" hidden="false" customHeight="false" outlineLevel="0" collapsed="false">
      <c r="A50" s="0" t="n">
        <v>0.84</v>
      </c>
      <c r="C50" s="0" t="n">
        <v>0.05</v>
      </c>
    </row>
    <row r="51" customFormat="false" ht="12.75" hidden="false" customHeight="false" outlineLevel="0" collapsed="false">
      <c r="A51" s="0" t="n">
        <v>0.745</v>
      </c>
    </row>
    <row r="52" customFormat="false" ht="12.75" hidden="false" customHeight="false" outlineLevel="0" collapsed="false">
      <c r="A52" s="0" t="n">
        <v>0.737</v>
      </c>
    </row>
    <row r="53" customFormat="false" ht="12.75" hidden="false" customHeight="false" outlineLevel="0" collapsed="false">
      <c r="A53" s="0" t="n">
        <v>0.695</v>
      </c>
    </row>
    <row r="54" customFormat="false" ht="12.75" hidden="false" customHeight="false" outlineLevel="0" collapsed="false">
      <c r="A54" s="0" t="n">
        <v>0.684</v>
      </c>
    </row>
    <row r="55" customFormat="false" ht="12.75" hidden="false" customHeight="false" outlineLevel="0" collapsed="false">
      <c r="A55" s="0" t="n">
        <v>0.678</v>
      </c>
    </row>
    <row r="56" customFormat="false" ht="12.75" hidden="false" customHeight="false" outlineLevel="0" collapsed="false">
      <c r="A56" s="0" t="n">
        <v>0.597</v>
      </c>
    </row>
    <row r="57" customFormat="false" ht="12.75" hidden="false" customHeight="false" outlineLevel="0" collapsed="false">
      <c r="A57" s="0" t="n">
        <v>0.596</v>
      </c>
    </row>
    <row r="58" customFormat="false" ht="12.75" hidden="false" customHeight="false" outlineLevel="0" collapsed="false">
      <c r="A58" s="0" t="n">
        <v>0.594</v>
      </c>
    </row>
    <row r="59" customFormat="false" ht="12.75" hidden="false" customHeight="false" outlineLevel="0" collapsed="false">
      <c r="A59" s="0" t="n">
        <v>0.551</v>
      </c>
    </row>
    <row r="60" customFormat="false" ht="12.75" hidden="false" customHeight="false" outlineLevel="0" collapsed="false">
      <c r="A60" s="0" t="n">
        <v>0.545</v>
      </c>
    </row>
    <row r="61" customFormat="false" ht="12.75" hidden="false" customHeight="false" outlineLevel="0" collapsed="false">
      <c r="A61" s="0" t="n">
        <v>0.545</v>
      </c>
    </row>
    <row r="62" customFormat="false" ht="12.75" hidden="false" customHeight="false" outlineLevel="0" collapsed="false">
      <c r="A62" s="0" t="n">
        <v>0.471</v>
      </c>
    </row>
    <row r="63" customFormat="false" ht="12.75" hidden="false" customHeight="false" outlineLevel="0" collapsed="false">
      <c r="A63" s="0" t="n">
        <v>0.44</v>
      </c>
    </row>
    <row r="64" customFormat="false" ht="12.75" hidden="false" customHeight="false" outlineLevel="0" collapsed="false">
      <c r="A64" s="0" t="n">
        <v>0.405</v>
      </c>
    </row>
    <row r="65" customFormat="false" ht="12.75" hidden="false" customHeight="false" outlineLevel="0" collapsed="false">
      <c r="A65" s="0" t="n">
        <v>0.378</v>
      </c>
    </row>
    <row r="66" customFormat="false" ht="12.75" hidden="false" customHeight="false" outlineLevel="0" collapsed="false">
      <c r="A66" s="0" t="n">
        <v>0.323</v>
      </c>
    </row>
    <row r="67" customFormat="false" ht="12.75" hidden="false" customHeight="false" outlineLevel="0" collapsed="false">
      <c r="A67" s="0" t="n">
        <v>0.311</v>
      </c>
    </row>
    <row r="68" customFormat="false" ht="12.75" hidden="false" customHeight="false" outlineLevel="0" collapsed="false">
      <c r="A68" s="0" t="n">
        <v>0.227</v>
      </c>
    </row>
    <row r="69" customFormat="false" ht="12.75" hidden="false" customHeight="false" outlineLevel="0" collapsed="false">
      <c r="A69" s="0" t="n">
        <v>0.211</v>
      </c>
    </row>
    <row r="70" customFormat="false" ht="12.75" hidden="false" customHeight="false" outlineLevel="0" collapsed="false">
      <c r="A70" s="0" t="n">
        <v>0.15</v>
      </c>
    </row>
    <row r="71" customFormat="false" ht="12.75" hidden="false" customHeight="false" outlineLevel="0" collapsed="false">
      <c r="A71" s="0" t="n">
        <v>0.081</v>
      </c>
    </row>
    <row r="72" customFormat="false" ht="12.75" hidden="false" customHeight="false" outlineLevel="0" collapsed="false">
      <c r="A72" s="0" t="n">
        <v>0.063</v>
      </c>
    </row>
    <row r="73" customFormat="false" ht="12.75" hidden="false" customHeight="false" outlineLevel="0" collapsed="false">
      <c r="A73" s="0" t="n">
        <v>0.058</v>
      </c>
    </row>
    <row r="74" customFormat="false" ht="12.75" hidden="false" customHeight="false" outlineLevel="0" collapsed="false">
      <c r="A74" s="0" t="n">
        <v>0.046</v>
      </c>
    </row>
    <row r="75" customFormat="false" ht="12.75" hidden="false" customHeight="false" outlineLevel="0" collapsed="false">
      <c r="A75" s="0" t="n">
        <v>0.044</v>
      </c>
    </row>
    <row r="76" customFormat="false" ht="12.75" hidden="false" customHeight="false" outlineLevel="0" collapsed="false">
      <c r="A76" s="0" t="n">
        <v>0.028</v>
      </c>
    </row>
    <row r="77" customFormat="false" ht="12.75" hidden="false" customHeight="false" outlineLevel="0" collapsed="false">
      <c r="A77" s="0" t="n">
        <v>0.019</v>
      </c>
    </row>
    <row r="78" customFormat="false" ht="12.75" hidden="false" customHeight="false" outlineLevel="0" collapsed="false">
      <c r="A78" s="0" t="n">
        <v>0.018</v>
      </c>
    </row>
    <row r="79" customFormat="false" ht="12.75" hidden="false" customHeight="false" outlineLevel="0" collapsed="false">
      <c r="A79" s="0" t="n">
        <v>0.012</v>
      </c>
    </row>
    <row r="80" customFormat="false" ht="12.75" hidden="false" customHeight="false" outlineLevel="0" collapsed="false">
      <c r="A80" s="0" t="n">
        <v>0.008</v>
      </c>
    </row>
    <row r="81" customFormat="false" ht="12.75" hidden="false" customHeight="false" outlineLevel="0" collapsed="false">
      <c r="A81" s="0" t="n">
        <v>0.007</v>
      </c>
    </row>
    <row r="82" customFormat="false" ht="12.75" hidden="false" customHeight="false" outlineLevel="0" collapsed="false">
      <c r="A82" s="0" t="n">
        <v>0.007</v>
      </c>
    </row>
    <row r="83" customFormat="false" ht="12.75" hidden="false" customHeight="false" outlineLevel="0" collapsed="false">
      <c r="A83" s="0" t="n">
        <v>0.007</v>
      </c>
    </row>
    <row r="84" customFormat="false" ht="12.75" hidden="false" customHeight="false" outlineLevel="0" collapsed="false">
      <c r="A84" s="0" t="n">
        <v>0.007</v>
      </c>
    </row>
    <row r="85" customFormat="false" ht="12.75" hidden="false" customHeight="false" outlineLevel="0" collapsed="false">
      <c r="A85" s="0" t="n">
        <v>0.005</v>
      </c>
    </row>
    <row r="86" customFormat="false" ht="12.75" hidden="false" customHeight="false" outlineLevel="0" collapsed="false">
      <c r="A86" s="0" t="n">
        <v>0.005</v>
      </c>
    </row>
    <row r="87" customFormat="false" ht="12.75" hidden="false" customHeight="false" outlineLevel="0" collapsed="false">
      <c r="A87" s="0" t="n">
        <v>0.005</v>
      </c>
    </row>
    <row r="88" customFormat="false" ht="12.75" hidden="false" customHeight="false" outlineLevel="0" collapsed="false">
      <c r="A88" s="0" t="n">
        <v>0.005</v>
      </c>
    </row>
    <row r="89" customFormat="false" ht="12.75" hidden="false" customHeight="false" outlineLevel="0" collapsed="false">
      <c r="A89" s="0" t="n">
        <v>0.041</v>
      </c>
    </row>
    <row r="91" customFormat="false" ht="12.75" hidden="false" customHeight="false" outlineLevel="0" collapsed="false">
      <c r="A91" s="0" t="n">
        <f aca="false">SUM(A3:A90)</f>
        <v>167.962</v>
      </c>
      <c r="C91" s="0" t="n">
        <f aca="false">SUM(C3:C90)</f>
        <v>104.777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2001-01-03T14:28:45Z</dcterms:created>
  <dc:creator>Chad Ryan Ellis</dc:creator>
  <dc:description/>
  <dc:language>en-US</dc:language>
  <cp:lastModifiedBy>mperkin</cp:lastModifiedBy>
  <cp:lastPrinted>2001-11-27T14:23:48Z</cp:lastPrinted>
  <dcterms:modified xsi:type="dcterms:W3CDTF">2001-11-27T14:45:48Z</dcterms:modified>
  <cp:revision>0</cp:revision>
  <dc:subject/>
  <dc:title/>
</cp:coreProperties>
</file>