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Sheet1!$B$2:$K$31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<sst xmlns="http://schemas.openxmlformats.org/spreadsheetml/2006/main" count="52" uniqueCount="15">
  <si>
    <t xml:space="preserve">MW</t>
  </si>
  <si>
    <t xml:space="preserve">Start</t>
  </si>
  <si>
    <t xml:space="preserve">End</t>
  </si>
  <si>
    <t xml:space="preserve">Region</t>
  </si>
  <si>
    <t xml:space="preserve">Mid</t>
  </si>
  <si>
    <t xml:space="preserve">MWh</t>
  </si>
  <si>
    <t xml:space="preserve">PV MWh</t>
  </si>
  <si>
    <t xml:space="preserve">$ Mkt</t>
  </si>
  <si>
    <t xml:space="preserve">$ Port. Alloc</t>
  </si>
  <si>
    <t xml:space="preserve">Adder to Price</t>
  </si>
  <si>
    <t xml:space="preserve">Total</t>
  </si>
  <si>
    <t xml:space="preserve">Cinergy</t>
  </si>
  <si>
    <t xml:space="preserve">Entergy</t>
  </si>
  <si>
    <t xml:space="preserve">PJM</t>
  </si>
  <si>
    <t xml:space="preserve">Mark to Market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</si>
</sst>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0.000000_)"/>
    <numFmt numFmtId="166" formatCode="[$-409]#,##0_);[RED]\(#,##0\)"/>
    <numFmt numFmtId="167" formatCode="[$-409]m/d/yyyy"/>
    <numFmt numFmtId="168" formatCode="0.00"/>
    <numFmt numFmtId="169" formatCode="_(* #,##0.00_);_(* \(#,##0.00\);_(* \-??_);_(@_)"/>
    <numFmt numFmtId="170" formatCode="\$#,##0.00_);[RED]&quot;($&quot;#,##0.00\)"/>
    <numFmt numFmtId="171" formatCode="0"/>
    <numFmt numFmtId="172" formatCode="\$#,##0_);[RED]&quot;($&quot;#,##0\)"/>
    <numFmt numFmtId="173" formatCode="_(\$* #,##0.00_);_(\$* \(#,##0.00\);_(\$* \-??_);_(@_)"/>
    <numFmt numFmtId="174" formatCode="_(\$* #,##0_);_(\$* \(#,##0\);_(\$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0"/>
    </font>
    <font>
      <sz val="10"/>
      <name val="Courier New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8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odes2" xfId="20"/>
    <cellStyle name="Normal_Curves" xfId="21"/>
    <cellStyle name="Normal_INT" xfId="22"/>
    <cellStyle name="Normal_OPCALC" xfId="23"/>
    <cellStyle name="Normal_OPCALC_1" xfId="24"/>
    <cellStyle name="Normal_PriceSheet" xfId="25"/>
    <cellStyle name="Normal_PriceSheet_1" xfId="26"/>
    <cellStyle name="Normal_Sheet1" xfId="27"/>
    <cellStyle name="Normal_Spread" xfId="28"/>
    <cellStyle name="Normal_Spread_1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0.13"/>
    <col collapsed="false" customWidth="true" hidden="false" outlineLevel="0" max="4" min="4" style="0" width="13.99"/>
    <col collapsed="false" customWidth="true" hidden="false" outlineLevel="0" max="5" min="5" style="0" width="7.14"/>
    <col collapsed="false" customWidth="true" hidden="false" outlineLevel="0" max="6" min="6" style="0" width="8.41"/>
    <col collapsed="false" customWidth="true" hidden="false" outlineLevel="0" max="7" min="7" style="0" width="8.56"/>
    <col collapsed="false" customWidth="true" hidden="false" outlineLevel="0" max="8" min="8" style="0" width="11.85"/>
    <col collapsed="false" customWidth="true" hidden="false" outlineLevel="0" max="9" min="9" style="0" width="14.41"/>
    <col collapsed="false" customWidth="true" hidden="false" outlineLevel="0" max="10" min="10" style="0" width="13.28"/>
    <col collapsed="false" customWidth="true" hidden="false" outlineLevel="0" max="11" min="11" style="0" width="9.7"/>
    <col collapsed="false" customWidth="true" hidden="false" outlineLevel="0" max="12" min="12" style="0" width="14.28"/>
  </cols>
  <sheetData>
    <row r="1" customFormat="false" ht="12.75" hidden="false" customHeight="false" outlineLevel="0" collapsed="false">
      <c r="A1" s="0" t="n">
        <v>1</v>
      </c>
    </row>
    <row r="2" customFormat="false" ht="12.75" hidden="false" customHeight="false" outlineLevel="0" collapsed="false">
      <c r="A2" s="0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2" t="s">
        <v>10</v>
      </c>
      <c r="L2" s="3"/>
    </row>
    <row r="3" customFormat="false" ht="12.75" hidden="false" customHeight="false" outlineLevel="0" collapsed="false">
      <c r="A3" s="4" t="n">
        <v>100</v>
      </c>
      <c r="B3" s="5" t="n">
        <v>37622</v>
      </c>
      <c r="C3" s="5" t="n">
        <v>37652</v>
      </c>
      <c r="D3" s="6" t="s">
        <v>11</v>
      </c>
      <c r="E3" s="7" t="n">
        <v>27.1000657304</v>
      </c>
      <c r="F3" s="8" t="n">
        <v>74400</v>
      </c>
      <c r="G3" s="9" t="n">
        <v>72163.8938435078</v>
      </c>
      <c r="H3" s="10" t="n">
        <f aca="false">E3*G3</f>
        <v>1955646.26652067</v>
      </c>
      <c r="I3" s="10" t="n">
        <f aca="false">G3*J3</f>
        <v>2771088.78022909</v>
      </c>
      <c r="J3" s="11" t="n">
        <f aca="false">K3-E3</f>
        <v>38.3999342696</v>
      </c>
      <c r="K3" s="12" t="n">
        <f aca="false">$H$31</f>
        <v>65.5</v>
      </c>
      <c r="L3" s="13"/>
    </row>
    <row r="4" customFormat="false" ht="12.75" hidden="false" customHeight="false" outlineLevel="0" collapsed="false">
      <c r="A4" s="4" t="n">
        <v>100</v>
      </c>
      <c r="B4" s="5" t="n">
        <v>37653</v>
      </c>
      <c r="C4" s="5" t="n">
        <v>37680</v>
      </c>
      <c r="D4" s="6" t="s">
        <v>11</v>
      </c>
      <c r="E4" s="7" t="n">
        <v>25.7588764246872</v>
      </c>
      <c r="F4" s="8" t="n">
        <v>67200</v>
      </c>
      <c r="G4" s="9" t="n">
        <v>65015.1544349832</v>
      </c>
      <c r="H4" s="10" t="n">
        <f aca="false">E4*G4</f>
        <v>1674717.32882269</v>
      </c>
      <c r="I4" s="10" t="n">
        <f aca="false">G4*J4</f>
        <v>2583775.28666871</v>
      </c>
      <c r="J4" s="11" t="n">
        <f aca="false">K4-E4</f>
        <v>39.7411235753128</v>
      </c>
      <c r="K4" s="12" t="n">
        <f aca="false">$H$31</f>
        <v>65.5</v>
      </c>
      <c r="L4" s="13"/>
    </row>
    <row r="5" customFormat="false" ht="12.75" hidden="false" customHeight="false" outlineLevel="0" collapsed="false">
      <c r="A5" s="4" t="n">
        <v>100</v>
      </c>
      <c r="B5" s="5" t="n">
        <v>37773</v>
      </c>
      <c r="C5" s="5" t="n">
        <v>37802</v>
      </c>
      <c r="D5" s="6" t="s">
        <v>11</v>
      </c>
      <c r="E5" s="7" t="n">
        <v>30.5127591339217</v>
      </c>
      <c r="F5" s="8" t="n">
        <v>72000</v>
      </c>
      <c r="G5" s="9" t="n">
        <v>68850.1271085736</v>
      </c>
      <c r="H5" s="10" t="n">
        <f aca="false">E5*G5</f>
        <v>2100807.3448038</v>
      </c>
      <c r="I5" s="10" t="n">
        <f aca="false">G5*J5</f>
        <v>2408875.98080777</v>
      </c>
      <c r="J5" s="11" t="n">
        <f aca="false">K5-E5</f>
        <v>34.9872408660783</v>
      </c>
      <c r="K5" s="12" t="n">
        <f aca="false">$H$31</f>
        <v>65.5</v>
      </c>
      <c r="L5" s="13"/>
    </row>
    <row r="6" customFormat="false" ht="12.75" hidden="false" customHeight="false" outlineLevel="0" collapsed="false">
      <c r="A6" s="4" t="n">
        <v>25</v>
      </c>
      <c r="B6" s="5" t="n">
        <v>37803</v>
      </c>
      <c r="C6" s="5" t="n">
        <v>37833</v>
      </c>
      <c r="D6" s="6" t="s">
        <v>11</v>
      </c>
      <c r="E6" s="7" t="n">
        <v>36.4482843836149</v>
      </c>
      <c r="F6" s="8" t="n">
        <v>18600</v>
      </c>
      <c r="G6" s="9" t="n">
        <v>17729.2202719723</v>
      </c>
      <c r="H6" s="10" t="n">
        <f aca="false">E6*G6</f>
        <v>646199.662372597</v>
      </c>
      <c r="I6" s="10" t="n">
        <f aca="false">G6*J6</f>
        <v>515064.265441589</v>
      </c>
      <c r="J6" s="11" t="n">
        <f aca="false">K6-E6</f>
        <v>29.0517156163851</v>
      </c>
      <c r="K6" s="12" t="n">
        <f aca="false">$H$31</f>
        <v>65.5</v>
      </c>
      <c r="L6" s="13"/>
    </row>
    <row r="7" customFormat="false" ht="13.5" hidden="false" customHeight="false" outlineLevel="0" collapsed="false">
      <c r="A7" s="4" t="n">
        <v>25</v>
      </c>
      <c r="B7" s="5" t="n">
        <v>37834</v>
      </c>
      <c r="C7" s="5" t="n">
        <v>37864</v>
      </c>
      <c r="D7" s="6" t="s">
        <v>11</v>
      </c>
      <c r="E7" s="7" t="n">
        <v>36.0883541259714</v>
      </c>
      <c r="F7" s="14" t="n">
        <v>18600</v>
      </c>
      <c r="G7" s="15" t="n">
        <v>17669.5944985884</v>
      </c>
      <c r="H7" s="16" t="n">
        <f aca="false">E7*G7</f>
        <v>637666.583527374</v>
      </c>
      <c r="I7" s="16" t="n">
        <f aca="false">G7*J7</f>
        <v>519691.856130166</v>
      </c>
      <c r="J7" s="17" t="n">
        <f aca="false">K7-E7</f>
        <v>29.4116458740286</v>
      </c>
      <c r="K7" s="18" t="n">
        <f aca="false">$H$31</f>
        <v>65.5</v>
      </c>
      <c r="L7" s="13"/>
    </row>
    <row r="8" customFormat="false" ht="13.5" hidden="false" customHeight="false" outlineLevel="0" collapsed="false">
      <c r="A8" s="19"/>
      <c r="B8" s="19"/>
      <c r="C8" s="19"/>
      <c r="D8" s="19"/>
      <c r="E8" s="19"/>
      <c r="F8" s="19" t="n">
        <f aca="false">SUM(F3:F7)</f>
        <v>250800</v>
      </c>
      <c r="G8" s="19" t="n">
        <f aca="false">SUM(G3:G7)</f>
        <v>241427.990157625</v>
      </c>
      <c r="H8" s="20" t="n">
        <f aca="false">SUM(H3:H7)</f>
        <v>7015037.18604713</v>
      </c>
      <c r="I8" s="21" t="n">
        <f aca="false">SUM(I3:I7)</f>
        <v>8798496.16927733</v>
      </c>
      <c r="J8" s="22"/>
      <c r="K8" s="23"/>
      <c r="L8" s="13"/>
    </row>
    <row r="9" customFormat="false" ht="12.75" hidden="false" customHeight="false" outlineLevel="0" collapsed="false">
      <c r="A9" s="19" t="n">
        <v>2</v>
      </c>
      <c r="B9" s="5"/>
      <c r="C9" s="5"/>
      <c r="D9" s="24"/>
      <c r="E9" s="7"/>
      <c r="F9" s="8"/>
      <c r="G9" s="8"/>
      <c r="H9" s="10"/>
      <c r="I9" s="21"/>
      <c r="J9" s="22"/>
      <c r="K9" s="23"/>
      <c r="L9" s="13"/>
    </row>
    <row r="10" customFormat="false" ht="12.75" hidden="false" customHeight="false" outlineLevel="0" collapsed="false">
      <c r="A10" s="19" t="s">
        <v>0</v>
      </c>
      <c r="B10" s="25" t="s">
        <v>1</v>
      </c>
      <c r="C10" s="25" t="s">
        <v>2</v>
      </c>
      <c r="D10" s="25" t="s">
        <v>3</v>
      </c>
      <c r="E10" s="25" t="s">
        <v>4</v>
      </c>
      <c r="F10" s="25" t="s">
        <v>5</v>
      </c>
      <c r="G10" s="25" t="s">
        <v>6</v>
      </c>
      <c r="H10" s="25" t="s">
        <v>7</v>
      </c>
      <c r="I10" s="25" t="s">
        <v>8</v>
      </c>
      <c r="J10" s="25" t="s">
        <v>9</v>
      </c>
      <c r="K10" s="26" t="s">
        <v>10</v>
      </c>
      <c r="L10" s="13"/>
    </row>
    <row r="11" customFormat="false" ht="12.75" hidden="false" customHeight="false" outlineLevel="0" collapsed="false">
      <c r="A11" s="27" t="n">
        <v>100</v>
      </c>
      <c r="B11" s="5" t="n">
        <v>37438</v>
      </c>
      <c r="C11" s="5" t="n">
        <v>37468</v>
      </c>
      <c r="D11" s="28" t="s">
        <v>12</v>
      </c>
      <c r="E11" s="7" t="n">
        <v>35.3989947465049</v>
      </c>
      <c r="F11" s="29" t="n">
        <v>74400</v>
      </c>
      <c r="G11" s="29" t="n">
        <v>73133.1710547715</v>
      </c>
      <c r="H11" s="10" t="n">
        <f aca="false">E11*G11</f>
        <v>2588840.7379631</v>
      </c>
      <c r="I11" s="10" t="n">
        <f aca="false">G11*J11</f>
        <v>2201381.96612443</v>
      </c>
      <c r="J11" s="11" t="n">
        <f aca="false">K11-E11</f>
        <v>30.1010052534951</v>
      </c>
      <c r="K11" s="12" t="n">
        <f aca="false">$H$31</f>
        <v>65.5</v>
      </c>
      <c r="L11" s="13"/>
    </row>
    <row r="12" customFormat="false" ht="12.75" hidden="false" customHeight="false" outlineLevel="0" collapsed="false">
      <c r="A12" s="27" t="n">
        <v>100</v>
      </c>
      <c r="B12" s="5" t="n">
        <v>37469</v>
      </c>
      <c r="C12" s="5" t="n">
        <v>37499</v>
      </c>
      <c r="D12" s="28" t="s">
        <v>12</v>
      </c>
      <c r="E12" s="7" t="n">
        <v>35.4258269512826</v>
      </c>
      <c r="F12" s="29" t="n">
        <v>74400</v>
      </c>
      <c r="G12" s="29" t="n">
        <v>72986.1350635404</v>
      </c>
      <c r="H12" s="10" t="n">
        <f aca="false">E12*G12</f>
        <v>2585594.19060392</v>
      </c>
      <c r="I12" s="10" t="n">
        <f aca="false">G12*J12</f>
        <v>2194997.65605798</v>
      </c>
      <c r="J12" s="11" t="n">
        <f aca="false">K12-E12</f>
        <v>30.0741730487174</v>
      </c>
      <c r="K12" s="12" t="n">
        <f aca="false">$H$31</f>
        <v>65.5</v>
      </c>
      <c r="L12" s="13"/>
    </row>
    <row r="13" customFormat="false" ht="12.75" hidden="false" customHeight="false" outlineLevel="0" collapsed="false">
      <c r="A13" s="27" t="n">
        <v>75</v>
      </c>
      <c r="B13" s="5" t="n">
        <v>37500</v>
      </c>
      <c r="C13" s="5" t="n">
        <v>37529</v>
      </c>
      <c r="D13" s="28" t="s">
        <v>12</v>
      </c>
      <c r="E13" s="7" t="n">
        <v>21.2151996377307</v>
      </c>
      <c r="F13" s="29" t="n">
        <v>54000</v>
      </c>
      <c r="G13" s="29" t="n">
        <v>52868.6881932158</v>
      </c>
      <c r="H13" s="10" t="n">
        <f aca="false">E13*G13</f>
        <v>1121619.77460401</v>
      </c>
      <c r="I13" s="10" t="n">
        <f aca="false">G13*J13</f>
        <v>2341279.30205163</v>
      </c>
      <c r="J13" s="11" t="n">
        <f aca="false">K13-E13</f>
        <v>44.2848003622693</v>
      </c>
      <c r="K13" s="12" t="n">
        <f aca="false">$H$31</f>
        <v>65.5</v>
      </c>
      <c r="L13" s="13"/>
    </row>
    <row r="14" customFormat="false" ht="12.75" hidden="false" customHeight="false" outlineLevel="0" collapsed="false">
      <c r="A14" s="27" t="n">
        <v>100</v>
      </c>
      <c r="B14" s="5" t="n">
        <v>37530</v>
      </c>
      <c r="C14" s="5" t="n">
        <v>37560</v>
      </c>
      <c r="D14" s="28" t="s">
        <v>12</v>
      </c>
      <c r="E14" s="7" t="n">
        <v>21.3078824097825</v>
      </c>
      <c r="F14" s="29" t="n">
        <v>74400</v>
      </c>
      <c r="G14" s="29" t="n">
        <v>72684.6922781693</v>
      </c>
      <c r="H14" s="10" t="n">
        <f aca="false">E14*G14</f>
        <v>1548756.87605446</v>
      </c>
      <c r="I14" s="10" t="n">
        <f aca="false">G14*J14</f>
        <v>3212090.46816563</v>
      </c>
      <c r="J14" s="11" t="n">
        <f aca="false">K14-E14</f>
        <v>44.1921175902175</v>
      </c>
      <c r="K14" s="12" t="n">
        <f aca="false">$H$31</f>
        <v>65.5</v>
      </c>
      <c r="L14" s="13"/>
    </row>
    <row r="15" customFormat="false" ht="12.75" hidden="false" customHeight="false" outlineLevel="0" collapsed="false">
      <c r="A15" s="27" t="n">
        <v>100</v>
      </c>
      <c r="B15" s="5" t="n">
        <v>37561</v>
      </c>
      <c r="C15" s="5" t="n">
        <v>37590</v>
      </c>
      <c r="D15" s="28" t="s">
        <v>12</v>
      </c>
      <c r="E15" s="7" t="n">
        <v>21.2425057507755</v>
      </c>
      <c r="F15" s="29" t="n">
        <v>72000</v>
      </c>
      <c r="G15" s="29" t="n">
        <v>70180.7271035932</v>
      </c>
      <c r="H15" s="10" t="n">
        <f aca="false">E15*G15</f>
        <v>1490814.49909168</v>
      </c>
      <c r="I15" s="10" t="n">
        <f aca="false">G15*J15</f>
        <v>3106023.12619367</v>
      </c>
      <c r="J15" s="11" t="n">
        <f aca="false">K15-E15</f>
        <v>44.2574942492245</v>
      </c>
      <c r="K15" s="12" t="n">
        <f aca="false">$H$31</f>
        <v>65.5</v>
      </c>
      <c r="L15" s="13"/>
    </row>
    <row r="16" customFormat="false" ht="12.75" hidden="false" customHeight="false" outlineLevel="0" collapsed="false">
      <c r="A16" s="27" t="n">
        <v>100</v>
      </c>
      <c r="B16" s="5" t="n">
        <v>37591</v>
      </c>
      <c r="C16" s="5" t="n">
        <v>37621</v>
      </c>
      <c r="D16" s="28" t="s">
        <v>12</v>
      </c>
      <c r="E16" s="7" t="n">
        <v>20.9381452354722</v>
      </c>
      <c r="F16" s="29" t="n">
        <v>74400</v>
      </c>
      <c r="G16" s="29" t="n">
        <v>72347.790029504</v>
      </c>
      <c r="H16" s="10" t="n">
        <f aca="false">E16*G16</f>
        <v>1514828.5351032</v>
      </c>
      <c r="I16" s="10" t="n">
        <f aca="false">G16*J16</f>
        <v>3223951.71182931</v>
      </c>
      <c r="J16" s="11" t="n">
        <f aca="false">K16-E16</f>
        <v>44.5618547645278</v>
      </c>
      <c r="K16" s="12" t="n">
        <f aca="false">$H$31</f>
        <v>65.5</v>
      </c>
      <c r="L16" s="13"/>
    </row>
    <row r="17" customFormat="false" ht="12.75" hidden="false" customHeight="false" outlineLevel="0" collapsed="false">
      <c r="A17" s="27" t="n">
        <v>100</v>
      </c>
      <c r="B17" s="5" t="n">
        <v>37622</v>
      </c>
      <c r="C17" s="5" t="n">
        <v>37652</v>
      </c>
      <c r="D17" s="28" t="s">
        <v>12</v>
      </c>
      <c r="E17" s="7" t="n">
        <v>22.1253875055273</v>
      </c>
      <c r="F17" s="29" t="n">
        <v>74400</v>
      </c>
      <c r="G17" s="29" t="n">
        <v>72163.8938435078</v>
      </c>
      <c r="H17" s="10" t="n">
        <f aca="false">E17*G17</f>
        <v>1596654.11519534</v>
      </c>
      <c r="I17" s="10" t="n">
        <f aca="false">G17*J17</f>
        <v>3130080.93155442</v>
      </c>
      <c r="J17" s="11" t="n">
        <f aca="false">K17-E17</f>
        <v>43.3746124944727</v>
      </c>
      <c r="K17" s="12" t="n">
        <f aca="false">$H$31</f>
        <v>65.5</v>
      </c>
      <c r="L17" s="13"/>
    </row>
    <row r="18" customFormat="false" ht="12.75" hidden="false" customHeight="false" outlineLevel="0" collapsed="false">
      <c r="A18" s="27" t="n">
        <v>100</v>
      </c>
      <c r="B18" s="5" t="n">
        <v>37653</v>
      </c>
      <c r="C18" s="5" t="n">
        <v>37680</v>
      </c>
      <c r="D18" s="28" t="s">
        <v>12</v>
      </c>
      <c r="E18" s="7" t="n">
        <v>21.9640209704022</v>
      </c>
      <c r="F18" s="29" t="n">
        <v>67200</v>
      </c>
      <c r="G18" s="29" t="n">
        <v>65015.1544349833</v>
      </c>
      <c r="H18" s="10" t="n">
        <f aca="false">E18*G18</f>
        <v>1427994.21540391</v>
      </c>
      <c r="I18" s="10" t="n">
        <f aca="false">G18*J18</f>
        <v>2830498.40008749</v>
      </c>
      <c r="J18" s="11" t="n">
        <f aca="false">K18-E18</f>
        <v>43.5359790295978</v>
      </c>
      <c r="K18" s="12" t="n">
        <f aca="false">$H$31</f>
        <v>65.5</v>
      </c>
      <c r="L18" s="13"/>
    </row>
    <row r="19" customFormat="false" ht="12.75" hidden="false" customHeight="false" outlineLevel="0" collapsed="false">
      <c r="A19" s="27" t="n">
        <v>100</v>
      </c>
      <c r="B19" s="5" t="n">
        <v>37681</v>
      </c>
      <c r="C19" s="5" t="n">
        <v>37711</v>
      </c>
      <c r="D19" s="28" t="s">
        <v>12</v>
      </c>
      <c r="E19" s="7" t="n">
        <v>21.1204783792507</v>
      </c>
      <c r="F19" s="29" t="n">
        <v>74400</v>
      </c>
      <c r="G19" s="29" t="n">
        <v>71783.7502371763</v>
      </c>
      <c r="H19" s="10" t="n">
        <f aca="false">E19*G19</f>
        <v>1516107.14486581</v>
      </c>
      <c r="I19" s="10" t="n">
        <f aca="false">G19*J19</f>
        <v>3185728.49566923</v>
      </c>
      <c r="J19" s="11" t="n">
        <f aca="false">K19-E19</f>
        <v>44.3795216207493</v>
      </c>
      <c r="K19" s="12" t="n">
        <f aca="false">$H$31</f>
        <v>65.5</v>
      </c>
      <c r="L19" s="13"/>
    </row>
    <row r="20" customFormat="false" ht="12.75" hidden="false" customHeight="false" outlineLevel="0" collapsed="false">
      <c r="A20" s="27" t="n">
        <v>50</v>
      </c>
      <c r="B20" s="5" t="n">
        <v>37712</v>
      </c>
      <c r="C20" s="5" t="n">
        <v>37741</v>
      </c>
      <c r="D20" s="28" t="s">
        <v>12</v>
      </c>
      <c r="E20" s="7" t="n">
        <v>21.582083744371</v>
      </c>
      <c r="F20" s="29" t="n">
        <v>36000</v>
      </c>
      <c r="G20" s="29" t="n">
        <v>34634.7962502012</v>
      </c>
      <c r="H20" s="10" t="n">
        <f aca="false">E20*G20</f>
        <v>747491.073141067</v>
      </c>
      <c r="I20" s="10" t="n">
        <f aca="false">G20*J20</f>
        <v>1521088.08124711</v>
      </c>
      <c r="J20" s="11" t="n">
        <f aca="false">K20-E20</f>
        <v>43.917916255629</v>
      </c>
      <c r="K20" s="12" t="n">
        <f aca="false">$H$31</f>
        <v>65.5</v>
      </c>
      <c r="L20" s="13"/>
    </row>
    <row r="21" customFormat="false" ht="13.5" hidden="false" customHeight="false" outlineLevel="0" collapsed="false">
      <c r="A21" s="27" t="n">
        <v>50</v>
      </c>
      <c r="B21" s="5" t="n">
        <v>37742</v>
      </c>
      <c r="C21" s="5" t="n">
        <v>37772</v>
      </c>
      <c r="D21" s="28" t="s">
        <v>12</v>
      </c>
      <c r="E21" s="7" t="n">
        <v>23.2654601805614</v>
      </c>
      <c r="F21" s="30" t="n">
        <v>37200</v>
      </c>
      <c r="G21" s="30" t="n">
        <v>35681.6753703358</v>
      </c>
      <c r="H21" s="16" t="n">
        <f aca="false">E21*G21</f>
        <v>830150.597504268</v>
      </c>
      <c r="I21" s="16" t="n">
        <f aca="false">G21*J21</f>
        <v>1506999.13925273</v>
      </c>
      <c r="J21" s="17" t="n">
        <f aca="false">K21-E21</f>
        <v>42.2345398194386</v>
      </c>
      <c r="K21" s="18" t="n">
        <f aca="false">$H$31</f>
        <v>65.5</v>
      </c>
      <c r="L21" s="13"/>
    </row>
    <row r="22" customFormat="false" ht="13.5" hidden="false" customHeight="false" outlineLevel="0" collapsed="false">
      <c r="A22" s="19"/>
      <c r="B22" s="5"/>
      <c r="C22" s="5"/>
      <c r="D22" s="24"/>
      <c r="E22" s="7"/>
      <c r="F22" s="19" t="n">
        <f aca="false">SUM(F11:F21)</f>
        <v>712800</v>
      </c>
      <c r="G22" s="19" t="n">
        <f aca="false">SUM(G11:G21)</f>
        <v>693480.473858999</v>
      </c>
      <c r="H22" s="20" t="n">
        <f aca="false">SUM(H11:H21)</f>
        <v>16968851.7595308</v>
      </c>
      <c r="I22" s="21" t="n">
        <f aca="false">SUM(I11:I21)</f>
        <v>28454119.2782336</v>
      </c>
      <c r="J22" s="31"/>
      <c r="K22" s="23"/>
      <c r="L22" s="13"/>
    </row>
    <row r="23" customFormat="false" ht="12.75" hidden="false" customHeight="false" outlineLevel="0" collapsed="false">
      <c r="A23" s="19" t="n">
        <v>3</v>
      </c>
      <c r="B23" s="5"/>
      <c r="C23" s="5"/>
      <c r="D23" s="24"/>
      <c r="E23" s="7"/>
      <c r="F23" s="8"/>
      <c r="G23" s="8"/>
      <c r="H23" s="8"/>
      <c r="I23" s="32"/>
      <c r="J23" s="19"/>
      <c r="K23" s="23"/>
      <c r="L23" s="13"/>
    </row>
    <row r="24" customFormat="false" ht="12.75" hidden="false" customHeight="false" outlineLevel="0" collapsed="false">
      <c r="A24" s="19" t="s">
        <v>0</v>
      </c>
      <c r="B24" s="25" t="s">
        <v>1</v>
      </c>
      <c r="C24" s="25" t="s">
        <v>2</v>
      </c>
      <c r="D24" s="25" t="s">
        <v>3</v>
      </c>
      <c r="E24" s="25" t="s">
        <v>4</v>
      </c>
      <c r="F24" s="25" t="s">
        <v>5</v>
      </c>
      <c r="G24" s="25" t="s">
        <v>6</v>
      </c>
      <c r="H24" s="25" t="s">
        <v>7</v>
      </c>
      <c r="I24" s="25" t="s">
        <v>8</v>
      </c>
      <c r="J24" s="25" t="s">
        <v>9</v>
      </c>
      <c r="K24" s="26" t="s">
        <v>10</v>
      </c>
      <c r="L24" s="13"/>
    </row>
    <row r="25" customFormat="false" ht="12.75" hidden="false" customHeight="false" outlineLevel="0" collapsed="false">
      <c r="A25" s="19" t="n">
        <v>75</v>
      </c>
      <c r="B25" s="5" t="n">
        <v>37803</v>
      </c>
      <c r="C25" s="5" t="n">
        <v>37833</v>
      </c>
      <c r="D25" s="6" t="s">
        <v>13</v>
      </c>
      <c r="E25" s="7" t="n">
        <v>38.7586029075166</v>
      </c>
      <c r="F25" s="29" t="n">
        <v>55800</v>
      </c>
      <c r="G25" s="29" t="n">
        <v>53187.6608159169</v>
      </c>
      <c r="H25" s="10" t="n">
        <f aca="false">E25*G25</f>
        <v>2061479.4251438</v>
      </c>
      <c r="I25" s="10" t="n">
        <f aca="false">G25*J25</f>
        <v>1422312.35829875</v>
      </c>
      <c r="J25" s="11" t="n">
        <f aca="false">K25-E25</f>
        <v>26.7413970924834</v>
      </c>
      <c r="K25" s="12" t="n">
        <f aca="false">$H$31</f>
        <v>65.5</v>
      </c>
      <c r="L25" s="13"/>
    </row>
    <row r="26" customFormat="false" ht="13.5" hidden="false" customHeight="false" outlineLevel="0" collapsed="false">
      <c r="A26" s="19" t="n">
        <v>75</v>
      </c>
      <c r="B26" s="5" t="n">
        <v>37834</v>
      </c>
      <c r="C26" s="5" t="n">
        <v>37864</v>
      </c>
      <c r="D26" s="6" t="s">
        <v>13</v>
      </c>
      <c r="E26" s="7" t="n">
        <v>38.2854831139888</v>
      </c>
      <c r="F26" s="30" t="n">
        <v>55800</v>
      </c>
      <c r="G26" s="30" t="n">
        <v>53008.7834957651</v>
      </c>
      <c r="H26" s="16" t="n">
        <f aca="false">E26*G26</f>
        <v>2029466.8854202</v>
      </c>
      <c r="I26" s="16" t="n">
        <f aca="false">G26*J26</f>
        <v>1442608.43355241</v>
      </c>
      <c r="J26" s="17" t="n">
        <f aca="false">K26-E26</f>
        <v>27.2145168860112</v>
      </c>
      <c r="K26" s="18" t="n">
        <f aca="false">$H$31</f>
        <v>65.5</v>
      </c>
      <c r="L26" s="13"/>
    </row>
    <row r="27" customFormat="false" ht="13.5" hidden="false" customHeight="false" outlineLevel="0" collapsed="false">
      <c r="A27" s="19"/>
      <c r="B27" s="19"/>
      <c r="C27" s="19"/>
      <c r="D27" s="19"/>
      <c r="E27" s="19"/>
      <c r="F27" s="19" t="n">
        <f aca="false">SUM(F25:F26)</f>
        <v>111600</v>
      </c>
      <c r="G27" s="19" t="n">
        <f aca="false">SUM(G25:G26)</f>
        <v>106196.444311682</v>
      </c>
      <c r="H27" s="20" t="n">
        <f aca="false">SUM(H25:H26)</f>
        <v>4090946.31056401</v>
      </c>
      <c r="I27" s="21" t="n">
        <f aca="false">SUM(I25:I26)</f>
        <v>2864920.79185117</v>
      </c>
      <c r="J27" s="22"/>
      <c r="K27" s="4"/>
      <c r="L27" s="13"/>
    </row>
    <row r="28" customFormat="false" ht="12.75" hidden="false" customHeight="false" outlineLevel="0" collapsed="false">
      <c r="A28" s="19"/>
      <c r="B28" s="19"/>
      <c r="C28" s="19"/>
      <c r="D28" s="19"/>
      <c r="E28" s="19"/>
      <c r="F28" s="19"/>
      <c r="G28" s="19"/>
      <c r="H28" s="20"/>
      <c r="I28" s="21"/>
      <c r="J28" s="22"/>
      <c r="K28" s="4"/>
      <c r="L28" s="13"/>
    </row>
    <row r="29" customFormat="false" ht="12.75" hidden="false" customHeight="false" outlineLevel="0" collapsed="false">
      <c r="A29" s="19"/>
      <c r="B29" s="19"/>
      <c r="C29" s="19"/>
      <c r="D29" s="19"/>
      <c r="E29" s="19"/>
      <c r="F29" s="19"/>
      <c r="G29" s="19"/>
      <c r="H29" s="20"/>
      <c r="I29" s="21"/>
      <c r="J29" s="22"/>
      <c r="K29" s="19"/>
      <c r="L29" s="19"/>
    </row>
    <row r="30" customFormat="false" ht="12.75" hidden="false" customHeight="false" outlineLevel="0" collapsed="false">
      <c r="A30" s="19"/>
      <c r="B30" s="19"/>
      <c r="C30" s="19"/>
      <c r="D30" s="19"/>
      <c r="E30" s="19"/>
      <c r="F30" s="19"/>
      <c r="G30" s="19"/>
      <c r="H30" s="19"/>
      <c r="I30" s="19" t="s">
        <v>14</v>
      </c>
      <c r="J30" s="19"/>
      <c r="K30" s="19"/>
      <c r="L30" s="19"/>
    </row>
    <row r="31" customFormat="false" ht="12.75" hidden="false" customHeight="false" outlineLevel="0" collapsed="false">
      <c r="A31" s="19"/>
      <c r="B31" s="19"/>
      <c r="C31" s="19"/>
      <c r="D31" s="19"/>
      <c r="E31" s="19"/>
      <c r="F31" s="19"/>
      <c r="G31" s="19"/>
      <c r="H31" s="33" t="n">
        <v>65.5</v>
      </c>
      <c r="I31" s="31" t="n">
        <f aca="false">I8+I22+I27</f>
        <v>40117536.2393621</v>
      </c>
      <c r="J31" s="22"/>
      <c r="K31" s="19"/>
      <c r="L31" s="19"/>
    </row>
    <row r="32" customFormat="false" ht="12.75" hidden="false" customHeight="false" outlineLevel="0" collapsed="false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</row>
    <row r="58" customFormat="false" ht="12.75" hidden="false" customHeight="false" outlineLevel="0" collapsed="false">
      <c r="B58" s="5"/>
      <c r="C58" s="5"/>
      <c r="D58" s="24"/>
      <c r="E58" s="7"/>
      <c r="F58" s="8"/>
      <c r="G58" s="8"/>
      <c r="H58" s="8"/>
      <c r="I58" s="8"/>
    </row>
    <row r="59" customFormat="false" ht="12.75" hidden="false" customHeight="false" outlineLevel="0" collapsed="false">
      <c r="B59" s="5"/>
      <c r="C59" s="5"/>
      <c r="D59" s="24"/>
      <c r="E59" s="7"/>
      <c r="F59" s="8"/>
      <c r="G59" s="8"/>
      <c r="H59" s="8"/>
      <c r="I59" s="8"/>
    </row>
    <row r="60" customFormat="false" ht="12.75" hidden="false" customHeight="false" outlineLevel="0" collapsed="false">
      <c r="B60" s="5"/>
      <c r="C60" s="5"/>
      <c r="D60" s="24"/>
      <c r="E60" s="7"/>
      <c r="F60" s="8"/>
      <c r="G60" s="8"/>
      <c r="H60" s="8"/>
      <c r="I60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2001-10-30T20:05:03Z</dcterms:created>
  <dc:creator>s_mcrouch</dc:creator>
  <dc:description/>
  <dc:language>en-US</dc:language>
  <cp:lastModifiedBy>s_mcrouch</cp:lastModifiedBy>
  <cp:lastPrinted>2001-10-30T21:28:53Z</cp:lastPrinted>
  <dcterms:modified xsi:type="dcterms:W3CDTF">2001-11-03T19:31:05Z</dcterms:modified>
  <cp:revision>0</cp:revision>
  <dc:subject/>
  <dc:title/>
</cp:coreProperties>
</file>