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e 1" sheetId="1" state="visible" r:id="rId3"/>
    <sheet name="Case 2" sheetId="2" state="visible" r:id="rId4"/>
  </sheets>
  <definedNames>
    <definedName function="false" hidden="false" localSheetId="0" name="_xlnm.Print_Area" vbProcedure="false">'Case 1'!$A$1:$W$41</definedName>
    <definedName function="false" hidden="false" localSheetId="1" name="_xlnm.Print_Area" vbProcedure="false">'Case 2'!$A$1:$W$41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<sst xmlns="http://schemas.openxmlformats.org/spreadsheetml/2006/main" count="68" uniqueCount="33">
  <si>
    <t xml:space="preserve">Project Hobby</t>
  </si>
  <si>
    <t xml:space="preserve">Draft - Confidential</t>
  </si>
  <si>
    <t xml:space="preserve">Enron Corp.</t>
  </si>
  <si>
    <t xml:space="preserve">SUMMARY EXAMPLES OF MECHANISM: CASE 1</t>
  </si>
  <si>
    <t xml:space="preserve">($ in millions)</t>
  </si>
  <si>
    <t xml:space="preserve">Partnership Income</t>
  </si>
  <si>
    <t xml:space="preserve">Nominal Dividends Accrued to Enron</t>
  </si>
  <si>
    <t xml:space="preserve">Nominal Dividends Accrued to Umbrella</t>
  </si>
  <si>
    <t xml:space="preserve">Total</t>
  </si>
  <si>
    <t xml:space="preserve">Assuming No Maximum Annual Contribution to Enron Account</t>
  </si>
  <si>
    <t xml:space="preserve">Portion of Dividends Available for Enron Account</t>
  </si>
  <si>
    <t xml:space="preserve">Portion of Dividends Available for Enron Estate</t>
  </si>
  <si>
    <t xml:space="preserve">Umbrella Dividend Threshold Amount</t>
  </si>
  <si>
    <t xml:space="preserve">Umbrella Dividends in Excess of Threshold Amount</t>
  </si>
  <si>
    <t xml:space="preserve">Reduction Factor</t>
  </si>
  <si>
    <t xml:space="preserve">Potential Decrease in Maximum Annual Contribution to Enron Account</t>
  </si>
  <si>
    <t xml:space="preserve">Initial Maximum Annual Contribution to Enron Account</t>
  </si>
  <si>
    <t xml:space="preserve">Decrease in Maximum Annual Contribution to Enron Account</t>
  </si>
  <si>
    <t xml:space="preserve">Revised Maximum Annual Contribution to Enron Account</t>
  </si>
  <si>
    <t xml:space="preserve">Excess Available for Clawback</t>
  </si>
  <si>
    <t xml:space="preserve">Enron Account</t>
  </si>
  <si>
    <t xml:space="preserve">Beginning of Period</t>
  </si>
  <si>
    <t xml:space="preserve">Plus: Actual Portion of Dividends Delivered to Enron Account</t>
  </si>
  <si>
    <t xml:space="preserve">Less: Clawback</t>
  </si>
  <si>
    <t xml:space="preserve">End of Period</t>
  </si>
  <si>
    <t xml:space="preserve">Distributions to Enron Estate</t>
  </si>
  <si>
    <t xml:space="preserve">Distributions to Umbrella</t>
  </si>
  <si>
    <t xml:space="preserve">Distributions to Enron Account</t>
  </si>
  <si>
    <t xml:space="preserve">Memo Item:</t>
  </si>
  <si>
    <t xml:space="preserve">Secondary "Threshold" for Clawback</t>
  </si>
  <si>
    <t xml:space="preserve">Actual Portion of Dividends Delivered to Enron Account</t>
  </si>
  <si>
    <t xml:space="preserve">Actual Portion of Dividends Delivered to Enron Estate</t>
  </si>
  <si>
    <t xml:space="preserve">SUMMARY EXAMPLES OF MECHANISM: CASE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</si>
</sst>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0%"/>
    <numFmt numFmtId="167" formatCode="0.0%"/>
    <numFmt numFmtId="168" formatCode="[$-409]#,##0_);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false" hidden="false" outlineLevel="0" max="2" min="2" style="1" width="9.14"/>
    <col collapsed="false" customWidth="true" hidden="false" outlineLevel="0" max="3" min="3" style="1" width="2.7"/>
    <col collapsed="false" customWidth="false" hidden="false" outlineLevel="0" max="4" min="4" style="1" width="9.14"/>
    <col collapsed="false" customWidth="true" hidden="false" outlineLevel="0" max="5" min="5" style="1" width="2.7"/>
    <col collapsed="false" customWidth="false" hidden="false" outlineLevel="0" max="6" min="6" style="1" width="9.14"/>
    <col collapsed="false" customWidth="true" hidden="false" outlineLevel="0" max="7" min="7" style="1" width="2.7"/>
    <col collapsed="false" customWidth="false" hidden="false" outlineLevel="0" max="8" min="8" style="1" width="9.14"/>
    <col collapsed="false" customWidth="true" hidden="false" outlineLevel="0" max="9" min="9" style="1" width="2.7"/>
    <col collapsed="false" customWidth="false" hidden="false" outlineLevel="0" max="10" min="10" style="1" width="9.14"/>
    <col collapsed="false" customWidth="true" hidden="false" outlineLevel="0" max="11" min="11" style="1" width="2.7"/>
    <col collapsed="false" customWidth="false" hidden="false" outlineLevel="0" max="12" min="12" style="1" width="9.14"/>
    <col collapsed="false" customWidth="true" hidden="false" outlineLevel="0" max="13" min="13" style="1" width="2.7"/>
    <col collapsed="false" customWidth="false" hidden="false" outlineLevel="0" max="14" min="14" style="1" width="9.14"/>
    <col collapsed="false" customWidth="true" hidden="false" outlineLevel="0" max="15" min="15" style="1" width="2.7"/>
    <col collapsed="false" customWidth="false" hidden="false" outlineLevel="0" max="16" min="16" style="1" width="9.14"/>
    <col collapsed="false" customWidth="true" hidden="false" outlineLevel="0" max="17" min="17" style="1" width="2.7"/>
    <col collapsed="false" customWidth="false" hidden="false" outlineLevel="0" max="18" min="18" style="1" width="9.14"/>
    <col collapsed="false" customWidth="true" hidden="false" outlineLevel="0" max="19" min="19" style="1" width="2.7"/>
    <col collapsed="false" customWidth="false" hidden="false" outlineLevel="0" max="20" min="20" style="1" width="9.14"/>
    <col collapsed="false" customWidth="true" hidden="false" outlineLevel="0" max="21" min="21" style="1" width="2.7"/>
    <col collapsed="false" customWidth="false" hidden="false" outlineLevel="0" max="22" min="22" style="1" width="9.14"/>
    <col collapsed="false" customWidth="true" hidden="false" outlineLevel="0" max="23" min="23" style="1" width="2.7"/>
    <col collapsed="false" customWidth="false" hidden="false" outlineLevel="0" max="24" min="24" style="1" width="9.14"/>
    <col collapsed="false" customWidth="true" hidden="false" outlineLevel="0" max="25" min="25" style="1" width="2.7"/>
    <col collapsed="false" customWidth="false" hidden="false" outlineLevel="0" max="26" min="26" style="1" width="9.14"/>
    <col collapsed="false" customWidth="true" hidden="false" outlineLevel="0" max="27" min="27" style="1" width="2.7"/>
    <col collapsed="false" customWidth="false" hidden="false" outlineLevel="0" max="28" min="28" style="1" width="9.14"/>
    <col collapsed="false" customWidth="true" hidden="false" outlineLevel="0" max="29" min="29" style="1" width="2.7"/>
    <col collapsed="false" customWidth="false" hidden="false" outlineLevel="0" max="30" min="30" style="1" width="9.14"/>
    <col collapsed="false" customWidth="true" hidden="false" outlineLevel="0" max="31" min="31" style="1" width="2.7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</row>
    <row r="2" customFormat="false" ht="18.75" hidden="false" customHeight="false" outlineLevel="0" collapsed="false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customFormat="false" ht="12.75" hidden="false" customHeight="false" outlineLevel="0" collapsed="false">
      <c r="A4" s="1" t="s">
        <v>3</v>
      </c>
    </row>
    <row r="5" customFormat="false" ht="12.75" hidden="false" customHeight="false" outlineLevel="0" collapsed="false">
      <c r="A5" s="7" t="s">
        <v>4</v>
      </c>
    </row>
    <row r="6" customFormat="false" ht="12.75" hidden="false" customHeight="false" outlineLevel="0" collapsed="false">
      <c r="L6" s="8" t="n">
        <v>2002</v>
      </c>
      <c r="N6" s="9" t="n">
        <f aca="false">L6+1</f>
        <v>2003</v>
      </c>
      <c r="P6" s="9" t="n">
        <f aca="false">N6+1</f>
        <v>2004</v>
      </c>
      <c r="R6" s="9" t="n">
        <f aca="false">P6+1</f>
        <v>2005</v>
      </c>
    </row>
    <row r="8" customFormat="false" ht="12.75" hidden="false" customHeight="false" outlineLevel="0" collapsed="false">
      <c r="A8" s="1" t="s">
        <v>5</v>
      </c>
      <c r="L8" s="10" t="n">
        <v>500</v>
      </c>
      <c r="N8" s="10" t="n">
        <v>500</v>
      </c>
      <c r="P8" s="10" t="n">
        <v>500</v>
      </c>
      <c r="R8" s="10" t="n">
        <v>500</v>
      </c>
    </row>
    <row r="10" customFormat="false" ht="12.75" hidden="false" customHeight="false" outlineLevel="0" collapsed="false">
      <c r="A10" s="1" t="s">
        <v>6</v>
      </c>
      <c r="J10" s="11" t="n">
        <v>0.4</v>
      </c>
      <c r="L10" s="12" t="n">
        <f aca="false">L$8*$J10</f>
        <v>200</v>
      </c>
      <c r="N10" s="12" t="n">
        <f aca="false">N$8*$J10</f>
        <v>200</v>
      </c>
      <c r="P10" s="12" t="n">
        <f aca="false">P$8*$J10</f>
        <v>200</v>
      </c>
      <c r="R10" s="12" t="n">
        <f aca="false">R$8*$J10</f>
        <v>200</v>
      </c>
    </row>
    <row r="11" customFormat="false" ht="12.75" hidden="false" customHeight="false" outlineLevel="0" collapsed="false">
      <c r="A11" s="1" t="s">
        <v>7</v>
      </c>
      <c r="J11" s="13" t="n">
        <f aca="false">1-J10</f>
        <v>0.6</v>
      </c>
      <c r="L11" s="14" t="n">
        <f aca="false">L$8*$J11</f>
        <v>300</v>
      </c>
      <c r="M11" s="15"/>
      <c r="N11" s="14" t="n">
        <f aca="false">N$8*$J11</f>
        <v>300</v>
      </c>
      <c r="O11" s="15"/>
      <c r="P11" s="14" t="n">
        <f aca="false">P$8*$J11</f>
        <v>300</v>
      </c>
      <c r="Q11" s="15"/>
      <c r="R11" s="14" t="n">
        <f aca="false">R$8*$J11</f>
        <v>300</v>
      </c>
    </row>
    <row r="12" customFormat="false" ht="12.75" hidden="false" customHeight="false" outlineLevel="0" collapsed="false">
      <c r="B12" s="1" t="s">
        <v>8</v>
      </c>
      <c r="L12" s="12" t="n">
        <f aca="false">SUM(L10:L11)</f>
        <v>500</v>
      </c>
      <c r="N12" s="12" t="n">
        <f aca="false">SUM(N10:N11)</f>
        <v>500</v>
      </c>
      <c r="P12" s="12" t="n">
        <f aca="false">SUM(P10:P11)</f>
        <v>500</v>
      </c>
      <c r="R12" s="12" t="n">
        <f aca="false">SUM(R10:R11)</f>
        <v>500</v>
      </c>
    </row>
    <row r="14" customFormat="false" ht="12.75" hidden="false" customHeight="false" outlineLevel="0" collapsed="false">
      <c r="A14" s="7" t="s">
        <v>9</v>
      </c>
    </row>
    <row r="15" customFormat="false" ht="12.75" hidden="false" customHeight="false" outlineLevel="0" collapsed="false">
      <c r="B15" s="1" t="s">
        <v>10</v>
      </c>
      <c r="J15" s="11" t="n">
        <v>0.75</v>
      </c>
      <c r="L15" s="12" t="n">
        <f aca="false">L$10*$J15</f>
        <v>150</v>
      </c>
      <c r="N15" s="12" t="n">
        <f aca="false">N$10*$J15</f>
        <v>150</v>
      </c>
      <c r="P15" s="12" t="n">
        <f aca="false">P$10*$J15</f>
        <v>150</v>
      </c>
      <c r="R15" s="12" t="n">
        <f aca="false">R$10*$J15</f>
        <v>150</v>
      </c>
    </row>
    <row r="16" customFormat="false" ht="12.75" hidden="false" customHeight="false" outlineLevel="0" collapsed="false">
      <c r="B16" s="1" t="s">
        <v>11</v>
      </c>
      <c r="J16" s="13" t="n">
        <f aca="false">1-J15</f>
        <v>0.25</v>
      </c>
      <c r="L16" s="14" t="n">
        <f aca="false">L$10*$J16</f>
        <v>50</v>
      </c>
      <c r="M16" s="15"/>
      <c r="N16" s="14" t="n">
        <f aca="false">N$10*$J16</f>
        <v>50</v>
      </c>
      <c r="O16" s="15"/>
      <c r="P16" s="14" t="n">
        <f aca="false">P$10*$J16</f>
        <v>50</v>
      </c>
      <c r="Q16" s="15"/>
      <c r="R16" s="14" t="n">
        <f aca="false">R$10*$J16</f>
        <v>50</v>
      </c>
    </row>
    <row r="17" customFormat="false" ht="12.75" hidden="false" customHeight="false" outlineLevel="0" collapsed="false">
      <c r="A17" s="1" t="s">
        <v>8</v>
      </c>
      <c r="L17" s="12" t="n">
        <f aca="false">SUM(L15:L16)</f>
        <v>200</v>
      </c>
      <c r="N17" s="12" t="n">
        <f aca="false">SUM(N15:N16)</f>
        <v>200</v>
      </c>
      <c r="P17" s="12" t="n">
        <f aca="false">SUM(P15:P16)</f>
        <v>200</v>
      </c>
      <c r="R17" s="12" t="n">
        <f aca="false">SUM(R15:R16)</f>
        <v>200</v>
      </c>
    </row>
    <row r="19" customFormat="false" ht="12.75" hidden="false" customHeight="false" outlineLevel="0" collapsed="false">
      <c r="A19" s="1" t="s">
        <v>7</v>
      </c>
      <c r="L19" s="12" t="n">
        <f aca="false">L11</f>
        <v>300</v>
      </c>
      <c r="N19" s="12" t="n">
        <f aca="false">N11</f>
        <v>300</v>
      </c>
      <c r="P19" s="12" t="n">
        <f aca="false">P11</f>
        <v>300</v>
      </c>
      <c r="R19" s="12" t="n">
        <f aca="false">R11</f>
        <v>300</v>
      </c>
    </row>
    <row r="20" customFormat="false" ht="12.75" hidden="false" customHeight="false" outlineLevel="0" collapsed="false">
      <c r="A20" s="1" t="s">
        <v>12</v>
      </c>
      <c r="L20" s="16" t="n">
        <v>300</v>
      </c>
      <c r="M20" s="15"/>
      <c r="N20" s="16" t="n">
        <v>450</v>
      </c>
      <c r="O20" s="15"/>
      <c r="P20" s="16" t="n">
        <v>550</v>
      </c>
      <c r="Q20" s="15"/>
      <c r="R20" s="16" t="n">
        <v>650</v>
      </c>
    </row>
    <row r="21" customFormat="false" ht="12.75" hidden="false" customHeight="false" outlineLevel="0" collapsed="false">
      <c r="A21" s="1" t="s">
        <v>13</v>
      </c>
      <c r="L21" s="12" t="n">
        <f aca="false">MAX(0,L19-L20)</f>
        <v>0</v>
      </c>
      <c r="N21" s="12" t="n">
        <f aca="false">MAX(0,N19-N20)</f>
        <v>0</v>
      </c>
      <c r="P21" s="12" t="n">
        <f aca="false">MAX(0,P19-P20)</f>
        <v>0</v>
      </c>
      <c r="R21" s="12" t="n">
        <f aca="false">MAX(0,R19-R20)</f>
        <v>0</v>
      </c>
    </row>
    <row r="22" customFormat="false" ht="12.75" hidden="false" customHeight="false" outlineLevel="0" collapsed="false">
      <c r="A22" s="1" t="s">
        <v>14</v>
      </c>
      <c r="L22" s="17" t="n">
        <v>0.5</v>
      </c>
      <c r="N22" s="17" t="n">
        <v>0.5</v>
      </c>
      <c r="P22" s="17" t="n">
        <v>0.5</v>
      </c>
      <c r="R22" s="17" t="n">
        <v>0.5</v>
      </c>
    </row>
    <row r="23" customFormat="false" ht="12.75" hidden="false" customHeight="false" outlineLevel="0" collapsed="false">
      <c r="A23" s="1" t="s">
        <v>15</v>
      </c>
      <c r="L23" s="12" t="n">
        <f aca="false">L21*L22</f>
        <v>0</v>
      </c>
      <c r="N23" s="12" t="n">
        <f aca="false">N21*N22</f>
        <v>0</v>
      </c>
      <c r="P23" s="12" t="n">
        <f aca="false">P21*P22</f>
        <v>0</v>
      </c>
      <c r="R23" s="12" t="n">
        <f aca="false">R21*R22</f>
        <v>0</v>
      </c>
    </row>
    <row r="25" customFormat="false" ht="12.75" hidden="false" customHeight="false" outlineLevel="0" collapsed="false">
      <c r="A25" s="1" t="s">
        <v>16</v>
      </c>
      <c r="L25" s="10" t="n">
        <v>60</v>
      </c>
      <c r="N25" s="10" t="n">
        <v>120</v>
      </c>
      <c r="P25" s="10" t="n">
        <v>120</v>
      </c>
      <c r="R25" s="10" t="n">
        <v>0</v>
      </c>
    </row>
    <row r="26" customFormat="false" ht="12.75" hidden="false" customHeight="false" outlineLevel="0" collapsed="false">
      <c r="A26" s="1" t="s">
        <v>17</v>
      </c>
      <c r="L26" s="14" t="n">
        <f aca="false">MIN(L25,L23)</f>
        <v>0</v>
      </c>
      <c r="M26" s="15"/>
      <c r="N26" s="14" t="n">
        <f aca="false">MIN(N25,N23)</f>
        <v>0</v>
      </c>
      <c r="O26" s="15"/>
      <c r="P26" s="14" t="n">
        <f aca="false">MIN(P25,P23)</f>
        <v>0</v>
      </c>
      <c r="Q26" s="15"/>
      <c r="R26" s="14" t="n">
        <f aca="false">MIN(R25,R23)</f>
        <v>0</v>
      </c>
    </row>
    <row r="27" customFormat="false" ht="12.75" hidden="false" customHeight="false" outlineLevel="0" collapsed="false">
      <c r="A27" s="1" t="s">
        <v>18</v>
      </c>
      <c r="L27" s="12" t="n">
        <f aca="false">L25-L26</f>
        <v>60</v>
      </c>
      <c r="N27" s="12" t="n">
        <f aca="false">N25-N26</f>
        <v>120</v>
      </c>
      <c r="P27" s="12" t="n">
        <f aca="false">P25-P26</f>
        <v>120</v>
      </c>
      <c r="R27" s="12" t="n">
        <f aca="false">R25-R26</f>
        <v>0</v>
      </c>
    </row>
    <row r="29" customFormat="false" ht="12.75" hidden="false" customHeight="false" outlineLevel="0" collapsed="false">
      <c r="A29" s="1" t="s">
        <v>19</v>
      </c>
      <c r="L29" s="12" t="n">
        <f aca="false">L23-L26</f>
        <v>0</v>
      </c>
      <c r="N29" s="12" t="n">
        <f aca="false">N23-N26</f>
        <v>0</v>
      </c>
      <c r="P29" s="12" t="n">
        <f aca="false">P23-P26</f>
        <v>0</v>
      </c>
      <c r="R29" s="12" t="n">
        <f aca="false">R23-R26</f>
        <v>0</v>
      </c>
    </row>
    <row r="31" customFormat="false" ht="12.75" hidden="false" customHeight="false" outlineLevel="0" collapsed="false">
      <c r="A31" s="1" t="s">
        <v>20</v>
      </c>
    </row>
    <row r="32" customFormat="false" ht="12.75" hidden="false" customHeight="false" outlineLevel="0" collapsed="false">
      <c r="B32" s="1" t="s">
        <v>21</v>
      </c>
      <c r="L32" s="10" t="n">
        <v>0</v>
      </c>
      <c r="N32" s="12" t="n">
        <f aca="false">L35</f>
        <v>60</v>
      </c>
      <c r="P32" s="12" t="n">
        <f aca="false">N35</f>
        <v>180</v>
      </c>
      <c r="R32" s="12" t="n">
        <f aca="false">P35</f>
        <v>300</v>
      </c>
    </row>
    <row r="33" customFormat="false" ht="12.75" hidden="false" customHeight="false" outlineLevel="0" collapsed="false">
      <c r="B33" s="1" t="s">
        <v>22</v>
      </c>
      <c r="L33" s="15" t="n">
        <f aca="false">L46</f>
        <v>60</v>
      </c>
      <c r="N33" s="15" t="n">
        <f aca="false">N46</f>
        <v>120</v>
      </c>
      <c r="P33" s="15" t="n">
        <f aca="false">P46</f>
        <v>120</v>
      </c>
      <c r="R33" s="15" t="n">
        <f aca="false">R46</f>
        <v>0</v>
      </c>
    </row>
    <row r="34" customFormat="false" ht="12.75" hidden="false" customHeight="false" outlineLevel="0" collapsed="false">
      <c r="B34" s="1" t="s">
        <v>23</v>
      </c>
      <c r="L34" s="14" t="n">
        <f aca="false">IF(L19&lt;L44,0,-MIN(L32+L33,(L19-L44)*L22))</f>
        <v>0</v>
      </c>
      <c r="N34" s="14" t="n">
        <f aca="false">IF(N19&lt;N44,0,-MIN(N32+N33,(N19-N44)*N22))</f>
        <v>0</v>
      </c>
      <c r="P34" s="14" t="n">
        <f aca="false">IF(P19&lt;P44,0,-MIN(P32+P33,(P19-P44)*P22))</f>
        <v>0</v>
      </c>
      <c r="R34" s="14" t="n">
        <f aca="false">IF(R19&lt;R44,0,-MIN(R32+R33,(R19-R44)*R22))</f>
        <v>0</v>
      </c>
    </row>
    <row r="35" customFormat="false" ht="12.75" hidden="false" customHeight="false" outlineLevel="0" collapsed="false">
      <c r="B35" s="1" t="s">
        <v>24</v>
      </c>
      <c r="L35" s="12" t="n">
        <f aca="false">SUM(L32:L34)</f>
        <v>60</v>
      </c>
      <c r="N35" s="12" t="n">
        <f aca="false">SUM(N32:N34)</f>
        <v>180</v>
      </c>
      <c r="P35" s="12" t="n">
        <f aca="false">SUM(P32:P34)</f>
        <v>300</v>
      </c>
      <c r="R35" s="12" t="n">
        <f aca="false">SUM(R32:R34)</f>
        <v>300</v>
      </c>
    </row>
    <row r="36" customFormat="false" ht="12.75" hidden="false" customHeight="false" outlineLevel="0" collapsed="false">
      <c r="L36" s="12"/>
      <c r="N36" s="12"/>
      <c r="P36" s="12"/>
      <c r="R36" s="12"/>
    </row>
    <row r="37" customFormat="false" ht="12.75" hidden="false" customHeight="false" outlineLevel="0" collapsed="false">
      <c r="A37" s="1" t="s">
        <v>25</v>
      </c>
      <c r="L37" s="12" t="n">
        <f aca="false">L47-L34</f>
        <v>140</v>
      </c>
      <c r="N37" s="12" t="n">
        <f aca="false">N47-N34</f>
        <v>80</v>
      </c>
      <c r="P37" s="12" t="n">
        <f aca="false">P47-P34</f>
        <v>80</v>
      </c>
      <c r="R37" s="12" t="n">
        <f aca="false">R47-R34</f>
        <v>200</v>
      </c>
    </row>
    <row r="38" customFormat="false" ht="12.75" hidden="false" customHeight="false" outlineLevel="0" collapsed="false">
      <c r="A38" s="1" t="s">
        <v>26</v>
      </c>
      <c r="L38" s="15" t="n">
        <f aca="false">L19</f>
        <v>300</v>
      </c>
      <c r="N38" s="15" t="n">
        <f aca="false">N19</f>
        <v>300</v>
      </c>
      <c r="P38" s="15" t="n">
        <f aca="false">P19</f>
        <v>300</v>
      </c>
      <c r="R38" s="15" t="n">
        <f aca="false">R19</f>
        <v>300</v>
      </c>
    </row>
    <row r="39" customFormat="false" ht="12.75" hidden="false" customHeight="false" outlineLevel="0" collapsed="false">
      <c r="A39" s="1" t="s">
        <v>27</v>
      </c>
      <c r="L39" s="14" t="n">
        <f aca="false">L33+L34</f>
        <v>60</v>
      </c>
      <c r="N39" s="14" t="n">
        <f aca="false">N33+N34</f>
        <v>120</v>
      </c>
      <c r="P39" s="14" t="n">
        <f aca="false">P33+P34</f>
        <v>120</v>
      </c>
      <c r="R39" s="14" t="n">
        <f aca="false">R33+R34</f>
        <v>0</v>
      </c>
    </row>
    <row r="40" customFormat="false" ht="13.5" hidden="false" customHeight="false" outlineLevel="0" collapsed="false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 t="n">
        <f aca="false">SUM(L37:L39)</f>
        <v>500</v>
      </c>
      <c r="M40" s="18"/>
      <c r="N40" s="19" t="n">
        <f aca="false">SUM(N37:N39)</f>
        <v>500</v>
      </c>
      <c r="O40" s="18"/>
      <c r="P40" s="19" t="n">
        <f aca="false">SUM(P37:P39)</f>
        <v>500</v>
      </c>
      <c r="Q40" s="18"/>
      <c r="R40" s="19" t="n">
        <f aca="false">SUM(R37:R39)</f>
        <v>500</v>
      </c>
    </row>
    <row r="41" customFormat="false" ht="13.5" hidden="false" customHeight="false" outlineLevel="0" collapsed="false">
      <c r="L41" s="12"/>
      <c r="N41" s="12"/>
      <c r="P41" s="12"/>
      <c r="R41" s="12"/>
    </row>
    <row r="42" customFormat="false" ht="12.75" hidden="false" customHeight="false" outlineLevel="0" collapsed="false">
      <c r="L42" s="12"/>
      <c r="N42" s="12"/>
      <c r="P42" s="12"/>
      <c r="R42" s="12"/>
    </row>
    <row r="43" customFormat="false" ht="12.75" hidden="false" customHeight="false" outlineLevel="0" collapsed="false">
      <c r="A43" s="7" t="s">
        <v>28</v>
      </c>
    </row>
    <row r="44" customFormat="false" ht="12.75" hidden="false" customHeight="false" outlineLevel="0" collapsed="false">
      <c r="B44" s="1" t="s">
        <v>29</v>
      </c>
      <c r="L44" s="12" t="n">
        <f aca="false">L20+L25/L22</f>
        <v>420</v>
      </c>
      <c r="N44" s="12" t="n">
        <f aca="false">N20+N25/N22</f>
        <v>690</v>
      </c>
      <c r="P44" s="12" t="n">
        <f aca="false">P20+P25/P22</f>
        <v>790</v>
      </c>
      <c r="R44" s="12" t="n">
        <f aca="false">R20+R25/R22</f>
        <v>650</v>
      </c>
    </row>
    <row r="46" customFormat="false" ht="12.75" hidden="false" customHeight="false" outlineLevel="0" collapsed="false">
      <c r="A46" s="1" t="s">
        <v>30</v>
      </c>
      <c r="L46" s="12" t="n">
        <f aca="false">MIN(L15,L27)</f>
        <v>60</v>
      </c>
      <c r="N46" s="12" t="n">
        <f aca="false">MIN(N15,N27)</f>
        <v>120</v>
      </c>
      <c r="P46" s="12" t="n">
        <f aca="false">MIN(P15,P27)</f>
        <v>120</v>
      </c>
      <c r="R46" s="10" t="n">
        <v>0</v>
      </c>
    </row>
    <row r="47" customFormat="false" ht="12.75" hidden="false" customHeight="false" outlineLevel="0" collapsed="false">
      <c r="A47" s="1" t="s">
        <v>31</v>
      </c>
      <c r="L47" s="15" t="n">
        <f aca="false">L17-L46</f>
        <v>140</v>
      </c>
      <c r="N47" s="15" t="n">
        <f aca="false">N17-N46</f>
        <v>80</v>
      </c>
      <c r="P47" s="15" t="n">
        <f aca="false">P17-P46</f>
        <v>80</v>
      </c>
      <c r="R47" s="15" t="n">
        <f aca="false">R17-R46</f>
        <v>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false" hidden="false" outlineLevel="0" max="2" min="2" style="1" width="9.14"/>
    <col collapsed="false" customWidth="true" hidden="false" outlineLevel="0" max="3" min="3" style="1" width="2.7"/>
    <col collapsed="false" customWidth="false" hidden="false" outlineLevel="0" max="4" min="4" style="1" width="9.14"/>
    <col collapsed="false" customWidth="true" hidden="false" outlineLevel="0" max="5" min="5" style="1" width="2.7"/>
    <col collapsed="false" customWidth="false" hidden="false" outlineLevel="0" max="6" min="6" style="1" width="9.14"/>
    <col collapsed="false" customWidth="true" hidden="false" outlineLevel="0" max="7" min="7" style="1" width="2.7"/>
    <col collapsed="false" customWidth="false" hidden="false" outlineLevel="0" max="8" min="8" style="1" width="9.14"/>
    <col collapsed="false" customWidth="true" hidden="false" outlineLevel="0" max="9" min="9" style="1" width="2.7"/>
    <col collapsed="false" customWidth="false" hidden="false" outlineLevel="0" max="10" min="10" style="1" width="9.14"/>
    <col collapsed="false" customWidth="true" hidden="false" outlineLevel="0" max="11" min="11" style="1" width="2.7"/>
    <col collapsed="false" customWidth="false" hidden="false" outlineLevel="0" max="12" min="12" style="1" width="9.14"/>
    <col collapsed="false" customWidth="true" hidden="false" outlineLevel="0" max="13" min="13" style="1" width="2.7"/>
    <col collapsed="false" customWidth="false" hidden="false" outlineLevel="0" max="14" min="14" style="1" width="9.14"/>
    <col collapsed="false" customWidth="true" hidden="false" outlineLevel="0" max="15" min="15" style="1" width="2.7"/>
    <col collapsed="false" customWidth="false" hidden="false" outlineLevel="0" max="16" min="16" style="1" width="9.14"/>
    <col collapsed="false" customWidth="true" hidden="false" outlineLevel="0" max="17" min="17" style="1" width="2.7"/>
    <col collapsed="false" customWidth="false" hidden="false" outlineLevel="0" max="18" min="18" style="1" width="9.14"/>
    <col collapsed="false" customWidth="true" hidden="false" outlineLevel="0" max="19" min="19" style="1" width="2.7"/>
    <col collapsed="false" customWidth="false" hidden="false" outlineLevel="0" max="20" min="20" style="1" width="9.14"/>
    <col collapsed="false" customWidth="true" hidden="false" outlineLevel="0" max="21" min="21" style="1" width="2.7"/>
    <col collapsed="false" customWidth="false" hidden="false" outlineLevel="0" max="22" min="22" style="1" width="9.14"/>
    <col collapsed="false" customWidth="true" hidden="false" outlineLevel="0" max="23" min="23" style="1" width="2.7"/>
    <col collapsed="false" customWidth="false" hidden="false" outlineLevel="0" max="24" min="24" style="1" width="9.14"/>
    <col collapsed="false" customWidth="true" hidden="false" outlineLevel="0" max="25" min="25" style="1" width="2.7"/>
    <col collapsed="false" customWidth="false" hidden="false" outlineLevel="0" max="26" min="26" style="1" width="9.14"/>
    <col collapsed="false" customWidth="true" hidden="false" outlineLevel="0" max="27" min="27" style="1" width="2.7"/>
    <col collapsed="false" customWidth="false" hidden="false" outlineLevel="0" max="28" min="28" style="1" width="9.14"/>
    <col collapsed="false" customWidth="true" hidden="false" outlineLevel="0" max="29" min="29" style="1" width="2.7"/>
    <col collapsed="false" customWidth="false" hidden="false" outlineLevel="0" max="30" min="30" style="1" width="9.14"/>
    <col collapsed="false" customWidth="true" hidden="false" outlineLevel="0" max="31" min="31" style="1" width="2.7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</row>
    <row r="2" customFormat="false" ht="18.75" hidden="false" customHeight="false" outlineLevel="0" collapsed="false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customFormat="false" ht="12.75" hidden="false" customHeight="false" outlineLevel="0" collapsed="false">
      <c r="A4" s="1" t="s">
        <v>32</v>
      </c>
    </row>
    <row r="5" customFormat="false" ht="12.75" hidden="false" customHeight="false" outlineLevel="0" collapsed="false">
      <c r="A5" s="7" t="s">
        <v>4</v>
      </c>
    </row>
    <row r="6" customFormat="false" ht="12.75" hidden="false" customHeight="false" outlineLevel="0" collapsed="false">
      <c r="L6" s="8" t="n">
        <v>2002</v>
      </c>
      <c r="N6" s="9" t="n">
        <f aca="false">L6+1</f>
        <v>2003</v>
      </c>
      <c r="P6" s="9" t="n">
        <f aca="false">N6+1</f>
        <v>2004</v>
      </c>
      <c r="R6" s="9" t="n">
        <f aca="false">P6+1</f>
        <v>2005</v>
      </c>
    </row>
    <row r="8" customFormat="false" ht="12.75" hidden="false" customHeight="false" outlineLevel="0" collapsed="false">
      <c r="A8" s="1" t="s">
        <v>5</v>
      </c>
      <c r="L8" s="10" t="n">
        <v>500</v>
      </c>
      <c r="N8" s="10" t="n">
        <v>1000</v>
      </c>
      <c r="P8" s="10" t="n">
        <v>1500</v>
      </c>
      <c r="R8" s="10" t="n">
        <v>2000</v>
      </c>
    </row>
    <row r="10" customFormat="false" ht="12.75" hidden="false" customHeight="false" outlineLevel="0" collapsed="false">
      <c r="A10" s="1" t="s">
        <v>6</v>
      </c>
      <c r="J10" s="11" t="n">
        <v>0.4</v>
      </c>
      <c r="L10" s="12" t="n">
        <f aca="false">L$8*$J10</f>
        <v>200</v>
      </c>
      <c r="N10" s="12" t="n">
        <f aca="false">N$8*$J10</f>
        <v>400</v>
      </c>
      <c r="P10" s="12" t="n">
        <f aca="false">P$8*$J10</f>
        <v>600</v>
      </c>
      <c r="R10" s="12" t="n">
        <f aca="false">R$8*$J10</f>
        <v>800</v>
      </c>
    </row>
    <row r="11" customFormat="false" ht="12.75" hidden="false" customHeight="false" outlineLevel="0" collapsed="false">
      <c r="A11" s="1" t="s">
        <v>7</v>
      </c>
      <c r="J11" s="13" t="n">
        <f aca="false">1-J10</f>
        <v>0.6</v>
      </c>
      <c r="L11" s="14" t="n">
        <f aca="false">L$8*$J11</f>
        <v>300</v>
      </c>
      <c r="M11" s="15"/>
      <c r="N11" s="14" t="n">
        <f aca="false">N$8*$J11</f>
        <v>600</v>
      </c>
      <c r="O11" s="15"/>
      <c r="P11" s="14" t="n">
        <f aca="false">P$8*$J11</f>
        <v>900</v>
      </c>
      <c r="Q11" s="15"/>
      <c r="R11" s="14" t="n">
        <f aca="false">R$8*$J11</f>
        <v>1200</v>
      </c>
    </row>
    <row r="12" customFormat="false" ht="12.75" hidden="false" customHeight="false" outlineLevel="0" collapsed="false">
      <c r="B12" s="1" t="s">
        <v>8</v>
      </c>
      <c r="L12" s="12" t="n">
        <f aca="false">SUM(L10:L11)</f>
        <v>500</v>
      </c>
      <c r="N12" s="12" t="n">
        <f aca="false">SUM(N10:N11)</f>
        <v>1000</v>
      </c>
      <c r="P12" s="12" t="n">
        <f aca="false">SUM(P10:P11)</f>
        <v>1500</v>
      </c>
      <c r="R12" s="12" t="n">
        <f aca="false">SUM(R10:R11)</f>
        <v>2000</v>
      </c>
    </row>
    <row r="14" customFormat="false" ht="12.75" hidden="false" customHeight="false" outlineLevel="0" collapsed="false">
      <c r="A14" s="7" t="s">
        <v>9</v>
      </c>
    </row>
    <row r="15" customFormat="false" ht="12.75" hidden="false" customHeight="false" outlineLevel="0" collapsed="false">
      <c r="B15" s="1" t="s">
        <v>10</v>
      </c>
      <c r="J15" s="11" t="n">
        <v>0.75</v>
      </c>
      <c r="L15" s="12" t="n">
        <f aca="false">L$10*$J15</f>
        <v>150</v>
      </c>
      <c r="N15" s="12" t="n">
        <f aca="false">N$10*$J15</f>
        <v>300</v>
      </c>
      <c r="P15" s="12" t="n">
        <f aca="false">P$10*$J15</f>
        <v>450</v>
      </c>
      <c r="R15" s="12" t="n">
        <f aca="false">R$10*$J15</f>
        <v>600</v>
      </c>
    </row>
    <row r="16" customFormat="false" ht="12.75" hidden="false" customHeight="false" outlineLevel="0" collapsed="false">
      <c r="B16" s="1" t="s">
        <v>11</v>
      </c>
      <c r="J16" s="13" t="n">
        <f aca="false">1-J15</f>
        <v>0.25</v>
      </c>
      <c r="L16" s="14" t="n">
        <f aca="false">L$10*$J16</f>
        <v>50</v>
      </c>
      <c r="M16" s="15"/>
      <c r="N16" s="14" t="n">
        <f aca="false">N$10*$J16</f>
        <v>100</v>
      </c>
      <c r="O16" s="15"/>
      <c r="P16" s="14" t="n">
        <f aca="false">P$10*$J16</f>
        <v>150</v>
      </c>
      <c r="Q16" s="15"/>
      <c r="R16" s="14" t="n">
        <f aca="false">R$10*$J16</f>
        <v>200</v>
      </c>
    </row>
    <row r="17" customFormat="false" ht="12.75" hidden="false" customHeight="false" outlineLevel="0" collapsed="false">
      <c r="A17" s="1" t="s">
        <v>8</v>
      </c>
      <c r="L17" s="12" t="n">
        <f aca="false">SUM(L15:L16)</f>
        <v>200</v>
      </c>
      <c r="N17" s="12" t="n">
        <f aca="false">SUM(N15:N16)</f>
        <v>400</v>
      </c>
      <c r="P17" s="12" t="n">
        <f aca="false">SUM(P15:P16)</f>
        <v>600</v>
      </c>
      <c r="R17" s="12" t="n">
        <f aca="false">SUM(R15:R16)</f>
        <v>800</v>
      </c>
    </row>
    <row r="19" customFormat="false" ht="12.75" hidden="false" customHeight="false" outlineLevel="0" collapsed="false">
      <c r="A19" s="1" t="s">
        <v>7</v>
      </c>
      <c r="L19" s="12" t="n">
        <f aca="false">L11</f>
        <v>300</v>
      </c>
      <c r="N19" s="12" t="n">
        <f aca="false">N11</f>
        <v>600</v>
      </c>
      <c r="P19" s="12" t="n">
        <f aca="false">P11</f>
        <v>900</v>
      </c>
      <c r="R19" s="12" t="n">
        <f aca="false">R11</f>
        <v>1200</v>
      </c>
    </row>
    <row r="20" customFormat="false" ht="12.75" hidden="false" customHeight="false" outlineLevel="0" collapsed="false">
      <c r="A20" s="1" t="s">
        <v>12</v>
      </c>
      <c r="L20" s="16" t="n">
        <v>300</v>
      </c>
      <c r="M20" s="15"/>
      <c r="N20" s="16" t="n">
        <v>450</v>
      </c>
      <c r="O20" s="15"/>
      <c r="P20" s="16" t="n">
        <v>550</v>
      </c>
      <c r="Q20" s="15"/>
      <c r="R20" s="16" t="n">
        <v>650</v>
      </c>
    </row>
    <row r="21" customFormat="false" ht="12.75" hidden="false" customHeight="false" outlineLevel="0" collapsed="false">
      <c r="A21" s="1" t="s">
        <v>13</v>
      </c>
      <c r="L21" s="12" t="n">
        <f aca="false">MAX(0,L19-L20)</f>
        <v>0</v>
      </c>
      <c r="N21" s="12" t="n">
        <f aca="false">MAX(0,N19-N20)</f>
        <v>150</v>
      </c>
      <c r="P21" s="12" t="n">
        <f aca="false">MAX(0,P19-P20)</f>
        <v>350</v>
      </c>
      <c r="R21" s="12" t="n">
        <f aca="false">MAX(0,R19-R20)</f>
        <v>550</v>
      </c>
    </row>
    <row r="22" customFormat="false" ht="12.75" hidden="false" customHeight="false" outlineLevel="0" collapsed="false">
      <c r="A22" s="1" t="s">
        <v>14</v>
      </c>
      <c r="L22" s="17" t="n">
        <v>0.5</v>
      </c>
      <c r="N22" s="17" t="n">
        <v>0.5</v>
      </c>
      <c r="P22" s="17" t="n">
        <v>0.5</v>
      </c>
      <c r="R22" s="17" t="n">
        <v>0.5</v>
      </c>
    </row>
    <row r="23" customFormat="false" ht="12.75" hidden="false" customHeight="false" outlineLevel="0" collapsed="false">
      <c r="A23" s="1" t="s">
        <v>15</v>
      </c>
      <c r="L23" s="12" t="n">
        <f aca="false">L21*L22</f>
        <v>0</v>
      </c>
      <c r="N23" s="12" t="n">
        <f aca="false">N21*N22</f>
        <v>75</v>
      </c>
      <c r="P23" s="12" t="n">
        <f aca="false">P21*P22</f>
        <v>175</v>
      </c>
      <c r="R23" s="12" t="n">
        <f aca="false">R21*R22</f>
        <v>275</v>
      </c>
    </row>
    <row r="25" customFormat="false" ht="12.75" hidden="false" customHeight="false" outlineLevel="0" collapsed="false">
      <c r="A25" s="1" t="s">
        <v>16</v>
      </c>
      <c r="L25" s="10" t="n">
        <v>60</v>
      </c>
      <c r="N25" s="10" t="n">
        <v>120</v>
      </c>
      <c r="P25" s="10" t="n">
        <v>120</v>
      </c>
      <c r="R25" s="10" t="n">
        <v>0</v>
      </c>
    </row>
    <row r="26" customFormat="false" ht="12.75" hidden="false" customHeight="false" outlineLevel="0" collapsed="false">
      <c r="A26" s="1" t="s">
        <v>17</v>
      </c>
      <c r="L26" s="14" t="n">
        <f aca="false">MIN(L25,L23)</f>
        <v>0</v>
      </c>
      <c r="M26" s="15"/>
      <c r="N26" s="14" t="n">
        <f aca="false">MIN(N25,N23)</f>
        <v>75</v>
      </c>
      <c r="O26" s="15"/>
      <c r="P26" s="14" t="n">
        <f aca="false">MIN(P25,P23)</f>
        <v>120</v>
      </c>
      <c r="Q26" s="15"/>
      <c r="R26" s="14" t="n">
        <f aca="false">MIN(R25,R23)</f>
        <v>0</v>
      </c>
    </row>
    <row r="27" customFormat="false" ht="12.75" hidden="false" customHeight="false" outlineLevel="0" collapsed="false">
      <c r="A27" s="1" t="s">
        <v>18</v>
      </c>
      <c r="L27" s="12" t="n">
        <f aca="false">L25-L26</f>
        <v>60</v>
      </c>
      <c r="N27" s="12" t="n">
        <f aca="false">N25-N26</f>
        <v>45</v>
      </c>
      <c r="P27" s="12" t="n">
        <f aca="false">P25-P26</f>
        <v>0</v>
      </c>
      <c r="R27" s="12" t="n">
        <f aca="false">R25-R26</f>
        <v>0</v>
      </c>
    </row>
    <row r="29" customFormat="false" ht="12.75" hidden="false" customHeight="false" outlineLevel="0" collapsed="false">
      <c r="A29" s="1" t="s">
        <v>19</v>
      </c>
      <c r="L29" s="12" t="n">
        <f aca="false">L23-L26</f>
        <v>0</v>
      </c>
      <c r="N29" s="12" t="n">
        <f aca="false">N23-N26</f>
        <v>0</v>
      </c>
      <c r="P29" s="12" t="n">
        <f aca="false">P23-P26</f>
        <v>55</v>
      </c>
      <c r="R29" s="12" t="n">
        <f aca="false">R23-R26</f>
        <v>275</v>
      </c>
    </row>
    <row r="31" customFormat="false" ht="12.75" hidden="false" customHeight="false" outlineLevel="0" collapsed="false">
      <c r="A31" s="1" t="s">
        <v>20</v>
      </c>
    </row>
    <row r="32" customFormat="false" ht="12.75" hidden="false" customHeight="false" outlineLevel="0" collapsed="false">
      <c r="B32" s="1" t="s">
        <v>21</v>
      </c>
      <c r="L32" s="10" t="n">
        <v>0</v>
      </c>
      <c r="N32" s="12" t="n">
        <f aca="false">L35</f>
        <v>60</v>
      </c>
      <c r="P32" s="12" t="n">
        <f aca="false">N35</f>
        <v>105</v>
      </c>
      <c r="R32" s="12" t="n">
        <f aca="false">P35</f>
        <v>50</v>
      </c>
    </row>
    <row r="33" customFormat="false" ht="12.75" hidden="false" customHeight="false" outlineLevel="0" collapsed="false">
      <c r="B33" s="1" t="s">
        <v>22</v>
      </c>
      <c r="L33" s="15" t="n">
        <f aca="false">L46</f>
        <v>60</v>
      </c>
      <c r="N33" s="15" t="n">
        <f aca="false">N46</f>
        <v>45</v>
      </c>
      <c r="P33" s="15" t="n">
        <f aca="false">P46</f>
        <v>0</v>
      </c>
      <c r="R33" s="15" t="n">
        <f aca="false">R46</f>
        <v>0</v>
      </c>
    </row>
    <row r="34" customFormat="false" ht="12.75" hidden="false" customHeight="false" outlineLevel="0" collapsed="false">
      <c r="B34" s="1" t="s">
        <v>23</v>
      </c>
      <c r="L34" s="14" t="n">
        <f aca="false">IF(L19&lt;L44,0,-MIN(L32+L33,(L19-L44)*L22))</f>
        <v>0</v>
      </c>
      <c r="N34" s="14" t="n">
        <f aca="false">IF(N19&lt;N44,0,-MIN(N32+N33,(N19-N44)*N22))</f>
        <v>0</v>
      </c>
      <c r="P34" s="14" t="n">
        <f aca="false">IF(P19&lt;P44,0,-MIN(P32+P33,(P19-P44)*P22))</f>
        <v>-55</v>
      </c>
      <c r="R34" s="14" t="n">
        <f aca="false">IF(R19&lt;R44,0,-MIN(R32+R33,(R19-R44)*R22))</f>
        <v>-50</v>
      </c>
    </row>
    <row r="35" customFormat="false" ht="12.75" hidden="false" customHeight="false" outlineLevel="0" collapsed="false">
      <c r="B35" s="1" t="s">
        <v>24</v>
      </c>
      <c r="L35" s="12" t="n">
        <f aca="false">SUM(L32:L34)</f>
        <v>60</v>
      </c>
      <c r="N35" s="12" t="n">
        <f aca="false">SUM(N32:N34)</f>
        <v>105</v>
      </c>
      <c r="P35" s="12" t="n">
        <f aca="false">SUM(P32:P34)</f>
        <v>50</v>
      </c>
      <c r="R35" s="12" t="n">
        <f aca="false">SUM(R32:R34)</f>
        <v>0</v>
      </c>
    </row>
    <row r="36" customFormat="false" ht="12.75" hidden="false" customHeight="false" outlineLevel="0" collapsed="false">
      <c r="L36" s="12"/>
      <c r="N36" s="12"/>
      <c r="P36" s="12"/>
      <c r="R36" s="12"/>
    </row>
    <row r="37" customFormat="false" ht="12.75" hidden="false" customHeight="false" outlineLevel="0" collapsed="false">
      <c r="A37" s="1" t="s">
        <v>25</v>
      </c>
      <c r="L37" s="12" t="n">
        <f aca="false">L47-L34</f>
        <v>140</v>
      </c>
      <c r="N37" s="12" t="n">
        <f aca="false">N47-N34</f>
        <v>355</v>
      </c>
      <c r="P37" s="12" t="n">
        <f aca="false">P47-P34</f>
        <v>655</v>
      </c>
      <c r="R37" s="12" t="n">
        <f aca="false">R47-R34</f>
        <v>850</v>
      </c>
    </row>
    <row r="38" customFormat="false" ht="12.75" hidden="false" customHeight="false" outlineLevel="0" collapsed="false">
      <c r="A38" s="1" t="s">
        <v>26</v>
      </c>
      <c r="L38" s="15" t="n">
        <f aca="false">L19</f>
        <v>300</v>
      </c>
      <c r="N38" s="15" t="n">
        <f aca="false">N19</f>
        <v>600</v>
      </c>
      <c r="P38" s="15" t="n">
        <f aca="false">P19</f>
        <v>900</v>
      </c>
      <c r="R38" s="15" t="n">
        <f aca="false">R19</f>
        <v>1200</v>
      </c>
    </row>
    <row r="39" customFormat="false" ht="12.75" hidden="false" customHeight="false" outlineLevel="0" collapsed="false">
      <c r="A39" s="1" t="s">
        <v>27</v>
      </c>
      <c r="L39" s="14" t="n">
        <f aca="false">L33+L34</f>
        <v>60</v>
      </c>
      <c r="N39" s="14" t="n">
        <f aca="false">N33+N34</f>
        <v>45</v>
      </c>
      <c r="P39" s="14" t="n">
        <f aca="false">P33+P34</f>
        <v>-55</v>
      </c>
      <c r="R39" s="14" t="n">
        <f aca="false">R33+R34</f>
        <v>-50</v>
      </c>
    </row>
    <row r="40" customFormat="false" ht="13.5" hidden="false" customHeight="false" outlineLevel="0" collapsed="false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 t="n">
        <f aca="false">SUM(L37:L39)</f>
        <v>500</v>
      </c>
      <c r="M40" s="18"/>
      <c r="N40" s="19" t="n">
        <f aca="false">SUM(N37:N39)</f>
        <v>1000</v>
      </c>
      <c r="O40" s="18"/>
      <c r="P40" s="19" t="n">
        <f aca="false">SUM(P37:P39)</f>
        <v>1500</v>
      </c>
      <c r="Q40" s="18"/>
      <c r="R40" s="19" t="n">
        <f aca="false">SUM(R37:R39)</f>
        <v>2000</v>
      </c>
    </row>
    <row r="41" customFormat="false" ht="13.5" hidden="false" customHeight="false" outlineLevel="0" collapsed="false">
      <c r="L41" s="12"/>
      <c r="N41" s="12"/>
      <c r="P41" s="12"/>
      <c r="R41" s="12"/>
    </row>
    <row r="42" customFormat="false" ht="12.75" hidden="false" customHeight="false" outlineLevel="0" collapsed="false">
      <c r="L42" s="12"/>
      <c r="N42" s="12"/>
      <c r="P42" s="12"/>
      <c r="R42" s="12"/>
    </row>
    <row r="43" customFormat="false" ht="12.75" hidden="false" customHeight="false" outlineLevel="0" collapsed="false">
      <c r="A43" s="7" t="s">
        <v>28</v>
      </c>
    </row>
    <row r="44" customFormat="false" ht="12.75" hidden="false" customHeight="false" outlineLevel="0" collapsed="false">
      <c r="B44" s="1" t="s">
        <v>29</v>
      </c>
      <c r="L44" s="12" t="n">
        <f aca="false">L20+L25/L22</f>
        <v>420</v>
      </c>
      <c r="N44" s="12" t="n">
        <f aca="false">N20+N25/N22</f>
        <v>690</v>
      </c>
      <c r="P44" s="12" t="n">
        <f aca="false">P20+P25/P22</f>
        <v>790</v>
      </c>
      <c r="R44" s="12" t="n">
        <f aca="false">R20+R25/R22</f>
        <v>650</v>
      </c>
    </row>
    <row r="46" customFormat="false" ht="12.75" hidden="false" customHeight="false" outlineLevel="0" collapsed="false">
      <c r="A46" s="1" t="s">
        <v>30</v>
      </c>
      <c r="L46" s="12" t="n">
        <f aca="false">MIN(L15,L27)</f>
        <v>60</v>
      </c>
      <c r="N46" s="12" t="n">
        <f aca="false">MIN(N15,N27)</f>
        <v>45</v>
      </c>
      <c r="P46" s="12" t="n">
        <f aca="false">MIN(P15,P27)</f>
        <v>0</v>
      </c>
      <c r="R46" s="10" t="n">
        <v>0</v>
      </c>
    </row>
    <row r="47" customFormat="false" ht="12.75" hidden="false" customHeight="false" outlineLevel="0" collapsed="false">
      <c r="A47" s="1" t="s">
        <v>31</v>
      </c>
      <c r="L47" s="15" t="n">
        <f aca="false">L17-L46</f>
        <v>140</v>
      </c>
      <c r="N47" s="15" t="n">
        <f aca="false">N17-N46</f>
        <v>355</v>
      </c>
      <c r="P47" s="15" t="n">
        <f aca="false">P17-P46</f>
        <v>600</v>
      </c>
      <c r="R47" s="15" t="n">
        <f aca="false">R17-R46</f>
        <v>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2001-12-14T17:58:57Z</dcterms:created>
  <dc:creator>Paul R. Schlaack, Jr.</dc:creator>
  <dc:description/>
  <dc:language>en-US</dc:language>
  <cp:lastModifiedBy>mmuller</cp:lastModifiedBy>
  <cp:lastPrinted>2001-12-16T14:12:23Z</cp:lastPrinted>
  <dcterms:modified xsi:type="dcterms:W3CDTF">2001-12-16T14:12:32Z</dcterms:modified>
  <cp:revision>0</cp:revision>
  <dc:subject/>
  <dc:title/>
</cp:coreProperties>
</file>