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List'!$A$1:$J$100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<sst xmlns="http://schemas.openxmlformats.org/spreadsheetml/2006/main" count="252" uniqueCount="155">
  <si>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</si>
  <si>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</si>
  <si>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</si>
  <si>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</si>
  <si>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</si>
  <si>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Project Pipe sale</t>
  </si>
  <si>
    <t xml:space="preserve">2)  Project Bighorn</t>
  </si>
  <si>
    <t xml:space="preserve">Storage Monetization</t>
  </si>
  <si>
    <t xml:space="preserve">Cal 2002</t>
  </si>
  <si>
    <t xml:space="preserve">3)  Project "Hand Across America"</t>
  </si>
  <si>
    <t xml:space="preserve">Strategic review/synergies</t>
  </si>
  <si>
    <t xml:space="preserve">Oct 20/Q4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</si>
  <si>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</si>
  <si>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</si>
  <si>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</si>
  <si>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</si>
  <si>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</si>
  <si>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</si>
  <si>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</si>
  <si>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</si>
  <si>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</si>
  <si>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</si>
  <si>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</si>
  <si>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</si>
  <si>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</si>
  <si>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</si>
  <si>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Q4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</si>
  <si>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</si>
  <si>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</si>
  <si>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</si>
  <si>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</si>
  <si>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</si>
  <si>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</si>
  <si>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</si>
  <si>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</si>
  <si>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</si>
  <si>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</si>
  <si>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</si>
  <si>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</si>
  <si>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AEC</t>
  </si>
  <si>
    <t xml:space="preserve">AEC Long term Kern River Supplies </t>
  </si>
  <si>
    <t xml:space="preserve">Waiting for NW Rocks to get to mid $20s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</si>
  <si>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</si>
  <si>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</si>
  <si>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</si>
  <si>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</si>
  <si>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</si>
  <si>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Black Hills Power &amp; Light</t>
  </si>
  <si>
    <t xml:space="preserve">Long term gas sale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</si>
  <si>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</si>
  <si>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</si>
  <si>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</si>
  <si>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</si>
  <si>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</si>
  <si>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</si>
  <si>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Anadarko Petroleum</t>
  </si>
  <si>
    <t xml:space="preserve">Powder River Purchase</t>
  </si>
  <si>
    <t xml:space="preserve">Lawton Oil Co</t>
  </si>
  <si>
    <t xml:space="preserve">CMS</t>
  </si>
  <si>
    <t xml:space="preserve">Transportation Back Haul</t>
  </si>
  <si>
    <t xml:space="preserve">WBI-Fidelity</t>
  </si>
  <si>
    <t xml:space="preserve">Stephanie Miller</t>
  </si>
  <si>
    <t xml:space="preserve">Interstate Open Seasons</t>
  </si>
  <si>
    <t xml:space="preserve">Ruby</t>
  </si>
  <si>
    <t xml:space="preserve">CA RE-executed - waiting for rate information</t>
  </si>
  <si>
    <t xml:space="preserve">PGT Capacity</t>
  </si>
  <si>
    <t xml:space="preserve">Transport Capacity</t>
  </si>
  <si>
    <t xml:space="preserve">No live wires at the moment</t>
  </si>
  <si>
    <t xml:space="preserve">EPNG Capacity: Block II</t>
  </si>
  <si>
    <t xml:space="preserve">sale of capacity</t>
  </si>
  <si>
    <t xml:space="preserve">Longview Project</t>
  </si>
  <si>
    <t xml:space="preserve">potential supply &amp; transport arrangement</t>
  </si>
  <si>
    <t xml:space="preserve">refining   bids</t>
  </si>
  <si>
    <t xml:space="preserve">Roseville/Lodi/Big Foot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</si>
  <si>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</si>
  <si>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</si>
  <si>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</si>
  <si>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</si>
  <si>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waiting for decision from Newport Gen</t>
  </si>
  <si>
    <t xml:space="preserve">Mexico Effort</t>
  </si>
  <si>
    <t xml:space="preserve">Update for Monterey office on US initiatives/refine our analysis</t>
  </si>
  <si>
    <t xml:space="preserve">meeting this Wed with PEMEX/Jaime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</si>
  <si>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</si>
  <si>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</si>
  <si>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</si>
  <si>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</si>
  <si>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</si>
  <si>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</si>
  <si>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</si>
  <si>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</si>
  <si>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</si>
  <si>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limit orders</t>
  </si>
  <si>
    <t xml:space="preserve">Cascade/Willamette</t>
  </si>
  <si>
    <t xml:space="preserve">Peaking Structure back-to-back</t>
  </si>
  <si>
    <t xml:space="preserve">Working on pricing with Calgary</t>
  </si>
  <si>
    <t xml:space="preserve">Marketing Partnership</t>
  </si>
  <si>
    <t xml:space="preserve">Working on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</si>
  <si>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</si>
  <si>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</si>
  <si>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</si>
  <si>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</si>
  <si>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</si>
  <si>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Submitted Proposal 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</si>
  <si>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</si>
  <si>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</si>
  <si>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</si>
  <si>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</si>
  <si>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</si>
  <si>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Willamette Industries</t>
  </si>
  <si>
    <t xml:space="preserve">Hedge for all Facilities</t>
  </si>
  <si>
    <t xml:space="preserve">Working on Master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</si>
  <si>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</si>
  <si>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</si>
  <si>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</si>
  <si>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</si>
  <si>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</si>
  <si>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</si>
  <si>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</si>
  <si>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</si>
  <si>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AECO red winter swap</t>
  </si>
  <si>
    <t xml:space="preserve">done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</si>
  <si>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</si>
  <si>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</si>
  <si>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</si>
  <si>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</si>
  <si>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</si>
  <si>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</si>
  <si>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</si>
  <si>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</si>
  <si>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Pasadena</t>
  </si>
  <si>
    <t xml:space="preserve">summer swaps</t>
  </si>
  <si>
    <t xml:space="preserve">Panda Resources</t>
  </si>
  <si>
    <t xml:space="preserve">10 year gs supply</t>
  </si>
  <si>
    <t xml:space="preserve">contract &amp; credit negotiations</t>
  </si>
  <si>
    <t xml:space="preserve">LDWP</t>
  </si>
  <si>
    <t xml:space="preserve">Q2 collar</t>
  </si>
  <si>
    <t xml:space="preserve">DONE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</si>
  <si>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</si>
  <si>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</si>
  <si>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</si>
  <si>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</si>
  <si>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</si>
  <si>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responded to rfq 10/18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</si>
  <si>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</si>
  <si>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</si>
  <si>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</si>
  <si>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</si>
  <si>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</si>
  <si>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NCPA</t>
  </si>
  <si>
    <t xml:space="preserve">blend &amp; extend</t>
  </si>
  <si>
    <t xml:space="preserve">RFP due 10/22</t>
  </si>
  <si>
    <t xml:space="preserve">Orig Amount</t>
  </si>
  <si>
    <t xml:space="preserve">Q1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</si>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</sst>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3202.1</c:v>
                </c:pt>
              </c:numCache>
            </c:numRef>
          </c:val>
        </c:ser>
        <c:gapWidth val="150"/>
        <c:shape val="box"/>
        <c:axId val="42384771"/>
        <c:axId val="70467439"/>
        <c:axId val="0"/>
      </c:bar3DChart>
      <c:catAx>
        <c:axId val="423847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467439"/>
        <c:crossesAt val="0"/>
        <c:auto val="1"/>
        <c:lblAlgn val="ctr"/>
        <c:lblOffset val="100"/>
        <c:noMultiLvlLbl val="0"/>
      </c:catAx>
      <c:valAx>
        <c:axId val="704674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84771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D5" activeCellId="0" sqref="D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25.5" hidden="false" customHeight="false" outlineLevel="0" collapsed="false">
      <c r="A9" s="9" t="s">
        <v>9</v>
      </c>
      <c r="B9" s="4" t="s">
        <v>10</v>
      </c>
      <c r="C9" s="1" t="s">
        <v>11</v>
      </c>
      <c r="H9" s="10"/>
      <c r="I9" s="11"/>
    </row>
    <row r="10" customFormat="false" ht="12.75" hidden="false" customHeight="false" outlineLevel="0" collapsed="false">
      <c r="A10" s="4"/>
      <c r="B10" s="4"/>
      <c r="H10" s="10"/>
      <c r="I10" s="11"/>
    </row>
    <row r="11" customFormat="false" ht="12.75" hidden="false" customHeight="false" outlineLevel="0" collapsed="false">
      <c r="A11" s="4"/>
      <c r="B11" s="4"/>
      <c r="H11" s="10" t="s">
        <v>12</v>
      </c>
      <c r="I11" s="11" t="n">
        <f aca="false">I17+I27+I37+I49+I62+I81</f>
        <v>3406350</v>
      </c>
    </row>
    <row r="12" customFormat="false" ht="25.5" hidden="false" customHeight="false" outlineLevel="0" collapsed="false">
      <c r="A12" s="12" t="s">
        <v>13</v>
      </c>
      <c r="B12" s="12" t="s">
        <v>14</v>
      </c>
      <c r="C12" s="12" t="s">
        <v>15</v>
      </c>
      <c r="D12" s="12" t="s">
        <v>16</v>
      </c>
      <c r="E12" s="13" t="s">
        <v>17</v>
      </c>
      <c r="F12" s="14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  <c r="K12" s="12"/>
    </row>
    <row r="13" customFormat="false" ht="12.75" hidden="false" customHeight="false" outlineLevel="0" collapsed="false">
      <c r="A13" s="15" t="s">
        <v>23</v>
      </c>
      <c r="B13" s="1" t="s">
        <v>24</v>
      </c>
      <c r="C13" s="1" t="s">
        <v>25</v>
      </c>
      <c r="D13" s="16" t="n">
        <v>36951</v>
      </c>
      <c r="E13" s="1" t="s">
        <v>26</v>
      </c>
      <c r="F13" s="17" t="s">
        <v>27</v>
      </c>
      <c r="G13" s="18" t="n">
        <v>500000</v>
      </c>
      <c r="H13" s="19" t="n">
        <v>0.25</v>
      </c>
      <c r="I13" s="18" t="n">
        <f aca="false">G13*H13</f>
        <v>125000</v>
      </c>
      <c r="J13" s="1" t="s">
        <v>28</v>
      </c>
    </row>
    <row r="14" customFormat="false" ht="12.75" hidden="false" customHeight="false" outlineLevel="0" collapsed="false">
      <c r="A14" s="15"/>
      <c r="B14" s="1" t="s">
        <v>29</v>
      </c>
      <c r="C14" s="1" t="s">
        <v>30</v>
      </c>
      <c r="D14" s="16" t="n">
        <v>36951</v>
      </c>
      <c r="E14" s="1" t="s">
        <v>26</v>
      </c>
      <c r="F14" s="17" t="s">
        <v>27</v>
      </c>
      <c r="G14" s="18" t="n">
        <v>500000</v>
      </c>
      <c r="H14" s="19" t="n">
        <v>0.1</v>
      </c>
      <c r="I14" s="18" t="n">
        <f aca="false">G14*H14</f>
        <v>50000</v>
      </c>
      <c r="J14" s="1" t="s">
        <v>31</v>
      </c>
    </row>
    <row r="15" customFormat="false" ht="12.75" hidden="false" customHeight="false" outlineLevel="0" collapsed="false">
      <c r="A15" s="15"/>
      <c r="B15" s="1" t="s">
        <v>32</v>
      </c>
      <c r="C15" s="1" t="s">
        <v>33</v>
      </c>
      <c r="D15" s="16" t="n">
        <v>37043</v>
      </c>
      <c r="E15" s="1" t="s">
        <v>26</v>
      </c>
      <c r="F15" s="17" t="s">
        <v>27</v>
      </c>
      <c r="G15" s="18" t="n">
        <v>600000</v>
      </c>
      <c r="H15" s="19" t="n">
        <v>0.5</v>
      </c>
      <c r="I15" s="18" t="n">
        <f aca="false">G15*H15</f>
        <v>300000</v>
      </c>
      <c r="J15" s="1" t="s">
        <v>34</v>
      </c>
    </row>
    <row r="16" customFormat="false" ht="12.75" hidden="false" customHeight="false" outlineLevel="0" collapsed="false">
      <c r="A16" s="15"/>
      <c r="B16" s="1" t="s">
        <v>29</v>
      </c>
      <c r="C16" s="1" t="s">
        <v>35</v>
      </c>
      <c r="D16" s="16"/>
      <c r="F16" s="17"/>
      <c r="G16" s="18"/>
      <c r="H16" s="20"/>
      <c r="I16" s="18"/>
    </row>
    <row r="17" customFormat="false" ht="13.5" hidden="false" customHeight="false" outlineLevel="0" collapsed="false">
      <c r="A17" s="15"/>
      <c r="D17" s="16"/>
      <c r="F17" s="17"/>
      <c r="H17" s="21" t="s">
        <v>0</v>
      </c>
      <c r="I17" s="22" t="n">
        <f aca="false">SUM(I13:I15)</f>
        <v>475000</v>
      </c>
    </row>
    <row r="18" customFormat="false" ht="13.5" hidden="false" customHeight="false" outlineLevel="0" collapsed="false">
      <c r="A18" s="15"/>
    </row>
    <row r="19" customFormat="false" ht="12.75" hidden="false" customHeight="false" outlineLevel="0" collapsed="false">
      <c r="A19" s="15"/>
      <c r="D19" s="16"/>
      <c r="F19" s="17"/>
      <c r="H19" s="23"/>
      <c r="I19" s="24"/>
    </row>
    <row r="20" customFormat="false" ht="12.75" hidden="false" customHeight="false" outlineLevel="0" collapsed="false">
      <c r="D20" s="16"/>
      <c r="F20" s="17"/>
    </row>
    <row r="21" customFormat="false" ht="12.75" hidden="false" customHeight="false" outlineLevel="0" collapsed="false">
      <c r="A21" s="15" t="s">
        <v>36</v>
      </c>
      <c r="B21" s="1" t="s">
        <v>37</v>
      </c>
      <c r="C21" s="1" t="s">
        <v>38</v>
      </c>
      <c r="D21" s="16" t="n">
        <v>37172</v>
      </c>
      <c r="E21" s="1" t="s">
        <v>26</v>
      </c>
      <c r="F21" s="17" t="s">
        <v>27</v>
      </c>
      <c r="G21" s="25" t="n">
        <v>50000</v>
      </c>
      <c r="H21" s="26" t="n">
        <v>0.2</v>
      </c>
      <c r="I21" s="25" t="n">
        <f aca="false">G21*H21</f>
        <v>10000</v>
      </c>
      <c r="J21" s="1" t="s">
        <v>31</v>
      </c>
    </row>
    <row r="22" customFormat="false" ht="12.75" hidden="false" customHeight="false" outlineLevel="0" collapsed="false">
      <c r="B22" s="1" t="s">
        <v>39</v>
      </c>
      <c r="C22" s="1" t="s">
        <v>40</v>
      </c>
      <c r="D22" s="16" t="n">
        <v>37118</v>
      </c>
      <c r="E22" s="1" t="s">
        <v>26</v>
      </c>
      <c r="F22" s="17" t="s">
        <v>27</v>
      </c>
      <c r="G22" s="25" t="n">
        <v>500000</v>
      </c>
      <c r="H22" s="26" t="n">
        <v>0.2</v>
      </c>
      <c r="I22" s="25" t="n">
        <f aca="false">G22*H22</f>
        <v>100000</v>
      </c>
      <c r="J22" s="1" t="s">
        <v>41</v>
      </c>
    </row>
    <row r="23" customFormat="false" ht="12.75" hidden="false" customHeight="false" outlineLevel="0" collapsed="false">
      <c r="A23" s="15"/>
      <c r="B23" s="1" t="s">
        <v>37</v>
      </c>
      <c r="C23" s="1" t="s">
        <v>42</v>
      </c>
      <c r="D23" s="16" t="n">
        <v>37043</v>
      </c>
      <c r="E23" s="1" t="s">
        <v>26</v>
      </c>
      <c r="F23" s="17" t="s">
        <v>27</v>
      </c>
      <c r="G23" s="25" t="n">
        <v>5000000</v>
      </c>
      <c r="H23" s="26" t="n">
        <v>0.2</v>
      </c>
      <c r="I23" s="25" t="n">
        <f aca="false">G23*H23</f>
        <v>1000000</v>
      </c>
      <c r="J23" s="1" t="s">
        <v>31</v>
      </c>
    </row>
    <row r="24" customFormat="false" ht="12.75" hidden="false" customHeight="false" outlineLevel="0" collapsed="false">
      <c r="A24" s="15"/>
      <c r="B24" s="1" t="s">
        <v>43</v>
      </c>
      <c r="C24" s="1" t="s">
        <v>44</v>
      </c>
      <c r="D24" s="16" t="n">
        <v>37158</v>
      </c>
      <c r="E24" s="1" t="s">
        <v>26</v>
      </c>
      <c r="F24" s="17" t="s">
        <v>27</v>
      </c>
      <c r="G24" s="25" t="n">
        <v>5000000</v>
      </c>
      <c r="H24" s="26" t="n">
        <v>0.1</v>
      </c>
      <c r="I24" s="25" t="n">
        <f aca="false">G24*H24</f>
        <v>500000</v>
      </c>
      <c r="J24" s="1" t="s">
        <v>31</v>
      </c>
    </row>
    <row r="25" customFormat="false" ht="12.75" hidden="false" customHeight="false" outlineLevel="0" collapsed="false">
      <c r="A25" s="15"/>
      <c r="B25" s="1" t="s">
        <v>45</v>
      </c>
      <c r="C25" s="1" t="s">
        <v>46</v>
      </c>
      <c r="D25" s="16" t="n">
        <v>37158</v>
      </c>
      <c r="E25" s="1" t="s">
        <v>26</v>
      </c>
      <c r="F25" s="17" t="s">
        <v>27</v>
      </c>
      <c r="G25" s="25" t="n">
        <v>1000000</v>
      </c>
      <c r="H25" s="26" t="n">
        <v>0.2</v>
      </c>
      <c r="I25" s="27" t="n">
        <v>200000</v>
      </c>
      <c r="J25" s="1" t="s">
        <v>31</v>
      </c>
    </row>
    <row r="26" customFormat="false" ht="12.75" hidden="false" customHeight="false" outlineLevel="0" collapsed="false">
      <c r="A26" s="15"/>
      <c r="B26" s="1" t="s">
        <v>47</v>
      </c>
      <c r="C26" s="1" t="s">
        <v>48</v>
      </c>
      <c r="D26" s="16" t="n">
        <v>37200</v>
      </c>
      <c r="F26" s="17" t="s">
        <v>27</v>
      </c>
      <c r="G26" s="25" t="n">
        <v>1000000</v>
      </c>
      <c r="H26" s="26" t="n">
        <v>0.2</v>
      </c>
      <c r="I26" s="27" t="n">
        <v>200000</v>
      </c>
    </row>
    <row r="27" customFormat="false" ht="13.5" hidden="false" customHeight="false" outlineLevel="0" collapsed="false">
      <c r="A27" s="15"/>
      <c r="D27" s="16"/>
      <c r="F27" s="17"/>
      <c r="G27" s="25"/>
      <c r="H27" s="26"/>
      <c r="I27" s="22" t="n">
        <f aca="false">SUM(I21:I26)</f>
        <v>2010000</v>
      </c>
    </row>
    <row r="28" customFormat="false" ht="13.5" hidden="false" customHeight="false" outlineLevel="0" collapsed="false">
      <c r="A28" s="15"/>
      <c r="D28" s="16"/>
      <c r="F28" s="17"/>
      <c r="G28" s="18"/>
      <c r="H28" s="23"/>
      <c r="I28" s="24"/>
    </row>
    <row r="29" customFormat="false" ht="12.75" hidden="false" customHeight="false" outlineLevel="0" collapsed="false">
      <c r="A29" s="15" t="s">
        <v>49</v>
      </c>
      <c r="B29" s="1" t="s">
        <v>50</v>
      </c>
      <c r="C29" s="1" t="s">
        <v>51</v>
      </c>
      <c r="D29" s="16" t="n">
        <v>37012</v>
      </c>
      <c r="E29" s="1" t="s">
        <v>26</v>
      </c>
      <c r="F29" s="17" t="s">
        <v>27</v>
      </c>
      <c r="G29" s="18" t="n">
        <v>15000</v>
      </c>
      <c r="H29" s="19" t="n">
        <v>1</v>
      </c>
      <c r="I29" s="18" t="n">
        <v>15000</v>
      </c>
      <c r="K29" s="4"/>
    </row>
    <row r="30" customFormat="false" ht="12.75" hidden="false" customHeight="false" outlineLevel="0" collapsed="false">
      <c r="A30" s="15"/>
      <c r="B30" s="1" t="s">
        <v>52</v>
      </c>
      <c r="C30" s="1" t="s">
        <v>53</v>
      </c>
      <c r="D30" s="16" t="n">
        <v>37165</v>
      </c>
      <c r="E30" s="1" t="s">
        <v>26</v>
      </c>
      <c r="F30" s="17" t="s">
        <v>27</v>
      </c>
      <c r="G30" s="18" t="n">
        <v>50000</v>
      </c>
      <c r="H30" s="19" t="n">
        <v>0.5</v>
      </c>
      <c r="I30" s="18" t="n">
        <v>25000</v>
      </c>
      <c r="K30" s="4"/>
    </row>
    <row r="31" customFormat="false" ht="12.75" hidden="false" customHeight="false" outlineLevel="0" collapsed="false">
      <c r="A31" s="15"/>
      <c r="B31" s="1" t="s">
        <v>54</v>
      </c>
      <c r="C31" s="1" t="s">
        <v>53</v>
      </c>
      <c r="D31" s="16" t="n">
        <v>37165</v>
      </c>
      <c r="E31" s="1" t="s">
        <v>26</v>
      </c>
      <c r="F31" s="17" t="s">
        <v>27</v>
      </c>
      <c r="G31" s="18" t="n">
        <v>50000</v>
      </c>
      <c r="H31" s="19" t="n">
        <v>0.5</v>
      </c>
      <c r="I31" s="28" t="n">
        <v>25000</v>
      </c>
      <c r="K31" s="4"/>
    </row>
    <row r="32" customFormat="false" ht="12.75" hidden="false" customHeight="false" outlineLevel="0" collapsed="false">
      <c r="A32" s="15"/>
      <c r="B32" s="1" t="s">
        <v>55</v>
      </c>
      <c r="C32" s="1" t="s">
        <v>56</v>
      </c>
      <c r="D32" s="16" t="n">
        <v>37158</v>
      </c>
      <c r="E32" s="1" t="s">
        <v>26</v>
      </c>
      <c r="F32" s="17" t="s">
        <v>27</v>
      </c>
      <c r="G32" s="18" t="n">
        <v>100000</v>
      </c>
      <c r="H32" s="19" t="n">
        <v>0.25</v>
      </c>
      <c r="I32" s="28" t="n">
        <v>25000</v>
      </c>
      <c r="K32" s="4"/>
    </row>
    <row r="33" customFormat="false" ht="12.75" hidden="false" customHeight="false" outlineLevel="0" collapsed="false">
      <c r="A33" s="15"/>
      <c r="B33" s="1" t="s">
        <v>57</v>
      </c>
      <c r="C33" s="1" t="s">
        <v>56</v>
      </c>
      <c r="D33" s="16" t="n">
        <v>37158</v>
      </c>
      <c r="E33" s="1" t="s">
        <v>26</v>
      </c>
      <c r="F33" s="17" t="s">
        <v>27</v>
      </c>
      <c r="G33" s="18" t="n">
        <v>125000</v>
      </c>
      <c r="H33" s="19" t="n">
        <v>0.25</v>
      </c>
      <c r="I33" s="28" t="n">
        <v>31250</v>
      </c>
      <c r="K33" s="4"/>
    </row>
    <row r="34" customFormat="false" ht="12.75" hidden="false" customHeight="false" outlineLevel="0" collapsed="false">
      <c r="A34" s="15"/>
      <c r="B34" s="1" t="s">
        <v>58</v>
      </c>
      <c r="C34" s="1" t="s">
        <v>59</v>
      </c>
      <c r="D34" s="16" t="n">
        <v>37135</v>
      </c>
      <c r="E34" s="1" t="s">
        <v>26</v>
      </c>
      <c r="F34" s="17" t="s">
        <v>27</v>
      </c>
      <c r="G34" s="18" t="n">
        <v>50000</v>
      </c>
      <c r="H34" s="19" t="n">
        <v>0.25</v>
      </c>
      <c r="I34" s="28" t="n">
        <v>12500</v>
      </c>
      <c r="K34" s="4"/>
    </row>
    <row r="35" customFormat="false" ht="12.75" hidden="false" customHeight="false" outlineLevel="0" collapsed="false">
      <c r="A35" s="15"/>
      <c r="B35" s="1" t="s">
        <v>60</v>
      </c>
      <c r="C35" s="1" t="s">
        <v>56</v>
      </c>
      <c r="D35" s="16" t="n">
        <v>37172</v>
      </c>
      <c r="E35" s="1" t="s">
        <v>26</v>
      </c>
      <c r="F35" s="17" t="s">
        <v>27</v>
      </c>
      <c r="G35" s="18" t="n">
        <v>20000</v>
      </c>
      <c r="H35" s="19" t="n">
        <v>0.25</v>
      </c>
      <c r="I35" s="28" t="n">
        <v>5000</v>
      </c>
      <c r="K35" s="4"/>
    </row>
    <row r="36" customFormat="false" ht="12.75" hidden="false" customHeight="false" outlineLevel="0" collapsed="false">
      <c r="A36" s="15"/>
      <c r="D36" s="16"/>
      <c r="F36" s="17"/>
      <c r="G36" s="18"/>
      <c r="H36" s="19"/>
      <c r="I36" s="28"/>
      <c r="K36" s="4"/>
    </row>
    <row r="37" customFormat="false" ht="13.5" hidden="false" customHeight="false" outlineLevel="0" collapsed="false">
      <c r="A37" s="15"/>
      <c r="D37" s="16"/>
      <c r="F37" s="17"/>
      <c r="G37" s="18"/>
      <c r="H37" s="19"/>
      <c r="I37" s="22" t="n">
        <f aca="false">SUM(I29:I35)</f>
        <v>138750</v>
      </c>
      <c r="K37" s="4"/>
    </row>
    <row r="38" customFormat="false" ht="13.5" hidden="false" customHeight="false" outlineLevel="0" collapsed="false">
      <c r="A38" s="15"/>
      <c r="D38" s="16"/>
      <c r="F38" s="17"/>
      <c r="G38" s="18"/>
      <c r="H38" s="19"/>
      <c r="I38" s="28"/>
      <c r="K38" s="4"/>
    </row>
    <row r="39" customFormat="false" ht="12.75" hidden="false" customHeight="false" outlineLevel="0" collapsed="false">
      <c r="A39" s="15"/>
      <c r="D39" s="16"/>
      <c r="F39" s="17"/>
      <c r="G39" s="18"/>
      <c r="H39" s="23"/>
      <c r="I39" s="24"/>
    </row>
    <row r="40" customFormat="false" ht="12.75" hidden="false" customHeight="false" outlineLevel="0" collapsed="false">
      <c r="A40" s="15"/>
      <c r="D40" s="16"/>
      <c r="F40" s="17"/>
      <c r="G40" s="18"/>
      <c r="H40" s="23"/>
      <c r="I40" s="24"/>
    </row>
    <row r="41" customFormat="false" ht="12.75" hidden="false" customHeight="false" outlineLevel="0" collapsed="false">
      <c r="A41" s="15" t="s">
        <v>61</v>
      </c>
      <c r="B41" s="1" t="s">
        <v>62</v>
      </c>
      <c r="C41" s="1" t="s">
        <v>63</v>
      </c>
      <c r="D41" s="16" t="n">
        <v>37012</v>
      </c>
      <c r="E41" s="1" t="s">
        <v>26</v>
      </c>
      <c r="F41" s="17" t="s">
        <v>27</v>
      </c>
      <c r="G41" s="18" t="n">
        <v>0</v>
      </c>
      <c r="H41" s="19" t="n">
        <v>0</v>
      </c>
      <c r="I41" s="18" t="n">
        <f aca="false">G41*H41</f>
        <v>0</v>
      </c>
      <c r="J41" s="1" t="s">
        <v>64</v>
      </c>
    </row>
    <row r="42" customFormat="false" ht="12.75" hidden="false" customHeight="false" outlineLevel="0" collapsed="false">
      <c r="A42" s="15"/>
      <c r="B42" s="1" t="s">
        <v>65</v>
      </c>
      <c r="C42" s="1" t="s">
        <v>66</v>
      </c>
      <c r="D42" s="16" t="n">
        <v>37012</v>
      </c>
      <c r="E42" s="1" t="s">
        <v>26</v>
      </c>
      <c r="F42" s="17" t="s">
        <v>27</v>
      </c>
      <c r="G42" s="18" t="n">
        <v>0</v>
      </c>
      <c r="H42" s="19" t="n">
        <v>0.3</v>
      </c>
      <c r="I42" s="18" t="n">
        <f aca="false">G42*H42</f>
        <v>0</v>
      </c>
      <c r="J42" s="1" t="s">
        <v>67</v>
      </c>
    </row>
    <row r="43" customFormat="false" ht="12.75" hidden="false" customHeight="false" outlineLevel="0" collapsed="false">
      <c r="A43" s="15"/>
      <c r="B43" s="1" t="s">
        <v>68</v>
      </c>
      <c r="C43" s="1" t="s">
        <v>69</v>
      </c>
      <c r="D43" s="16" t="n">
        <v>36951</v>
      </c>
      <c r="E43" s="1" t="s">
        <v>26</v>
      </c>
      <c r="F43" s="17" t="s">
        <v>27</v>
      </c>
      <c r="G43" s="18" t="n">
        <v>0</v>
      </c>
      <c r="H43" s="19" t="n">
        <v>0</v>
      </c>
      <c r="I43" s="18" t="n">
        <f aca="false">G43*H43</f>
        <v>0</v>
      </c>
      <c r="J43" s="1" t="s">
        <v>67</v>
      </c>
    </row>
    <row r="44" customFormat="false" ht="12.75" hidden="false" customHeight="false" outlineLevel="0" collapsed="false">
      <c r="A44" s="15"/>
      <c r="B44" s="1" t="s">
        <v>70</v>
      </c>
      <c r="C44" s="1" t="s">
        <v>71</v>
      </c>
      <c r="D44" s="16" t="n">
        <v>36923</v>
      </c>
      <c r="E44" s="1" t="s">
        <v>26</v>
      </c>
      <c r="F44" s="17" t="s">
        <v>27</v>
      </c>
      <c r="G44" s="18" t="n">
        <v>200000</v>
      </c>
      <c r="H44" s="19" t="n">
        <v>1</v>
      </c>
      <c r="I44" s="18" t="n">
        <f aca="false">G44*H44</f>
        <v>200000</v>
      </c>
      <c r="J44" s="1" t="s">
        <v>72</v>
      </c>
    </row>
    <row r="45" customFormat="false" ht="12.75" hidden="false" customHeight="false" outlineLevel="0" collapsed="false">
      <c r="A45" s="15"/>
      <c r="B45" s="1" t="s">
        <v>73</v>
      </c>
      <c r="C45" s="1" t="s">
        <v>74</v>
      </c>
      <c r="D45" s="16" t="n">
        <v>37186</v>
      </c>
      <c r="E45" s="1" t="n">
        <v>2002</v>
      </c>
      <c r="F45" s="17" t="s">
        <v>27</v>
      </c>
      <c r="G45" s="18" t="n">
        <v>0</v>
      </c>
      <c r="H45" s="19" t="n">
        <v>0</v>
      </c>
      <c r="I45" s="18" t="n">
        <f aca="false">G45*H45</f>
        <v>0</v>
      </c>
      <c r="J45" s="1" t="s">
        <v>75</v>
      </c>
    </row>
    <row r="46" customFormat="false" ht="12.75" hidden="false" customHeight="false" outlineLevel="0" collapsed="false">
      <c r="A46" s="15"/>
      <c r="B46" s="1" t="s">
        <v>76</v>
      </c>
      <c r="C46" s="1" t="s">
        <v>77</v>
      </c>
      <c r="D46" s="29" t="n">
        <v>37141</v>
      </c>
      <c r="E46" s="1" t="s">
        <v>26</v>
      </c>
      <c r="F46" s="17" t="s">
        <v>27</v>
      </c>
      <c r="G46" s="18" t="n">
        <v>0</v>
      </c>
      <c r="H46" s="19" t="n">
        <v>0</v>
      </c>
      <c r="I46" s="18" t="n">
        <f aca="false">G46*H46</f>
        <v>0</v>
      </c>
      <c r="J46" s="1" t="s">
        <v>78</v>
      </c>
    </row>
    <row r="47" customFormat="false" ht="12.75" hidden="false" customHeight="false" outlineLevel="0" collapsed="false">
      <c r="A47" s="15"/>
      <c r="B47" s="1" t="s">
        <v>79</v>
      </c>
      <c r="C47" s="1" t="s">
        <v>80</v>
      </c>
      <c r="D47" s="29" t="n">
        <v>37172</v>
      </c>
      <c r="F47" s="17" t="s">
        <v>27</v>
      </c>
      <c r="G47" s="18" t="n">
        <v>0</v>
      </c>
      <c r="H47" s="19" t="n">
        <v>0</v>
      </c>
      <c r="I47" s="18" t="n">
        <f aca="false">G47*H47</f>
        <v>0</v>
      </c>
      <c r="J47" s="1" t="s">
        <v>81</v>
      </c>
    </row>
    <row r="48" customFormat="false" ht="12.75" hidden="false" customHeight="false" outlineLevel="0" collapsed="false">
      <c r="B48" s="1" t="s">
        <v>82</v>
      </c>
      <c r="C48" s="1" t="s">
        <v>83</v>
      </c>
      <c r="D48" s="16" t="n">
        <v>37012</v>
      </c>
      <c r="E48" s="1" t="s">
        <v>26</v>
      </c>
      <c r="F48" s="17" t="s">
        <v>27</v>
      </c>
      <c r="G48" s="18" t="n">
        <v>0</v>
      </c>
      <c r="H48" s="19" t="n">
        <v>0</v>
      </c>
      <c r="I48" s="18" t="n">
        <f aca="false">G48*H48</f>
        <v>0</v>
      </c>
      <c r="J48" s="1" t="s">
        <v>84</v>
      </c>
    </row>
    <row r="49" customFormat="false" ht="13.5" hidden="false" customHeight="false" outlineLevel="0" collapsed="false">
      <c r="A49" s="15"/>
      <c r="D49" s="16"/>
      <c r="H49" s="21"/>
      <c r="I49" s="22" t="n">
        <f aca="false">SUM(I41:I48)</f>
        <v>200000</v>
      </c>
    </row>
    <row r="50" customFormat="false" ht="13.5" hidden="false" customHeight="false" outlineLevel="0" collapsed="false">
      <c r="D50" s="16"/>
      <c r="H50" s="23"/>
      <c r="I50" s="24"/>
    </row>
    <row r="51" customFormat="false" ht="12.75" hidden="false" customHeight="false" outlineLevel="0" collapsed="false">
      <c r="A51" s="15"/>
      <c r="D51" s="16"/>
      <c r="F51" s="17"/>
      <c r="G51" s="18"/>
      <c r="H51" s="23"/>
      <c r="I51" s="24"/>
    </row>
    <row r="52" customFormat="false" ht="12.75" hidden="false" customHeight="false" outlineLevel="0" collapsed="false">
      <c r="A52" s="15" t="s">
        <v>85</v>
      </c>
      <c r="B52" s="1" t="s">
        <v>86</v>
      </c>
      <c r="C52" s="1" t="s">
        <v>87</v>
      </c>
      <c r="D52" s="16" t="n">
        <v>37131</v>
      </c>
      <c r="E52" s="1" t="s">
        <v>26</v>
      </c>
      <c r="G52" s="18" t="n">
        <v>150000</v>
      </c>
      <c r="H52" s="19" t="n">
        <v>0.35</v>
      </c>
      <c r="I52" s="28" t="n">
        <f aca="false">G52*H52</f>
        <v>52500</v>
      </c>
      <c r="J52" s="1" t="s">
        <v>88</v>
      </c>
      <c r="K52" s="16"/>
    </row>
    <row r="53" customFormat="false" ht="12.75" hidden="false" customHeight="false" outlineLevel="0" collapsed="false">
      <c r="A53" s="15"/>
      <c r="B53" s="1" t="s">
        <v>89</v>
      </c>
      <c r="C53" s="1" t="s">
        <v>90</v>
      </c>
      <c r="D53" s="16" t="n">
        <v>37026</v>
      </c>
      <c r="E53" s="1" t="s">
        <v>26</v>
      </c>
      <c r="G53" s="18" t="n">
        <v>100000</v>
      </c>
      <c r="H53" s="19" t="n">
        <v>0.5</v>
      </c>
      <c r="I53" s="28" t="n">
        <f aca="false">G53*H53</f>
        <v>50000</v>
      </c>
      <c r="J53" s="1" t="s">
        <v>91</v>
      </c>
      <c r="K53" s="16"/>
    </row>
    <row r="54" customFormat="false" ht="12.75" hidden="false" customHeight="false" outlineLevel="0" collapsed="false">
      <c r="A54" s="15"/>
      <c r="B54" s="1" t="s">
        <v>92</v>
      </c>
      <c r="C54" s="1" t="s">
        <v>93</v>
      </c>
      <c r="D54" s="16" t="n">
        <v>37113</v>
      </c>
      <c r="E54" s="1" t="s">
        <v>26</v>
      </c>
      <c r="G54" s="18" t="n">
        <v>75000</v>
      </c>
      <c r="H54" s="19" t="n">
        <v>0.4</v>
      </c>
      <c r="I54" s="28" t="n">
        <f aca="false">G54*H54</f>
        <v>30000</v>
      </c>
      <c r="J54" s="1" t="s">
        <v>94</v>
      </c>
      <c r="K54" s="16"/>
    </row>
    <row r="55" customFormat="false" ht="12.75" hidden="false" customHeight="false" outlineLevel="0" collapsed="false">
      <c r="A55" s="15"/>
      <c r="B55" s="1" t="s">
        <v>86</v>
      </c>
      <c r="C55" s="1" t="s">
        <v>95</v>
      </c>
      <c r="D55" s="16" t="n">
        <v>37140</v>
      </c>
      <c r="E55" s="1" t="s">
        <v>26</v>
      </c>
      <c r="G55" s="18" t="n">
        <v>50000</v>
      </c>
      <c r="H55" s="19" t="n">
        <v>0.4</v>
      </c>
      <c r="I55" s="28" t="n">
        <f aca="false">G55*H55</f>
        <v>20000</v>
      </c>
      <c r="J55" s="1" t="s">
        <v>96</v>
      </c>
      <c r="K55" s="16"/>
    </row>
    <row r="56" customFormat="false" ht="12.75" hidden="false" customHeight="false" outlineLevel="0" collapsed="false">
      <c r="A56" s="15"/>
      <c r="B56" s="1" t="s">
        <v>97</v>
      </c>
      <c r="C56" s="1" t="s">
        <v>98</v>
      </c>
      <c r="D56" s="16" t="n">
        <v>37113</v>
      </c>
      <c r="E56" s="1" t="s">
        <v>26</v>
      </c>
      <c r="G56" s="18" t="n">
        <v>50000</v>
      </c>
      <c r="H56" s="19" t="n">
        <v>0.25</v>
      </c>
      <c r="I56" s="28" t="n">
        <f aca="false">G56*H56</f>
        <v>12500</v>
      </c>
      <c r="J56" s="1" t="s">
        <v>99</v>
      </c>
      <c r="K56" s="16"/>
    </row>
    <row r="57" customFormat="false" ht="12.75" hidden="false" customHeight="false" outlineLevel="0" collapsed="false">
      <c r="A57" s="15"/>
      <c r="B57" s="1" t="s">
        <v>100</v>
      </c>
      <c r="C57" s="1" t="s">
        <v>101</v>
      </c>
      <c r="D57" s="16" t="n">
        <v>37155</v>
      </c>
      <c r="E57" s="1" t="s">
        <v>26</v>
      </c>
      <c r="G57" s="18" t="n">
        <v>75000</v>
      </c>
      <c r="H57" s="19" t="n">
        <v>0.25</v>
      </c>
      <c r="I57" s="28" t="n">
        <f aca="false">G57*H57</f>
        <v>18750</v>
      </c>
      <c r="J57" s="1" t="s">
        <v>102</v>
      </c>
      <c r="K57" s="16"/>
    </row>
    <row r="58" customFormat="false" ht="12.75" hidden="false" customHeight="false" outlineLevel="0" collapsed="false">
      <c r="A58" s="15"/>
      <c r="B58" s="1" t="s">
        <v>103</v>
      </c>
      <c r="C58" s="1" t="s">
        <v>104</v>
      </c>
      <c r="D58" s="16" t="n">
        <v>37043</v>
      </c>
      <c r="E58" s="1" t="s">
        <v>26</v>
      </c>
      <c r="G58" s="18" t="n">
        <v>100000</v>
      </c>
      <c r="H58" s="19" t="n">
        <v>0.75</v>
      </c>
      <c r="I58" s="28" t="n">
        <f aca="false">G58*H58</f>
        <v>75000</v>
      </c>
      <c r="J58" s="1" t="s">
        <v>105</v>
      </c>
      <c r="K58" s="16"/>
    </row>
    <row r="59" customFormat="false" ht="12.75" hidden="false" customHeight="false" outlineLevel="0" collapsed="false">
      <c r="A59" s="15"/>
      <c r="B59" s="1" t="s">
        <v>106</v>
      </c>
      <c r="C59" s="1" t="s">
        <v>104</v>
      </c>
      <c r="D59" s="16" t="n">
        <v>37012</v>
      </c>
      <c r="E59" s="1" t="s">
        <v>26</v>
      </c>
      <c r="G59" s="18" t="n">
        <v>50000</v>
      </c>
      <c r="H59" s="19" t="n">
        <v>0.2</v>
      </c>
      <c r="I59" s="28" t="n">
        <f aca="false">G59*H59</f>
        <v>10000</v>
      </c>
      <c r="J59" s="1" t="s">
        <v>107</v>
      </c>
      <c r="K59" s="16"/>
    </row>
    <row r="60" customFormat="false" ht="12.75" hidden="false" customHeight="false" outlineLevel="0" collapsed="false">
      <c r="A60" s="15"/>
      <c r="B60" s="1" t="s">
        <v>108</v>
      </c>
      <c r="C60" s="1" t="s">
        <v>109</v>
      </c>
      <c r="D60" s="16" t="n">
        <v>37026</v>
      </c>
      <c r="E60" s="1" t="s">
        <v>26</v>
      </c>
      <c r="F60" s="17"/>
      <c r="G60" s="18" t="n">
        <v>100000</v>
      </c>
      <c r="H60" s="19" t="n">
        <v>0.2</v>
      </c>
      <c r="I60" s="28" t="n">
        <f aca="false">G60*H60</f>
        <v>20000</v>
      </c>
      <c r="J60" s="1" t="s">
        <v>110</v>
      </c>
      <c r="K60" s="16"/>
    </row>
    <row r="61" customFormat="false" ht="12.75" hidden="false" customHeight="false" outlineLevel="0" collapsed="false">
      <c r="A61" s="30"/>
      <c r="D61" s="16"/>
    </row>
    <row r="62" customFormat="false" ht="13.5" hidden="false" customHeight="false" outlineLevel="0" collapsed="false">
      <c r="A62" s="30"/>
      <c r="D62" s="16"/>
      <c r="H62" s="21"/>
      <c r="I62" s="31" t="n">
        <f aca="false">SUM(I52:I60)</f>
        <v>288750</v>
      </c>
    </row>
    <row r="63" customFormat="false" ht="13.5" hidden="false" customHeight="false" outlineLevel="0" collapsed="false">
      <c r="A63" s="30"/>
      <c r="D63" s="16"/>
      <c r="H63" s="23"/>
      <c r="I63" s="27"/>
    </row>
    <row r="64" customFormat="false" ht="12.75" hidden="false" customHeight="false" outlineLevel="0" collapsed="false">
      <c r="D64" s="16"/>
      <c r="F64" s="17"/>
      <c r="G64" s="18"/>
      <c r="H64" s="23"/>
      <c r="I64" s="24"/>
    </row>
    <row r="65" customFormat="false" ht="12.75" hidden="false" customHeight="false" outlineLevel="0" collapsed="false">
      <c r="A65" s="5" t="s">
        <v>111</v>
      </c>
      <c r="B65" s="1" t="s">
        <v>112</v>
      </c>
      <c r="C65" s="1" t="s">
        <v>113</v>
      </c>
      <c r="D65" s="16" t="n">
        <v>37097</v>
      </c>
      <c r="E65" s="1" t="s">
        <v>26</v>
      </c>
      <c r="F65" s="1" t="s">
        <v>114</v>
      </c>
      <c r="G65" s="18" t="n">
        <v>50000</v>
      </c>
      <c r="H65" s="20" t="n">
        <v>0.6</v>
      </c>
      <c r="I65" s="18" t="n">
        <f aca="false">G65*H65</f>
        <v>30000</v>
      </c>
    </row>
    <row r="66" customFormat="false" ht="12.75" hidden="false" customHeight="false" outlineLevel="0" collapsed="false">
      <c r="B66" s="1" t="s">
        <v>115</v>
      </c>
      <c r="C66" s="1" t="s">
        <v>116</v>
      </c>
      <c r="D66" s="16" t="n">
        <v>37042</v>
      </c>
      <c r="E66" s="1" t="s">
        <v>26</v>
      </c>
      <c r="F66" s="1" t="s">
        <v>27</v>
      </c>
      <c r="G66" s="18" t="n">
        <v>10000</v>
      </c>
      <c r="H66" s="20" t="n">
        <v>0.2</v>
      </c>
      <c r="I66" s="18" t="n">
        <f aca="false">G66*H66</f>
        <v>2000</v>
      </c>
      <c r="J66" s="1" t="s">
        <v>117</v>
      </c>
    </row>
    <row r="67" customFormat="false" ht="12.75" hidden="false" customHeight="false" outlineLevel="0" collapsed="false">
      <c r="B67" s="1" t="s">
        <v>118</v>
      </c>
      <c r="C67" s="1" t="s">
        <v>119</v>
      </c>
      <c r="D67" s="16" t="n">
        <v>37141</v>
      </c>
      <c r="E67" s="1" t="s">
        <v>26</v>
      </c>
      <c r="F67" s="1" t="s">
        <v>27</v>
      </c>
      <c r="G67" s="18" t="n">
        <v>0</v>
      </c>
      <c r="H67" s="20" t="n">
        <v>0.3</v>
      </c>
      <c r="I67" s="18" t="n">
        <f aca="false">G67*H67</f>
        <v>0</v>
      </c>
      <c r="J67" s="1" t="s">
        <v>120</v>
      </c>
    </row>
    <row r="68" customFormat="false" ht="12.75" hidden="false" customHeight="false" outlineLevel="0" collapsed="false">
      <c r="B68" s="1" t="s">
        <v>121</v>
      </c>
      <c r="C68" s="1" t="s">
        <v>122</v>
      </c>
      <c r="D68" s="16" t="n">
        <v>37135</v>
      </c>
      <c r="E68" s="1" t="s">
        <v>26</v>
      </c>
      <c r="F68" s="1" t="s">
        <v>114</v>
      </c>
      <c r="G68" s="18" t="n">
        <v>90000</v>
      </c>
      <c r="H68" s="20" t="n">
        <v>0.6</v>
      </c>
      <c r="I68" s="18" t="n">
        <f aca="false">G68*H68</f>
        <v>54000</v>
      </c>
    </row>
    <row r="69" customFormat="false" ht="25.5" hidden="false" customHeight="false" outlineLevel="0" collapsed="false">
      <c r="B69" s="1" t="s">
        <v>123</v>
      </c>
      <c r="C69" s="1" t="s">
        <v>124</v>
      </c>
      <c r="D69" s="16" t="n">
        <v>36951</v>
      </c>
      <c r="E69" s="1" t="s">
        <v>26</v>
      </c>
      <c r="F69" s="1" t="s">
        <v>27</v>
      </c>
      <c r="G69" s="18" t="n">
        <v>25000</v>
      </c>
      <c r="H69" s="20" t="n">
        <v>0.3</v>
      </c>
      <c r="I69" s="18" t="n">
        <f aca="false">G69*H69</f>
        <v>7500</v>
      </c>
      <c r="J69" s="32" t="s">
        <v>125</v>
      </c>
    </row>
    <row r="70" customFormat="false" ht="12.75" hidden="false" customHeight="false" outlineLevel="0" collapsed="false">
      <c r="A70" s="15"/>
      <c r="B70" s="1" t="s">
        <v>126</v>
      </c>
      <c r="C70" s="1" t="s">
        <v>127</v>
      </c>
      <c r="D70" s="16" t="n">
        <v>36951</v>
      </c>
      <c r="E70" s="1" t="s">
        <v>26</v>
      </c>
      <c r="F70" s="1" t="s">
        <v>27</v>
      </c>
      <c r="G70" s="18" t="n">
        <v>30000</v>
      </c>
      <c r="H70" s="20" t="n">
        <v>0.1</v>
      </c>
      <c r="I70" s="18" t="n">
        <f aca="false">G70*H70</f>
        <v>3000</v>
      </c>
      <c r="J70" s="1" t="s">
        <v>128</v>
      </c>
    </row>
    <row r="71" customFormat="false" ht="12.75" hidden="false" customHeight="false" outlineLevel="0" collapsed="false">
      <c r="A71" s="15"/>
      <c r="B71" s="1" t="s">
        <v>129</v>
      </c>
      <c r="C71" s="1" t="s">
        <v>130</v>
      </c>
      <c r="D71" s="16" t="n">
        <v>37165</v>
      </c>
      <c r="E71" s="1" t="s">
        <v>26</v>
      </c>
      <c r="F71" s="1" t="s">
        <v>27</v>
      </c>
      <c r="G71" s="18" t="n">
        <v>20000</v>
      </c>
      <c r="H71" s="20" t="n">
        <v>0.5</v>
      </c>
      <c r="I71" s="18" t="n">
        <f aca="false">G71*H71</f>
        <v>10000</v>
      </c>
      <c r="K71" s="4"/>
    </row>
    <row r="72" customFormat="false" ht="12.75" hidden="false" customHeight="false" outlineLevel="0" collapsed="false">
      <c r="A72" s="15"/>
      <c r="B72" s="1" t="s">
        <v>131</v>
      </c>
      <c r="C72" s="1" t="s">
        <v>132</v>
      </c>
      <c r="D72" s="16" t="n">
        <v>37165</v>
      </c>
      <c r="E72" s="1" t="s">
        <v>26</v>
      </c>
      <c r="F72" s="1" t="s">
        <v>27</v>
      </c>
      <c r="G72" s="18" t="n">
        <v>1500000</v>
      </c>
      <c r="H72" s="20" t="n">
        <v>0.1</v>
      </c>
      <c r="I72" s="18" t="n">
        <f aca="false">G72*H72</f>
        <v>150000</v>
      </c>
      <c r="J72" s="1" t="s">
        <v>133</v>
      </c>
      <c r="K72" s="4"/>
    </row>
    <row r="73" customFormat="false" ht="12.75" hidden="false" customHeight="false" outlineLevel="0" collapsed="false">
      <c r="A73" s="15"/>
      <c r="B73" s="1" t="s">
        <v>134</v>
      </c>
      <c r="C73" s="1" t="s">
        <v>135</v>
      </c>
      <c r="D73" s="16" t="n">
        <v>37141</v>
      </c>
      <c r="E73" s="1" t="s">
        <v>26</v>
      </c>
      <c r="F73" s="1" t="s">
        <v>27</v>
      </c>
      <c r="G73" s="18" t="n">
        <v>9100</v>
      </c>
      <c r="H73" s="20" t="n">
        <v>1</v>
      </c>
      <c r="I73" s="18" t="n">
        <f aca="false">G73*H73</f>
        <v>9100</v>
      </c>
      <c r="J73" s="1" t="s">
        <v>136</v>
      </c>
      <c r="K73" s="4"/>
    </row>
    <row r="74" customFormat="false" ht="12.75" hidden="false" customHeight="false" outlineLevel="0" collapsed="false">
      <c r="A74" s="15"/>
      <c r="B74" s="1" t="s">
        <v>137</v>
      </c>
      <c r="C74" s="1" t="s">
        <v>138</v>
      </c>
      <c r="D74" s="16" t="n">
        <v>36996</v>
      </c>
      <c r="E74" s="1" t="s">
        <v>26</v>
      </c>
      <c r="F74" s="1" t="s">
        <v>27</v>
      </c>
      <c r="G74" s="18" t="n">
        <v>40000</v>
      </c>
      <c r="H74" s="20" t="n">
        <v>0.6</v>
      </c>
      <c r="I74" s="18" t="n">
        <f aca="false">G74*H74</f>
        <v>24000</v>
      </c>
      <c r="K74" s="4"/>
    </row>
    <row r="75" customFormat="false" ht="12.75" hidden="false" customHeight="false" outlineLevel="0" collapsed="false">
      <c r="A75" s="15"/>
      <c r="B75" s="1" t="s">
        <v>139</v>
      </c>
      <c r="C75" s="1" t="s">
        <v>140</v>
      </c>
      <c r="D75" s="16" t="n">
        <v>37052</v>
      </c>
      <c r="E75" s="1" t="s">
        <v>141</v>
      </c>
      <c r="F75" s="1" t="s">
        <v>27</v>
      </c>
      <c r="G75" s="18" t="n">
        <v>25000</v>
      </c>
      <c r="H75" s="20" t="n">
        <v>0.1</v>
      </c>
      <c r="I75" s="18" t="n">
        <f aca="false">G75*H75</f>
        <v>2500</v>
      </c>
      <c r="J75" s="1" t="s">
        <v>142</v>
      </c>
      <c r="K75" s="4"/>
    </row>
    <row r="76" customFormat="false" ht="12.75" hidden="false" customHeight="false" outlineLevel="0" collapsed="false">
      <c r="A76" s="15"/>
      <c r="B76" s="1" t="s">
        <v>143</v>
      </c>
      <c r="C76" s="1" t="s">
        <v>144</v>
      </c>
      <c r="D76" s="16" t="n">
        <v>37165</v>
      </c>
      <c r="E76" s="1" t="s">
        <v>26</v>
      </c>
      <c r="F76" s="1" t="s">
        <v>27</v>
      </c>
      <c r="G76" s="18" t="n">
        <v>0</v>
      </c>
      <c r="H76" s="20" t="n">
        <v>0.02</v>
      </c>
      <c r="I76" s="18" t="n">
        <f aca="false">G76*H76</f>
        <v>0</v>
      </c>
      <c r="K76" s="4"/>
    </row>
    <row r="77" customFormat="false" ht="12.75" hidden="false" customHeight="false" outlineLevel="0" collapsed="false">
      <c r="A77" s="15"/>
      <c r="B77" s="1" t="s">
        <v>126</v>
      </c>
      <c r="C77" s="1" t="s">
        <v>144</v>
      </c>
      <c r="D77" s="16" t="n">
        <v>37165</v>
      </c>
      <c r="E77" s="1" t="s">
        <v>26</v>
      </c>
      <c r="F77" s="1" t="s">
        <v>27</v>
      </c>
      <c r="G77" s="18" t="n">
        <v>0</v>
      </c>
      <c r="H77" s="20" t="n">
        <v>0.02</v>
      </c>
      <c r="I77" s="18" t="n">
        <f aca="false">G77*H77</f>
        <v>0</v>
      </c>
      <c r="K77" s="4"/>
    </row>
    <row r="78" customFormat="false" ht="12.75" hidden="false" customHeight="false" outlineLevel="0" collapsed="false">
      <c r="A78" s="15"/>
      <c r="B78" s="1" t="s">
        <v>145</v>
      </c>
      <c r="C78" s="1" t="s">
        <v>146</v>
      </c>
      <c r="D78" s="16" t="n">
        <v>37052</v>
      </c>
      <c r="E78" s="1" t="s">
        <v>26</v>
      </c>
      <c r="F78" s="1" t="s">
        <v>27</v>
      </c>
      <c r="G78" s="18" t="n">
        <v>50000</v>
      </c>
      <c r="H78" s="20" t="n">
        <v>0</v>
      </c>
      <c r="I78" s="18" t="n">
        <f aca="false">G78*H78</f>
        <v>0</v>
      </c>
      <c r="J78" s="1" t="s">
        <v>147</v>
      </c>
      <c r="K78" s="4"/>
    </row>
    <row r="79" customFormat="false" ht="12.75" hidden="false" customHeight="false" outlineLevel="0" collapsed="false">
      <c r="A79" s="15"/>
      <c r="B79" s="1" t="s">
        <v>148</v>
      </c>
      <c r="C79" s="1" t="s">
        <v>149</v>
      </c>
      <c r="D79" s="29" t="n">
        <v>37180</v>
      </c>
      <c r="E79" s="1" t="s">
        <v>26</v>
      </c>
      <c r="F79" s="30" t="s">
        <v>27</v>
      </c>
      <c r="G79" s="18" t="n">
        <v>35000</v>
      </c>
      <c r="H79" s="20" t="n">
        <v>0.05</v>
      </c>
      <c r="I79" s="18" t="n">
        <f aca="false">G79*H79</f>
        <v>1750</v>
      </c>
      <c r="J79" s="1" t="s">
        <v>150</v>
      </c>
    </row>
    <row r="80" customFormat="false" ht="12.75" hidden="false" customHeight="false" outlineLevel="0" collapsed="false">
      <c r="A80" s="15"/>
      <c r="D80" s="29"/>
      <c r="F80" s="30"/>
      <c r="G80" s="18"/>
      <c r="H80" s="20"/>
      <c r="I80" s="18"/>
    </row>
    <row r="81" customFormat="false" ht="13.5" hidden="false" customHeight="false" outlineLevel="0" collapsed="false">
      <c r="A81" s="15"/>
      <c r="F81" s="17"/>
      <c r="H81" s="21" t="s">
        <v>0</v>
      </c>
      <c r="I81" s="22" t="n">
        <f aca="false">SUM(I65:I79)</f>
        <v>293850</v>
      </c>
    </row>
    <row r="82" customFormat="false" ht="13.5" hidden="false" customHeight="false" outlineLevel="0" collapsed="false">
      <c r="A82" s="10"/>
      <c r="B82" s="11"/>
      <c r="F82" s="17"/>
      <c r="H82" s="23"/>
      <c r="I82" s="24"/>
    </row>
    <row r="83" customFormat="false" ht="12.75" hidden="false" customHeight="false" outlineLevel="0" collapsed="false">
      <c r="A83" s="10"/>
      <c r="B83" s="11"/>
      <c r="F83" s="17"/>
      <c r="H83" s="23"/>
      <c r="I83" s="24"/>
    </row>
    <row r="84" customFormat="false" ht="12.75" hidden="false" customHeight="false" outlineLevel="0" collapsed="false">
      <c r="A84" s="30"/>
      <c r="F84" s="17"/>
    </row>
    <row r="85" customFormat="false" ht="12.75" hidden="false" customHeight="false" outlineLevel="0" collapsed="false">
      <c r="A85" s="15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17"/>
    </row>
    <row r="89" customFormat="false" ht="12.75" hidden="false" customHeight="false" outlineLevel="0" collapsed="false">
      <c r="A89" s="17"/>
    </row>
    <row r="90" customFormat="false" ht="12.75" hidden="false" customHeight="false" outlineLevel="0" collapsed="false">
      <c r="A90" s="17"/>
    </row>
    <row r="91" customFormat="false" ht="12.75" hidden="false" customHeight="false" outlineLevel="0" collapsed="false">
      <c r="A91" s="17"/>
    </row>
    <row r="92" customFormat="false" ht="12.75" hidden="false" customHeight="false" outlineLevel="0" collapsed="false">
      <c r="A92" s="17"/>
    </row>
    <row r="93" customFormat="false" ht="12.75" hidden="false" customHeight="false" outlineLevel="0" collapsed="false">
      <c r="A93" s="17"/>
    </row>
    <row r="94" customFormat="false" ht="12.75" hidden="false" customHeight="false" outlineLevel="0" collapsed="false">
      <c r="A94" s="17"/>
    </row>
    <row r="95" customFormat="false" ht="12.75" hidden="false" customHeight="false" outlineLevel="0" collapsed="false">
      <c r="A95" s="17"/>
    </row>
    <row r="96" customFormat="false" ht="12.75" hidden="false" customHeight="false" outlineLevel="0" collapsed="false">
      <c r="A96" s="17"/>
    </row>
    <row r="97" customFormat="false" ht="12.75" hidden="false" customHeight="false" outlineLevel="0" collapsed="false">
      <c r="A97" s="17"/>
    </row>
    <row r="98" customFormat="false" ht="12.75" hidden="false" customHeight="false" outlineLevel="0" collapsed="false">
      <c r="A98" s="17"/>
    </row>
    <row r="99" customFormat="false" ht="12.75" hidden="false" customHeight="false" outlineLevel="0" collapsed="false">
      <c r="A99" s="17"/>
    </row>
    <row r="100" customFormat="false" ht="12.75" hidden="false" customHeight="false" outlineLevel="0" collapsed="false">
      <c r="A100" s="17"/>
    </row>
    <row r="101" customFormat="false" ht="12.75" hidden="false" customHeight="false" outlineLevel="0" collapsed="false">
      <c r="A101" s="17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151</v>
      </c>
    </row>
    <row r="2" customFormat="false" ht="12.75" hidden="false" customHeight="false" outlineLevel="0" collapsed="false">
      <c r="A2" s="0" t="s">
        <v>152</v>
      </c>
      <c r="B2" s="33" t="n">
        <f aca="false">SUMIF('West Gas Hot List'!$E$13:$E$78,A2,'West Gas Hot List'!$I$13:$I$78)/1000</f>
        <v>0</v>
      </c>
    </row>
    <row r="3" customFormat="false" ht="12.75" hidden="false" customHeight="false" outlineLevel="0" collapsed="false">
      <c r="A3" s="0" t="s">
        <v>153</v>
      </c>
      <c r="B3" s="33" t="n">
        <f aca="false">SUMIF('West Gas Hot List'!$E$13:$E$78,A3,'West Gas Hot List'!$I$13:$I$78)/1000</f>
        <v>0</v>
      </c>
    </row>
    <row r="4" customFormat="false" ht="12.75" hidden="false" customHeight="false" outlineLevel="0" collapsed="false">
      <c r="A4" s="0" t="s">
        <v>154</v>
      </c>
      <c r="B4" s="33" t="n">
        <f aca="false">SUMIF('West Gas Hot List'!$E$13:$E$78,A4,'West Gas Hot List'!$I$13:$I$78)/1000</f>
        <v>0</v>
      </c>
    </row>
    <row r="5" customFormat="false" ht="12.75" hidden="false" customHeight="false" outlineLevel="0" collapsed="false">
      <c r="A5" s="0" t="s">
        <v>26</v>
      </c>
      <c r="B5" s="33" t="n">
        <f aca="false">SUMIF('West Gas Hot List'!$E$13:$E$78,A5,'West Gas Hot List'!$I$13:$I$78)/1000</f>
        <v>3202.1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mwhitt</cp:lastModifiedBy>
  <cp:lastPrinted>2001-10-22T14:01:39Z</cp:lastPrinted>
  <dcterms:modified xsi:type="dcterms:W3CDTF">2001-11-05T14:28:40Z</dcterms:modified>
  <cp:revision>0</cp:revision>
  <dc:subject/>
  <dc:title/>
</cp:coreProperties>
</file>