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W 1.5 - U.S" sheetId="1" state="visible" r:id="rId3"/>
    <sheet name="Diagramm U.S." sheetId="2" state="visible" r:id="rId4"/>
    <sheet name="EW 1.5 - Europe" sheetId="3" state="visible" r:id="rId5"/>
    <sheet name="Diagram Europe" sheetId="4" state="visible" r:id="rId6"/>
  </sheets>
  <definedNames>
    <definedName function="false" hidden="false" localSheetId="2" name="_xlnm.Print_Titles" vbProcedure="false">'EW 1.5 - Europe'!$1:$2</definedName>
    <definedName function="false" hidden="false" localSheetId="0" name="_xlnm.Print_Titles" vbProcedure="false">'EW 1.5 - U.S'!$1:$2</definedName>
    <definedName function="false" hidden="false" localSheetId="0" name="Excel_BuiltIn__FilterDatabase" vbProcedure="false">'EW 1.5 - U.S'!$L$1:$L$137</definedName>
    <definedName function="false" hidden="false" localSheetId="2" name="Excel_BuiltIn__FilterDatabase" vbProcedure="false">'EW 1.5 - Europe'!$L$1:$L$387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<sst xmlns="http://schemas.openxmlformats.org/spreadsheetml/2006/main" count="609" uniqueCount="515">
  <si>
    <t xml:space="preserve">Project name</t>
  </si>
  <si>
    <t xml:space="preserve">date of erection</t>
  </si>
  <si>
    <t xml:space="preserve">month</t>
  </si>
  <si>
    <t xml:space="preserve">%</t>
  </si>
  <si>
    <t xml:space="preserve">1.5 Tehachapi (prototype)</t>
  </si>
  <si>
    <t xml:space="preserve">Reconfiguring</t>
  </si>
  <si>
    <t xml:space="preserve">Montfort, WTG 1</t>
  </si>
  <si>
    <t xml:space="preserve">Montfort, WTG 2</t>
  </si>
  <si>
    <t xml:space="preserve">Montfort, WTG 3</t>
  </si>
  <si>
    <t xml:space="preserve">Montfort, WTG 4</t>
  </si>
  <si>
    <t xml:space="preserve">Montfort, WTG 5</t>
  </si>
  <si>
    <t xml:space="preserve">Montfort, WTG 6</t>
  </si>
  <si>
    <t xml:space="preserve">Montfort, WTG 7</t>
  </si>
  <si>
    <t xml:space="preserve">Montfort, WTG 8</t>
  </si>
  <si>
    <t xml:space="preserve">Montfort, WTG 9</t>
  </si>
  <si>
    <t xml:space="preserve">Montfort, WTG 10</t>
  </si>
  <si>
    <t xml:space="preserve">Montfort, WTG 11</t>
  </si>
  <si>
    <t xml:space="preserve">Montfort, WTG 12</t>
  </si>
  <si>
    <t xml:space="preserve">Montfort, WTG 13</t>
  </si>
  <si>
    <t xml:space="preserve">Montfort, WTG 14</t>
  </si>
  <si>
    <t xml:space="preserve">Montfort, WTG 15</t>
  </si>
  <si>
    <t xml:space="preserve">Montfort, WTG 16</t>
  </si>
  <si>
    <t xml:space="preserve">Montfort, WTG 17</t>
  </si>
  <si>
    <t xml:space="preserve">Montfort, WTG 18</t>
  </si>
  <si>
    <t xml:space="preserve">Montfort, WTG 19</t>
  </si>
  <si>
    <t xml:space="preserve">Montfort, WTG 20</t>
  </si>
  <si>
    <t xml:space="preserve">Trent Mesa, WTG 1</t>
  </si>
  <si>
    <t xml:space="preserve">Aug/Sept. 2001</t>
  </si>
  <si>
    <t xml:space="preserve">Trent Mesa, WTG 2</t>
  </si>
  <si>
    <t xml:space="preserve">Trent Mesa, WTG 3</t>
  </si>
  <si>
    <t xml:space="preserve">Trent Mesa, WTG 4</t>
  </si>
  <si>
    <t xml:space="preserve">Trent Mesa, WTG 5</t>
  </si>
  <si>
    <t xml:space="preserve">Trent Mesa, WTG 6</t>
  </si>
  <si>
    <t xml:space="preserve">Trent Mesa, WTG 7</t>
  </si>
  <si>
    <t xml:space="preserve">Trent Mesa, WTG 8</t>
  </si>
  <si>
    <t xml:space="preserve">Trent Mesa, WTG 9</t>
  </si>
  <si>
    <t xml:space="preserve">Trent Mesa, WTG 10</t>
  </si>
  <si>
    <t xml:space="preserve">Trent Mesa, WTG 11</t>
  </si>
  <si>
    <t xml:space="preserve">Trent Mesa, WTG 12</t>
  </si>
  <si>
    <t xml:space="preserve">Trent Mesa, WTG 13</t>
  </si>
  <si>
    <t xml:space="preserve">Trent Mesa, WTG 14</t>
  </si>
  <si>
    <t xml:space="preserve">Trent Mesa, WTG 15</t>
  </si>
  <si>
    <t xml:space="preserve">Trent Mesa, WTG 16</t>
  </si>
  <si>
    <t xml:space="preserve">Trent Mesa, WTG 17</t>
  </si>
  <si>
    <t xml:space="preserve">Trent Mesa, WTG 18</t>
  </si>
  <si>
    <t xml:space="preserve">Trent Mesa, WTG 19</t>
  </si>
  <si>
    <t xml:space="preserve">Trent Mesa, WTG 20</t>
  </si>
  <si>
    <t xml:space="preserve">Trent Mesa, WTG 21</t>
  </si>
  <si>
    <t xml:space="preserve">Trent Mesa, WTG 22</t>
  </si>
  <si>
    <t xml:space="preserve">Trent Mesa, WTG 23</t>
  </si>
  <si>
    <t xml:space="preserve">Trent Mesa, WTG 24</t>
  </si>
  <si>
    <t xml:space="preserve">Trent Mesa, WTG 25</t>
  </si>
  <si>
    <t xml:space="preserve">Trent Mesa, WTG 26</t>
  </si>
  <si>
    <t xml:space="preserve">Trent Mesa, WTG 27</t>
  </si>
  <si>
    <t xml:space="preserve">Trent Mesa, WTG 28</t>
  </si>
  <si>
    <t xml:space="preserve">Trent Mesa, WTG 29</t>
  </si>
  <si>
    <t xml:space="preserve">Trent Mesa, WTG 30</t>
  </si>
  <si>
    <t xml:space="preserve">Trent Mesa, WTG 31</t>
  </si>
  <si>
    <t xml:space="preserve">Trent Mesa, WTG 32</t>
  </si>
  <si>
    <t xml:space="preserve">Trent Mesa, WTG 33</t>
  </si>
  <si>
    <t xml:space="preserve">Trent Mesa, WTG 34</t>
  </si>
  <si>
    <t xml:space="preserve">Trent Mesa, WTG 35</t>
  </si>
  <si>
    <t xml:space="preserve">Trent Mesa, WTG 36</t>
  </si>
  <si>
    <t xml:space="preserve">Trent Mesa, WTG 37</t>
  </si>
  <si>
    <t xml:space="preserve">Trent Mesa, WTG 38</t>
  </si>
  <si>
    <t xml:space="preserve">Trent Mesa, WTG 39</t>
  </si>
  <si>
    <t xml:space="preserve">Trent Mesa, WTG 40</t>
  </si>
  <si>
    <t xml:space="preserve">Trent Mesa, WTG 41</t>
  </si>
  <si>
    <t xml:space="preserve">Trent Mesa, WTG 42</t>
  </si>
  <si>
    <t xml:space="preserve">Trent Mesa, WTG 43</t>
  </si>
  <si>
    <t xml:space="preserve">Trent Mesa, WTG 44</t>
  </si>
  <si>
    <t xml:space="preserve">Trent Mesa, WTG 45</t>
  </si>
  <si>
    <t xml:space="preserve">Trent Mesa, WTG 46</t>
  </si>
  <si>
    <t xml:space="preserve">Trent Mesa, WTG 47</t>
  </si>
  <si>
    <t xml:space="preserve">Trent Mesa, WTG 48</t>
  </si>
  <si>
    <t xml:space="preserve">Trent Mesa, WTG 49</t>
  </si>
  <si>
    <t xml:space="preserve">Trent Mesa, WTG 50</t>
  </si>
  <si>
    <t xml:space="preserve">Trent Mesa, WTG 51</t>
  </si>
  <si>
    <t xml:space="preserve">Trent Mesa, WTG 52</t>
  </si>
  <si>
    <t xml:space="preserve">Trent Mesa, WTG 53</t>
  </si>
  <si>
    <t xml:space="preserve">Trent Mesa, WTG 54</t>
  </si>
  <si>
    <t xml:space="preserve">Trent Mesa, WTG 55</t>
  </si>
  <si>
    <t xml:space="preserve">Trent Mesa, WTG 56</t>
  </si>
  <si>
    <t xml:space="preserve">Trent Mesa, WTG 57</t>
  </si>
  <si>
    <t xml:space="preserve">Trent Mesa, WTG 58</t>
  </si>
  <si>
    <t xml:space="preserve">Trent Mesa, WTG 59</t>
  </si>
  <si>
    <t xml:space="preserve">Trent Mesa, WTG 60</t>
  </si>
  <si>
    <t xml:space="preserve">Trent Mesa, WTG 61</t>
  </si>
  <si>
    <t xml:space="preserve">Trent Mesa, WTG 62</t>
  </si>
  <si>
    <t xml:space="preserve">Trent Mesa, WTG 63</t>
  </si>
  <si>
    <t xml:space="preserve">Trent Mesa, WTG 64</t>
  </si>
  <si>
    <t xml:space="preserve">Trent Mesa, WTG 65</t>
  </si>
  <si>
    <t xml:space="preserve">Trent Mesa, WTG 66</t>
  </si>
  <si>
    <t xml:space="preserve">Trent Mesa, WTG 67</t>
  </si>
  <si>
    <t xml:space="preserve">Trent Mesa, WTG 68</t>
  </si>
  <si>
    <t xml:space="preserve">Trent Mesa, WTG 69</t>
  </si>
  <si>
    <t xml:space="preserve">Trent Mesa, WTG 70</t>
  </si>
  <si>
    <t xml:space="preserve">Trent Mesa, WTG 71</t>
  </si>
  <si>
    <t xml:space="preserve">Trent Mesa, WTG 72</t>
  </si>
  <si>
    <t xml:space="preserve">Trent Mesa, WTG 73</t>
  </si>
  <si>
    <t xml:space="preserve">Trent Mesa, WTG 74</t>
  </si>
  <si>
    <t xml:space="preserve">Trent Mesa, WTG 75</t>
  </si>
  <si>
    <t xml:space="preserve">Trent Mesa, WTG 76</t>
  </si>
  <si>
    <t xml:space="preserve">Trent Mesa, WTG 77</t>
  </si>
  <si>
    <t xml:space="preserve">Trent Mesa, WTG 78</t>
  </si>
  <si>
    <t xml:space="preserve">Trent Mesa, WTG 79</t>
  </si>
  <si>
    <t xml:space="preserve">Trent Mesa, WTG 80</t>
  </si>
  <si>
    <t xml:space="preserve">Trent Mesa, WTG 81</t>
  </si>
  <si>
    <t xml:space="preserve">Trent Mesa, WTG 82</t>
  </si>
  <si>
    <t xml:space="preserve">Trent Mesa, WTG 83</t>
  </si>
  <si>
    <t xml:space="preserve">Trent Mesa, WTG 84</t>
  </si>
  <si>
    <t xml:space="preserve">Trent Mesa, WTG 85</t>
  </si>
  <si>
    <t xml:space="preserve">Trent Mesa, WTG 86</t>
  </si>
  <si>
    <t xml:space="preserve">Trent Mesa, WTG 87</t>
  </si>
  <si>
    <t xml:space="preserve">Trent Mesa, WTG 88</t>
  </si>
  <si>
    <t xml:space="preserve">Trent Mesa, WTG 89</t>
  </si>
  <si>
    <t xml:space="preserve">Trent Mesa, WTG 90</t>
  </si>
  <si>
    <t xml:space="preserve">Fenner, WTG 1</t>
  </si>
  <si>
    <t xml:space="preserve">Fenner, WTG 2</t>
  </si>
  <si>
    <t xml:space="preserve">Fenner, WTG 3</t>
  </si>
  <si>
    <t xml:space="preserve">Fenner, WTG 4</t>
  </si>
  <si>
    <t xml:space="preserve">Fenner, WTG 19</t>
  </si>
  <si>
    <t xml:space="preserve">Fenner, WTG 20</t>
  </si>
  <si>
    <t xml:space="preserve">TOTAL</t>
  </si>
  <si>
    <t xml:space="preserve">USA Average Availability</t>
  </si>
  <si>
    <t xml:space="preserve">USA Number of WTG (Post Optimization Period)</t>
  </si>
  <si>
    <t xml:space="preserve">Global  WTG Number (Post Optimization Period)</t>
  </si>
  <si>
    <t xml:space="preserve">Optimization Average</t>
  </si>
  <si>
    <t xml:space="preserve">Trent Mesa</t>
  </si>
  <si>
    <t xml:space="preserve">Fenner</t>
  </si>
  <si>
    <t xml:space="preserve">Monfort Group 1</t>
  </si>
  <si>
    <t xml:space="preserve">Monfort Group 2</t>
  </si>
  <si>
    <t xml:space="preserve">Average Ramp-Up (Optimization)</t>
  </si>
  <si>
    <t xml:space="preserve">  3 months break-in phase, the availability is disregarded into the average</t>
  </si>
  <si>
    <t xml:space="preserve">The red marked Turbines are Prototypes</t>
  </si>
  <si>
    <t xml:space="preserve">Anlagenname</t>
  </si>
  <si>
    <t xml:space="preserve">Betrieb seit</t>
  </si>
  <si>
    <t xml:space="preserve">Emden 1.5 HH (prototype)</t>
  </si>
  <si>
    <t xml:space="preserve">Stemwede 1.5 HH (prototype)</t>
  </si>
  <si>
    <t xml:space="preserve">Grevenbroich 1.5sl (prototype)</t>
  </si>
  <si>
    <t xml:space="preserve">Bavaria TW 1.5</t>
  </si>
  <si>
    <t xml:space="preserve">Knaup 1</t>
  </si>
  <si>
    <t xml:space="preserve">Knaup 2</t>
  </si>
  <si>
    <t xml:space="preserve">Sustrum 3, Wesu</t>
  </si>
  <si>
    <t xml:space="preserve">Sustrum 2, Wesu</t>
  </si>
  <si>
    <t xml:space="preserve">Sustrum 1, Wesu</t>
  </si>
  <si>
    <t xml:space="preserve">Sustrum 7, Wesu</t>
  </si>
  <si>
    <t xml:space="preserve">Sustrum 6, Wesu</t>
  </si>
  <si>
    <t xml:space="preserve">Sustrum 5, Wesu</t>
  </si>
  <si>
    <t xml:space="preserve">Sustrum 4, Wesu</t>
  </si>
  <si>
    <t xml:space="preserve">Sustrum 11, Wistro</t>
  </si>
  <si>
    <t xml:space="preserve">Sustrum 12, Wistro</t>
  </si>
  <si>
    <t xml:space="preserve">Sustrum 10, Wesu</t>
  </si>
  <si>
    <t xml:space="preserve">Sustrum 13, Wistro</t>
  </si>
  <si>
    <t xml:space="preserve">Sustrum 8, Wesu</t>
  </si>
  <si>
    <t xml:space="preserve">Sustrum 14, Wistro</t>
  </si>
  <si>
    <t xml:space="preserve">Sustrum 15, Wistro</t>
  </si>
  <si>
    <t xml:space="preserve">Sustrum 16, Wistro</t>
  </si>
  <si>
    <t xml:space="preserve">Sustrum 9, Wesu</t>
  </si>
  <si>
    <t xml:space="preserve">Bockelwitz 10</t>
  </si>
  <si>
    <t xml:space="preserve">Bockelwitz 9</t>
  </si>
  <si>
    <t xml:space="preserve">Bockelwitz 6</t>
  </si>
  <si>
    <t xml:space="preserve">Bockelwitz 7</t>
  </si>
  <si>
    <t xml:space="preserve">Bockelwitz 8</t>
  </si>
  <si>
    <t xml:space="preserve">Bockelwitz 4</t>
  </si>
  <si>
    <t xml:space="preserve">Bockelwitz 5</t>
  </si>
  <si>
    <t xml:space="preserve">Bockelwitz 1</t>
  </si>
  <si>
    <t xml:space="preserve">Bockelwitz 2</t>
  </si>
  <si>
    <t xml:space="preserve">Bockelwitz 3</t>
  </si>
  <si>
    <t xml:space="preserve">BVB Prototyp TW 1.5s</t>
  </si>
  <si>
    <t xml:space="preserve">OVAG</t>
  </si>
  <si>
    <t xml:space="preserve">Schafflundfeld 3</t>
  </si>
  <si>
    <t xml:space="preserve">Schafflundfeld 5</t>
  </si>
  <si>
    <t xml:space="preserve">Schafflundfeld 6</t>
  </si>
  <si>
    <t xml:space="preserve">Schafflundfeld 4</t>
  </si>
  <si>
    <t xml:space="preserve">Schafflundfeld 1</t>
  </si>
  <si>
    <t xml:space="preserve">Schafflundfeld 2</t>
  </si>
  <si>
    <t xml:space="preserve">Fiefbergen 4</t>
  </si>
  <si>
    <t xml:space="preserve">Fiefbergen 3</t>
  </si>
  <si>
    <t xml:space="preserve">Fiefbergen 2</t>
  </si>
  <si>
    <t xml:space="preserve">Fiefbergen 1</t>
  </si>
  <si>
    <t xml:space="preserve">Sitten 1</t>
  </si>
  <si>
    <t xml:space="preserve">Sitten 2</t>
  </si>
  <si>
    <t xml:space="preserve">Sitten 3</t>
  </si>
  <si>
    <t xml:space="preserve">Sitten 4</t>
  </si>
  <si>
    <t xml:space="preserve">Sitten 5</t>
  </si>
  <si>
    <t xml:space="preserve">Sitten 6</t>
  </si>
  <si>
    <t xml:space="preserve">Sitten 7</t>
  </si>
  <si>
    <t xml:space="preserve">Melaune 3</t>
  </si>
  <si>
    <t xml:space="preserve">Melaune 4</t>
  </si>
  <si>
    <t xml:space="preserve">Melaune 2</t>
  </si>
  <si>
    <t xml:space="preserve">Butterberg 1</t>
  </si>
  <si>
    <t xml:space="preserve">Wangenheim/Hochheim 9</t>
  </si>
  <si>
    <t xml:space="preserve">Wangenheim/Hochheim 10</t>
  </si>
  <si>
    <t xml:space="preserve">Rottelsdorf 1</t>
  </si>
  <si>
    <t xml:space="preserve">Rottelsdorf 2</t>
  </si>
  <si>
    <t xml:space="preserve">Rottelsdorf 6</t>
  </si>
  <si>
    <t xml:space="preserve">Rottelsdorf 4</t>
  </si>
  <si>
    <t xml:space="preserve">Rottelsdorf 3</t>
  </si>
  <si>
    <t xml:space="preserve">Rottelsdorf 5</t>
  </si>
  <si>
    <t xml:space="preserve">Rottelsdorf 11</t>
  </si>
  <si>
    <t xml:space="preserve">Rottelsdorf 10</t>
  </si>
  <si>
    <t xml:space="preserve">Rottelsdorf 8</t>
  </si>
  <si>
    <t xml:space="preserve">Rottelsdorf 9</t>
  </si>
  <si>
    <t xml:space="preserve">Rottelsdorf 7</t>
  </si>
  <si>
    <t xml:space="preserve">Butterberg 2</t>
  </si>
  <si>
    <t xml:space="preserve">Auma V</t>
  </si>
  <si>
    <t xml:space="preserve">Wangenheim/Hochheim 17</t>
  </si>
  <si>
    <t xml:space="preserve">Wangenheim/Hochheim 16</t>
  </si>
  <si>
    <t xml:space="preserve">Wangenheim/Hochheim 15</t>
  </si>
  <si>
    <t xml:space="preserve">Wangenheim/Hochheim 14</t>
  </si>
  <si>
    <t xml:space="preserve">Wangenheim/Hochheim 18</t>
  </si>
  <si>
    <t xml:space="preserve">Wangenheim/Hochheim 19</t>
  </si>
  <si>
    <t xml:space="preserve">Wangenheim/Hochheim 4</t>
  </si>
  <si>
    <t xml:space="preserve">Wangenheim/Hochheim 5</t>
  </si>
  <si>
    <t xml:space="preserve">Wangenheim/Hochheim 6</t>
  </si>
  <si>
    <t xml:space="preserve">Wangenheim/Hochheim 7</t>
  </si>
  <si>
    <t xml:space="preserve">Wangenheim/Hochheim 1</t>
  </si>
  <si>
    <t xml:space="preserve">Wangenheim/Hochheim 3</t>
  </si>
  <si>
    <t xml:space="preserve">Wangenheim/Hochheim 2</t>
  </si>
  <si>
    <t xml:space="preserve">Wangenheim/Hochheim 11</t>
  </si>
  <si>
    <t xml:space="preserve">Wangenheim/Hochheim 12</t>
  </si>
  <si>
    <t xml:space="preserve">Wangenheim/Hochheim 13</t>
  </si>
  <si>
    <t xml:space="preserve">Wangenheim/Hochheim 8</t>
  </si>
  <si>
    <t xml:space="preserve">Schliekum 1</t>
  </si>
  <si>
    <t xml:space="preserve">Schliekum 2</t>
  </si>
  <si>
    <t xml:space="preserve">Schliekum 3</t>
  </si>
  <si>
    <t xml:space="preserve">Raa-Besenbek 2</t>
  </si>
  <si>
    <t xml:space="preserve">Raa-Besenbek 1</t>
  </si>
  <si>
    <t xml:space="preserve">Jessewitz</t>
  </si>
  <si>
    <t xml:space="preserve">Haselünne 4</t>
  </si>
  <si>
    <t xml:space="preserve">Haselünne 3</t>
  </si>
  <si>
    <t xml:space="preserve">Haselünne 2</t>
  </si>
  <si>
    <t xml:space="preserve">Haselünne 1</t>
  </si>
  <si>
    <t xml:space="preserve">Haselünne 5</t>
  </si>
  <si>
    <t xml:space="preserve">Haselünne 6</t>
  </si>
  <si>
    <t xml:space="preserve">Haselünne 7</t>
  </si>
  <si>
    <t xml:space="preserve">Haselünne 8</t>
  </si>
  <si>
    <t xml:space="preserve">Haselünne 9</t>
  </si>
  <si>
    <t xml:space="preserve">Haselünne 10</t>
  </si>
  <si>
    <t xml:space="preserve">Haselünne 12</t>
  </si>
  <si>
    <t xml:space="preserve">Haselünne 13</t>
  </si>
  <si>
    <t xml:space="preserve">Walchum 4</t>
  </si>
  <si>
    <t xml:space="preserve">Walchum 3</t>
  </si>
  <si>
    <t xml:space="preserve">Walchum 2</t>
  </si>
  <si>
    <t xml:space="preserve">Walchum 1</t>
  </si>
  <si>
    <t xml:space="preserve">Walchum 5</t>
  </si>
  <si>
    <t xml:space="preserve">Walchum 9</t>
  </si>
  <si>
    <t xml:space="preserve">Walchum 8</t>
  </si>
  <si>
    <t xml:space="preserve">Walchum 7</t>
  </si>
  <si>
    <t xml:space="preserve">Walchum 6</t>
  </si>
  <si>
    <t xml:space="preserve">Heede 9</t>
  </si>
  <si>
    <t xml:space="preserve">Heede 11</t>
  </si>
  <si>
    <t xml:space="preserve">Heede 10</t>
  </si>
  <si>
    <t xml:space="preserve">Heede 3</t>
  </si>
  <si>
    <t xml:space="preserve">Heede 5</t>
  </si>
  <si>
    <t xml:space="preserve">Heede 2</t>
  </si>
  <si>
    <t xml:space="preserve">Heede 1</t>
  </si>
  <si>
    <t xml:space="preserve">Heede 4</t>
  </si>
  <si>
    <t xml:space="preserve">Heede 6</t>
  </si>
  <si>
    <t xml:space="preserve">Heede 7</t>
  </si>
  <si>
    <t xml:space="preserve">Heede 8</t>
  </si>
  <si>
    <t xml:space="preserve">Madfeld 3</t>
  </si>
  <si>
    <t xml:space="preserve">Madfeld 7</t>
  </si>
  <si>
    <t xml:space="preserve">Madfeld 2</t>
  </si>
  <si>
    <t xml:space="preserve">Madfeld 1</t>
  </si>
  <si>
    <t xml:space="preserve">Madfeld 5</t>
  </si>
  <si>
    <t xml:space="preserve">Madfeld 8</t>
  </si>
  <si>
    <t xml:space="preserve">Power-Tower</t>
  </si>
  <si>
    <t xml:space="preserve">Haselünne 11</t>
  </si>
  <si>
    <t xml:space="preserve">Quenstedt  1</t>
  </si>
  <si>
    <t xml:space="preserve">Quenstedt  2</t>
  </si>
  <si>
    <t xml:space="preserve">Quenstedt  3</t>
  </si>
  <si>
    <t xml:space="preserve">Quenstedt  4</t>
  </si>
  <si>
    <t xml:space="preserve">Quenstedt  5</t>
  </si>
  <si>
    <t xml:space="preserve">Quenstedt  6</t>
  </si>
  <si>
    <t xml:space="preserve">Quenstedt  7</t>
  </si>
  <si>
    <t xml:space="preserve">Quenstedt  8</t>
  </si>
  <si>
    <t xml:space="preserve">Neuenfeld</t>
  </si>
  <si>
    <t xml:space="preserve">Littdorf 3</t>
  </si>
  <si>
    <t xml:space="preserve">Littdorf 2</t>
  </si>
  <si>
    <t xml:space="preserve">Littdorf 1</t>
  </si>
  <si>
    <t xml:space="preserve">Littdorf 4</t>
  </si>
  <si>
    <t xml:space="preserve">Littdorf 6</t>
  </si>
  <si>
    <t xml:space="preserve">Littdorf 7</t>
  </si>
  <si>
    <t xml:space="preserve">Littdorf 5</t>
  </si>
  <si>
    <t xml:space="preserve">Wellen</t>
  </si>
  <si>
    <t xml:space="preserve">Hamaland</t>
  </si>
  <si>
    <t xml:space="preserve">Postlow 1</t>
  </si>
  <si>
    <t xml:space="preserve">Postlow 2</t>
  </si>
  <si>
    <t xml:space="preserve">Postlow 3</t>
  </si>
  <si>
    <t xml:space="preserve">Postlow 4</t>
  </si>
  <si>
    <t xml:space="preserve">Schwedeneck 3</t>
  </si>
  <si>
    <t xml:space="preserve">Schwedeneck 2</t>
  </si>
  <si>
    <t xml:space="preserve">Schwedeneck 1</t>
  </si>
  <si>
    <t xml:space="preserve">Deisterwindpark</t>
  </si>
  <si>
    <t xml:space="preserve">Schöppingen 4</t>
  </si>
  <si>
    <t xml:space="preserve">Schöppingen 3</t>
  </si>
  <si>
    <t xml:space="preserve">Schöppingen 2</t>
  </si>
  <si>
    <t xml:space="preserve">Schöppingen 1</t>
  </si>
  <si>
    <t xml:space="preserve">Windwärts Barsinghausen</t>
  </si>
  <si>
    <t xml:space="preserve">Sehnde Müllingen 1 65m</t>
  </si>
  <si>
    <t xml:space="preserve">Sehnde Müllingen 2 85m</t>
  </si>
  <si>
    <t xml:space="preserve">Groß Santersleben Süd 1</t>
  </si>
  <si>
    <t xml:space="preserve">Groß Santersleben Süd 2</t>
  </si>
  <si>
    <t xml:space="preserve">BW Bördeblick</t>
  </si>
  <si>
    <t xml:space="preserve">Beesenstedt 7</t>
  </si>
  <si>
    <t xml:space="preserve">Beesenstedt 4</t>
  </si>
  <si>
    <t xml:space="preserve">Beesenstedt 8</t>
  </si>
  <si>
    <t xml:space="preserve">Beesenstedt 6</t>
  </si>
  <si>
    <t xml:space="preserve">Beesenstedt 1</t>
  </si>
  <si>
    <t xml:space="preserve">Beesenstedt 2</t>
  </si>
  <si>
    <t xml:space="preserve">Beesenstedt 3</t>
  </si>
  <si>
    <t xml:space="preserve">Beesenstedt 5</t>
  </si>
  <si>
    <t xml:space="preserve">Uckermark K4</t>
  </si>
  <si>
    <t xml:space="preserve">Uckermark K3</t>
  </si>
  <si>
    <t xml:space="preserve">Uckermark K2</t>
  </si>
  <si>
    <t xml:space="preserve">Uckermark K1</t>
  </si>
  <si>
    <t xml:space="preserve">BW Haarhöfe</t>
  </si>
  <si>
    <t xml:space="preserve">Schleiden 10</t>
  </si>
  <si>
    <t xml:space="preserve">Schleiden 7</t>
  </si>
  <si>
    <t xml:space="preserve">Schleiden 3</t>
  </si>
  <si>
    <t xml:space="preserve">Schleiden 1</t>
  </si>
  <si>
    <t xml:space="preserve">Schleiden 4</t>
  </si>
  <si>
    <t xml:space="preserve">Schleiden 2</t>
  </si>
  <si>
    <t xml:space="preserve">Schleiden 6</t>
  </si>
  <si>
    <t xml:space="preserve">Schleiden 5</t>
  </si>
  <si>
    <t xml:space="preserve">Schleiden 8</t>
  </si>
  <si>
    <t xml:space="preserve">Schleiden 9</t>
  </si>
  <si>
    <t xml:space="preserve">Schleiden 12</t>
  </si>
  <si>
    <t xml:space="preserve">Schleiden 11</t>
  </si>
  <si>
    <t xml:space="preserve">Schleiden 13</t>
  </si>
  <si>
    <t xml:space="preserve">Schleiden 14</t>
  </si>
  <si>
    <t xml:space="preserve">Schleiden 15</t>
  </si>
  <si>
    <t xml:space="preserve">Emlichheim Süd 5</t>
  </si>
  <si>
    <t xml:space="preserve">Emlichheim Süd 4</t>
  </si>
  <si>
    <t xml:space="preserve">Emlichheim Süd 1</t>
  </si>
  <si>
    <t xml:space="preserve">Emlichheim Süd 2</t>
  </si>
  <si>
    <t xml:space="preserve">Emlichheim Süd 3</t>
  </si>
  <si>
    <t xml:space="preserve">Emlichheim Nord 2</t>
  </si>
  <si>
    <t xml:space="preserve">Emlichheim Süd 6</t>
  </si>
  <si>
    <t xml:space="preserve">Emlichheim Nord 7</t>
  </si>
  <si>
    <t xml:space="preserve">Emlichheim Süd 7</t>
  </si>
  <si>
    <t xml:space="preserve">Emlichheim Nord 1</t>
  </si>
  <si>
    <t xml:space="preserve">Emlichheim Süd 9</t>
  </si>
  <si>
    <t xml:space="preserve">Emlichheim Nord 5</t>
  </si>
  <si>
    <t xml:space="preserve">Emlichheim Süd 8</t>
  </si>
  <si>
    <t xml:space="preserve">Emlichheim Nord 9</t>
  </si>
  <si>
    <t xml:space="preserve">Emlichheim Süd 10</t>
  </si>
  <si>
    <t xml:space="preserve">Emlichheim Nord 10</t>
  </si>
  <si>
    <t xml:space="preserve">Emlichheim Süd 11</t>
  </si>
  <si>
    <t xml:space="preserve">Emlichheim Nord 4</t>
  </si>
  <si>
    <t xml:space="preserve">Emlichheim Nord 3</t>
  </si>
  <si>
    <t xml:space="preserve">Emlichheim Nord 6</t>
  </si>
  <si>
    <t xml:space="preserve">Emlichheim Nord 8</t>
  </si>
  <si>
    <t xml:space="preserve">Tarnow 3</t>
  </si>
  <si>
    <t xml:space="preserve">Tarnow 7</t>
  </si>
  <si>
    <t xml:space="preserve">Tarnow 9</t>
  </si>
  <si>
    <t xml:space="preserve">Tarnow 8</t>
  </si>
  <si>
    <t xml:space="preserve">Tarnow 2</t>
  </si>
  <si>
    <t xml:space="preserve">Tarnow 6</t>
  </si>
  <si>
    <t xml:space="preserve">Tarnow 5</t>
  </si>
  <si>
    <t xml:space="preserve">Tarnow 1</t>
  </si>
  <si>
    <t xml:space="preserve">Tarnow 4</t>
  </si>
  <si>
    <t xml:space="preserve">Kronsberg</t>
  </si>
  <si>
    <t xml:space="preserve">Uckermark Z7</t>
  </si>
  <si>
    <t xml:space="preserve">Uckermark Z5</t>
  </si>
  <si>
    <t xml:space="preserve">Uckermark Z2</t>
  </si>
  <si>
    <t xml:space="preserve">Uckermark Z3</t>
  </si>
  <si>
    <t xml:space="preserve">Saubusch 18</t>
  </si>
  <si>
    <t xml:space="preserve">Saubusch 19</t>
  </si>
  <si>
    <t xml:space="preserve">Saubusch 20</t>
  </si>
  <si>
    <t xml:space="preserve">Saubusch 21</t>
  </si>
  <si>
    <t xml:space="preserve">Saubusch 15</t>
  </si>
  <si>
    <t xml:space="preserve">Utgrunden 1</t>
  </si>
  <si>
    <t xml:space="preserve">Utgrunden 2</t>
  </si>
  <si>
    <t xml:space="preserve">Utgrunden 3</t>
  </si>
  <si>
    <t xml:space="preserve">Utgrunden 4</t>
  </si>
  <si>
    <t xml:space="preserve">Utgrunden 5</t>
  </si>
  <si>
    <t xml:space="preserve">Utgrunden 6</t>
  </si>
  <si>
    <t xml:space="preserve">Utgrunden 7</t>
  </si>
  <si>
    <t xml:space="preserve">Gerbstedt/Volkswind 1</t>
  </si>
  <si>
    <t xml:space="preserve">Gerbstedt/Volkswind 2</t>
  </si>
  <si>
    <t xml:space="preserve">Gerbstedt/Volkswind 3</t>
  </si>
  <si>
    <t xml:space="preserve">Gerbstedt/Volkswind 8</t>
  </si>
  <si>
    <t xml:space="preserve">Gerbstedt/Volkswind 4</t>
  </si>
  <si>
    <t xml:space="preserve">Gerbstedt/Volkswind 5</t>
  </si>
  <si>
    <t xml:space="preserve">Gerbstedt/Volkswind 6</t>
  </si>
  <si>
    <t xml:space="preserve">Gerbstedt/Volkswind 7</t>
  </si>
  <si>
    <t xml:space="preserve">Gerbstedt/Volkswind 9</t>
  </si>
  <si>
    <t xml:space="preserve">Bredow</t>
  </si>
  <si>
    <t xml:space="preserve">Zoetermeer</t>
  </si>
  <si>
    <t xml:space="preserve">Lachemer Forst 1</t>
  </si>
  <si>
    <t xml:space="preserve">Lachemer Forst 2</t>
  </si>
  <si>
    <t xml:space="preserve">Lachemer Forst 3</t>
  </si>
  <si>
    <t xml:space="preserve">Bockenem 5</t>
  </si>
  <si>
    <t xml:space="preserve">Bockenem 4</t>
  </si>
  <si>
    <t xml:space="preserve">Bockenem 3</t>
  </si>
  <si>
    <t xml:space="preserve">Bockenem 2</t>
  </si>
  <si>
    <t xml:space="preserve">Bockenem 1</t>
  </si>
  <si>
    <t xml:space="preserve">Bürger</t>
  </si>
  <si>
    <t xml:space="preserve">Schleiden 17</t>
  </si>
  <si>
    <t xml:space="preserve">Schleiden 16</t>
  </si>
  <si>
    <t xml:space="preserve">Schelle 2</t>
  </si>
  <si>
    <t xml:space="preserve">Schelle 3</t>
  </si>
  <si>
    <t xml:space="preserve">Schelle 1</t>
  </si>
  <si>
    <t xml:space="preserve">Altenmellrich 9</t>
  </si>
  <si>
    <t xml:space="preserve">Altenmellrich 6</t>
  </si>
  <si>
    <t xml:space="preserve">Stavenhagen II / 3</t>
  </si>
  <si>
    <t xml:space="preserve">Stavenhagen II / 2</t>
  </si>
  <si>
    <t xml:space="preserve">Stavenhagen II / 1</t>
  </si>
  <si>
    <t xml:space="preserve">Stavenhagen II / 4</t>
  </si>
  <si>
    <t xml:space="preserve">Wilmsberger TW 1.5sl</t>
  </si>
  <si>
    <t xml:space="preserve">Reuth 7</t>
  </si>
  <si>
    <t xml:space="preserve">Reuth 8</t>
  </si>
  <si>
    <t xml:space="preserve">Reuth 9</t>
  </si>
  <si>
    <t xml:space="preserve">Reuth 6</t>
  </si>
  <si>
    <t xml:space="preserve">Reuth 5</t>
  </si>
  <si>
    <t xml:space="preserve">Reuth 4</t>
  </si>
  <si>
    <t xml:space="preserve">Reuth 3</t>
  </si>
  <si>
    <t xml:space="preserve">Reuth 2</t>
  </si>
  <si>
    <t xml:space="preserve">Reuth 1</t>
  </si>
  <si>
    <t xml:space="preserve">Uckermark K6</t>
  </si>
  <si>
    <t xml:space="preserve">Uckermark K7</t>
  </si>
  <si>
    <t xml:space="preserve">Uckermark K9</t>
  </si>
  <si>
    <t xml:space="preserve">Uckermark K10</t>
  </si>
  <si>
    <t xml:space="preserve">Uckermark K8</t>
  </si>
  <si>
    <t xml:space="preserve">Uckermark Z1</t>
  </si>
  <si>
    <t xml:space="preserve">Wittstedt 7</t>
  </si>
  <si>
    <t xml:space="preserve">Wittstedt 6</t>
  </si>
  <si>
    <t xml:space="preserve">Wittstedt 5</t>
  </si>
  <si>
    <t xml:space="preserve">Wittstedt 4</t>
  </si>
  <si>
    <t xml:space="preserve">Wittstedt 3</t>
  </si>
  <si>
    <t xml:space="preserve">Wittstedt 2</t>
  </si>
  <si>
    <t xml:space="preserve">Wittstedt 1</t>
  </si>
  <si>
    <t xml:space="preserve">Coppenbrügge 01</t>
  </si>
  <si>
    <t xml:space="preserve">Coppenbrügge 02</t>
  </si>
  <si>
    <t xml:space="preserve">Coppenbrügge 03</t>
  </si>
  <si>
    <t xml:space="preserve">Kahlenberg/Eymann/UST</t>
  </si>
  <si>
    <t xml:space="preserve">Hückelhoven 01</t>
  </si>
  <si>
    <t xml:space="preserve">Hückelhoven 02</t>
  </si>
  <si>
    <t xml:space="preserve">Nechlin M4</t>
  </si>
  <si>
    <t xml:space="preserve">Nechlin M2</t>
  </si>
  <si>
    <t xml:space="preserve">Nechlin M5</t>
  </si>
  <si>
    <t xml:space="preserve">Nechlin M3</t>
  </si>
  <si>
    <t xml:space="preserve">Nechlin E3</t>
  </si>
  <si>
    <t xml:space="preserve">Neuenfeld Ost 3</t>
  </si>
  <si>
    <t xml:space="preserve">Neuenfeld West 8</t>
  </si>
  <si>
    <t xml:space="preserve">Neuenfeld Ost 4</t>
  </si>
  <si>
    <t xml:space="preserve">Neuenfeld O 6</t>
  </si>
  <si>
    <t xml:space="preserve">Neuenfeld Ost 5</t>
  </si>
  <si>
    <t xml:space="preserve">Nechlin E2 </t>
  </si>
  <si>
    <t xml:space="preserve">Nechlin K5</t>
  </si>
  <si>
    <t xml:space="preserve">Uckermark Z 6</t>
  </si>
  <si>
    <t xml:space="preserve">Hoppe 16</t>
  </si>
  <si>
    <t xml:space="preserve">Hoppe 17</t>
  </si>
  <si>
    <t xml:space="preserve">Saubusch 12</t>
  </si>
  <si>
    <t xml:space="preserve">Saubusch 11</t>
  </si>
  <si>
    <t xml:space="preserve">Saubusch 3</t>
  </si>
  <si>
    <t xml:space="preserve">Saubusch 5</t>
  </si>
  <si>
    <t xml:space="preserve">Saubusch 6</t>
  </si>
  <si>
    <t xml:space="preserve">Saubusch 8</t>
  </si>
  <si>
    <t xml:space="preserve">Saubusch 9</t>
  </si>
  <si>
    <t xml:space="preserve">Saubusch 10</t>
  </si>
  <si>
    <t xml:space="preserve">Saubusch 4</t>
  </si>
  <si>
    <t xml:space="preserve">Beckum-Vellern I</t>
  </si>
  <si>
    <t xml:space="preserve">Beckum-Vellern II</t>
  </si>
  <si>
    <t xml:space="preserve">Rees</t>
  </si>
  <si>
    <t xml:space="preserve">Schelder Wald 01</t>
  </si>
  <si>
    <t xml:space="preserve">Schelder Wald 02</t>
  </si>
  <si>
    <t xml:space="preserve">Scheddebrock 03</t>
  </si>
  <si>
    <t xml:space="preserve">Scheddebrock 02</t>
  </si>
  <si>
    <t xml:space="preserve">Scheddebrock 01</t>
  </si>
  <si>
    <t xml:space="preserve">Scheddebrock 05</t>
  </si>
  <si>
    <t xml:space="preserve">Scheddebrock 04</t>
  </si>
  <si>
    <t xml:space="preserve">Aerzen - Reinerbeck</t>
  </si>
  <si>
    <t xml:space="preserve">Neuenfeld Ost 7</t>
  </si>
  <si>
    <t xml:space="preserve">Neuenfeld Ost 8</t>
  </si>
  <si>
    <t xml:space="preserve">Altmark 17</t>
  </si>
  <si>
    <t xml:space="preserve">Altmark 16</t>
  </si>
  <si>
    <t xml:space="preserve">Altmark 15</t>
  </si>
  <si>
    <t xml:space="preserve">Altmark 11</t>
  </si>
  <si>
    <t xml:space="preserve">Altmark 14</t>
  </si>
  <si>
    <t xml:space="preserve">Altmark 12</t>
  </si>
  <si>
    <t xml:space="preserve">Altmark 13</t>
  </si>
  <si>
    <t xml:space="preserve">Altmark 20</t>
  </si>
  <si>
    <t xml:space="preserve">Altmark 19</t>
  </si>
  <si>
    <t xml:space="preserve">Altmark 18</t>
  </si>
  <si>
    <t xml:space="preserve">Altmark 10</t>
  </si>
  <si>
    <t xml:space="preserve">Altmark 09</t>
  </si>
  <si>
    <t xml:space="preserve">Altmark 08</t>
  </si>
  <si>
    <t xml:space="preserve">Altmark 01</t>
  </si>
  <si>
    <t xml:space="preserve">Altmark 03</t>
  </si>
  <si>
    <t xml:space="preserve">Altmark 02</t>
  </si>
  <si>
    <t xml:space="preserve">Altmark 07</t>
  </si>
  <si>
    <t xml:space="preserve">Altmark 04</t>
  </si>
  <si>
    <t xml:space="preserve">Altmark 05</t>
  </si>
  <si>
    <t xml:space="preserve">Altmark 06</t>
  </si>
  <si>
    <t xml:space="preserve">Raa-Besenbek 04</t>
  </si>
  <si>
    <t xml:space="preserve">Raa-Besenbek 03</t>
  </si>
  <si>
    <t xml:space="preserve">Bentheim 02</t>
  </si>
  <si>
    <t xml:space="preserve">Bentheim 01</t>
  </si>
  <si>
    <t xml:space="preserve">Bentheim 03</t>
  </si>
  <si>
    <t xml:space="preserve">Desloch 01</t>
  </si>
  <si>
    <t xml:space="preserve">Desloch 02</t>
  </si>
  <si>
    <t xml:space="preserve">Slieve Rushen 1</t>
  </si>
  <si>
    <t xml:space="preserve">Slieve Rushen 2</t>
  </si>
  <si>
    <t xml:space="preserve">JWD, Choshi</t>
  </si>
  <si>
    <t xml:space="preserve">Winringen/Goldbeck</t>
  </si>
  <si>
    <t xml:space="preserve">EGST</t>
  </si>
  <si>
    <t xml:space="preserve">Zurhold</t>
  </si>
  <si>
    <t xml:space="preserve">Saubusch 14</t>
  </si>
  <si>
    <t xml:space="preserve">European Average Availability</t>
  </si>
  <si>
    <t xml:space="preserve">Number of WTG (Post Optimization Period)</t>
  </si>
  <si>
    <t xml:space="preserve">  2 months break-in phase, the availability is disregarded into the average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</si>
</sst>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_(* #,##0.00_);_(* \(#,##0.00\);_(* \-??_);_(@_)"/>
    <numFmt numFmtId="167" formatCode="_(\$* #,##0_);_(\$* \(#,##0\);_(\$* \-_);_(@_)"/>
    <numFmt numFmtId="168" formatCode="_(\$* #,##0.00_);_(\$* \(#,##0.00\);_(\$* \-??_);_(@_)"/>
    <numFmt numFmtId="169" formatCode="[$-409]m/d/yyyy"/>
    <numFmt numFmtId="170" formatCode="[$-409]mmm\-yy"/>
    <numFmt numFmtId="171" formatCode="0"/>
    <numFmt numFmtId="172" formatCode="0.0"/>
    <numFmt numFmtId="173" formatCode="mm/dd/yy"/>
    <numFmt numFmtId="174" formatCode="0.0%"/>
    <numFmt numFmtId="175" formatCode="#,##0.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" xfId="3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7" fillId="2" borderId="3" xfId="3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5" xfId="3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6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7" fillId="2" borderId="5" xfId="3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6" xfId="3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6" xfId="3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6" xfId="3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6" xfId="3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ezimal [0]_EW 1.5" xfId="20"/>
    <cellStyle name="Dezimal [0]_Liste 600a" xfId="21"/>
    <cellStyle name="Dezimal [0]_Tabelle1" xfId="22"/>
    <cellStyle name="Dezimal [0]_TW 1.5" xfId="23"/>
    <cellStyle name="Dezimal [0]_TW 600e" xfId="24"/>
    <cellStyle name="Dezimal_EW 1.5" xfId="25"/>
    <cellStyle name="Dezimal_Liste 600a" xfId="26"/>
    <cellStyle name="Dezimal_Tabelle1" xfId="27"/>
    <cellStyle name="Dezimal_TW 1.5" xfId="28"/>
    <cellStyle name="Dezimal_TW 600e" xfId="29"/>
    <cellStyle name="Standard_EW 1.5" xfId="30"/>
    <cellStyle name="Standard_Liste 600a" xfId="31"/>
    <cellStyle name="Standard_Tabelle1" xfId="32"/>
    <cellStyle name="Standard_TW 1.5" xfId="33"/>
    <cellStyle name="Standard_TW 600e" xfId="34"/>
    <cellStyle name="Währung [0]_EW 1.5" xfId="35"/>
    <cellStyle name="Währung [0]_Liste 600a" xfId="36"/>
    <cellStyle name="Währung [0]_Tabelle1" xfId="37"/>
    <cellStyle name="Währung [0]_TW 1.5" xfId="38"/>
    <cellStyle name="Währung [0]_TW 600e" xfId="39"/>
    <cellStyle name="Währung_EW 1.5" xfId="40"/>
    <cellStyle name="Währung_Liste 600a" xfId="41"/>
    <cellStyle name="Währung_Tabelle1" xfId="42"/>
    <cellStyle name="Währung_TW 1.5" xfId="43"/>
    <cellStyle name="Währung_TW 600e" xfId="4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USA Average Availability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6492526622415"/>
          <c:y val="0.10881859424523"/>
          <c:w val="0.945847858268469"/>
          <c:h val="0.874463986079175"/>
        </c:manualLayout>
      </c:layout>
      <c:lineChart>
        <c:grouping val="standard"/>
        <c:varyColors val="0"/>
        <c:ser>
          <c:idx val="0"/>
          <c:order val="0"/>
          <c:tx>
            <c:strRef>
              <c:f>'EW 1.5 - U.S'!$B$122</c:f>
              <c:strCache>
                <c:ptCount val="1"/>
                <c:pt idx="0">
                  <c:v>USA Average Availability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'EW 1.5 - Europe'!$D$2:$O$2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'EW 1.5 - U.S'!$J$122:$M$122</c:f>
              <c:numCache>
                <c:formatCode>0.0%</c:formatCode>
                <c:ptCount val="4"/>
                <c:pt idx="0">
                  <c:v>0.9449</c:v>
                </c:pt>
                <c:pt idx="1">
                  <c:v>0.937951082456291</c:v>
                </c:pt>
                <c:pt idx="2">
                  <c:v>0.977635</c:v>
                </c:pt>
                <c:pt idx="3">
                  <c:v>0.94615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721586"/>
        <c:axId val="68857484"/>
      </c:lineChart>
      <c:catAx>
        <c:axId val="7472158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57484"/>
        <c:crossesAt val="0.8"/>
        <c:auto val="1"/>
        <c:lblAlgn val="ctr"/>
        <c:lblOffset val="100"/>
        <c:noMultiLvlLbl val="0"/>
      </c:catAx>
      <c:valAx>
        <c:axId val="68857484"/>
        <c:scaling>
          <c:orientation val="minMax"/>
          <c:max val="1"/>
          <c:min val="0.8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21586"/>
        <c:crossesAt val="1"/>
        <c:crossBetween val="midCat"/>
        <c:majorUnit val="0.05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European Average Availability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6492526622415"/>
          <c:y val="0.10881859424523"/>
          <c:w val="0.945609092211451"/>
          <c:h val="0.874463986079175"/>
        </c:manualLayout>
      </c:layout>
      <c:lineChart>
        <c:grouping val="standard"/>
        <c:varyColors val="0"/>
        <c:ser>
          <c:idx val="0"/>
          <c:order val="0"/>
          <c:tx>
            <c:strRef>
              <c:f>'EW 1.5 - Europe'!$B$379</c:f>
              <c:strCache>
                <c:ptCount val="1"/>
                <c:pt idx="0">
                  <c:v>European Average Availability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'EW 1.5 - Europe'!$D$2:$O$2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'EW 1.5 - Europe'!$D$379:$L$379</c:f>
              <c:numCache>
                <c:formatCode>#,##0.0</c:formatCode>
                <c:ptCount val="9"/>
                <c:pt idx="0">
                  <c:v>97.8523482604671</c:v>
                </c:pt>
                <c:pt idx="1">
                  <c:v>98.23414343665</c:v>
                </c:pt>
                <c:pt idx="2">
                  <c:v>97.9540258408772</c:v>
                </c:pt>
                <c:pt idx="3">
                  <c:v>98.4231249933176</c:v>
                </c:pt>
                <c:pt idx="4">
                  <c:v>98.1374059792505</c:v>
                </c:pt>
                <c:pt idx="5">
                  <c:v>97.8989252785385</c:v>
                </c:pt>
                <c:pt idx="6">
                  <c:v>96.7076754247615</c:v>
                </c:pt>
                <c:pt idx="7">
                  <c:v>96.7464619220377</c:v>
                </c:pt>
                <c:pt idx="8">
                  <c:v>97.6525868725846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080082"/>
        <c:axId val="61997852"/>
      </c:lineChart>
      <c:catAx>
        <c:axId val="4008008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97852"/>
        <c:crossesAt val="0"/>
        <c:auto val="1"/>
        <c:lblAlgn val="ctr"/>
        <c:lblOffset val="100"/>
        <c:noMultiLvlLbl val="0"/>
      </c:catAx>
      <c:valAx>
        <c:axId val="61997852"/>
        <c:scaling>
          <c:orientation val="minMax"/>
          <c:max val="100"/>
          <c:min val="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80082"/>
        <c:crossesAt val="1"/>
        <c:crossBetween val="midCat"/>
        <c:majorUnit val="5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583560</xdr:colOff>
      <xdr:row>36</xdr:row>
      <xdr:rowOff>119880</xdr:rowOff>
    </xdr:to>
    <xdr:graphicFrame>
      <xdr:nvGraphicFramePr>
        <xdr:cNvPr id="0" name=" 0"/>
        <xdr:cNvGraphicFramePr/>
      </xdr:nvGraphicFramePr>
      <xdr:xfrm>
        <a:off x="360360" y="179640"/>
        <a:ext cx="7538400" cy="579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583560</xdr:colOff>
      <xdr:row>36</xdr:row>
      <xdr:rowOff>119880</xdr:rowOff>
    </xdr:to>
    <xdr:graphicFrame>
      <xdr:nvGraphicFramePr>
        <xdr:cNvPr id="1" name=" 0"/>
        <xdr:cNvGraphicFramePr/>
      </xdr:nvGraphicFramePr>
      <xdr:xfrm>
        <a:off x="360360" y="179640"/>
        <a:ext cx="7538400" cy="579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24.7"/>
    <col collapsed="false" customWidth="true" hidden="false" outlineLevel="0" max="3" min="3" style="1" width="17.7"/>
    <col collapsed="false" customWidth="true" hidden="true" outlineLevel="0" max="4" min="4" style="1" width="6.7"/>
    <col collapsed="false" customWidth="true" hidden="true" outlineLevel="0" max="6" min="5" style="1" width="6.99"/>
    <col collapsed="false" customWidth="true" hidden="false" outlineLevel="0" max="7" min="7" style="1" width="6.7"/>
    <col collapsed="false" customWidth="true" hidden="false" outlineLevel="0" max="8" min="8" style="1" width="8.7"/>
    <col collapsed="false" customWidth="true" hidden="false" outlineLevel="0" max="10" min="9" style="1" width="6.7"/>
    <col collapsed="false" customWidth="true" hidden="false" outlineLevel="0" max="11" min="11" style="1" width="8.28"/>
    <col collapsed="false" customWidth="true" hidden="false" outlineLevel="0" max="12" min="12" style="1" width="8.14"/>
    <col collapsed="false" customWidth="true" hidden="false" outlineLevel="0" max="13" min="13" style="1" width="7.7"/>
    <col collapsed="false" customWidth="true" hidden="false" outlineLevel="0" max="15" min="14" style="1" width="7.14"/>
    <col collapsed="false" customWidth="true" hidden="false" outlineLevel="0" max="16" min="16" style="2" width="7.7"/>
  </cols>
  <sheetData>
    <row r="1" customFormat="false" ht="12.75" hidden="false" customHeight="true" outlineLevel="0" collapsed="false">
      <c r="A1" s="3"/>
      <c r="B1" s="4" t="s">
        <v>0</v>
      </c>
      <c r="C1" s="5" t="s">
        <v>1</v>
      </c>
      <c r="D1" s="6"/>
      <c r="E1" s="7"/>
      <c r="F1" s="7"/>
      <c r="G1" s="8"/>
      <c r="H1" s="8"/>
      <c r="I1" s="8" t="s">
        <v>2</v>
      </c>
      <c r="J1" s="8"/>
      <c r="K1" s="8"/>
      <c r="L1" s="8"/>
      <c r="M1" s="8"/>
      <c r="N1" s="8"/>
      <c r="O1" s="9"/>
      <c r="P1" s="10" t="s">
        <v>3</v>
      </c>
    </row>
    <row r="2" customFormat="false" ht="12.75" hidden="false" customHeight="true" outlineLevel="0" collapsed="false">
      <c r="A2" s="11"/>
      <c r="B2" s="12"/>
      <c r="C2" s="13"/>
      <c r="D2" s="14" t="n">
        <v>36892</v>
      </c>
      <c r="E2" s="15" t="n">
        <v>36923</v>
      </c>
      <c r="F2" s="15" t="n">
        <v>36951</v>
      </c>
      <c r="G2" s="14" t="n">
        <v>36982</v>
      </c>
      <c r="H2" s="15" t="n">
        <v>37012</v>
      </c>
      <c r="I2" s="15" t="n">
        <v>37043</v>
      </c>
      <c r="J2" s="14" t="n">
        <v>37073</v>
      </c>
      <c r="K2" s="15" t="n">
        <v>37104</v>
      </c>
      <c r="L2" s="15" t="n">
        <v>37135</v>
      </c>
      <c r="M2" s="14" t="n">
        <v>37165</v>
      </c>
      <c r="N2" s="15" t="n">
        <v>37196</v>
      </c>
      <c r="O2" s="15" t="n">
        <v>37226</v>
      </c>
      <c r="P2" s="16" t="n">
        <v>2001</v>
      </c>
    </row>
    <row r="3" customFormat="false" ht="12.75" hidden="false" customHeight="false" outlineLevel="0" collapsed="false">
      <c r="A3" s="17" t="n">
        <v>376</v>
      </c>
      <c r="B3" s="18" t="s">
        <v>4</v>
      </c>
      <c r="C3" s="19" t="n">
        <v>36641</v>
      </c>
      <c r="D3" s="20"/>
      <c r="E3" s="20" t="n">
        <v>91.5123456790123</v>
      </c>
      <c r="F3" s="20" t="n">
        <v>71.2737127371274</v>
      </c>
      <c r="G3" s="20" t="n">
        <v>88.1</v>
      </c>
      <c r="H3" s="20" t="n">
        <v>51.1111111111111</v>
      </c>
      <c r="I3" s="20" t="n">
        <v>64.82</v>
      </c>
      <c r="J3" s="20" t="n">
        <v>76.3271162123386</v>
      </c>
      <c r="K3" s="20" t="n">
        <v>90.8</v>
      </c>
      <c r="L3" s="21" t="s">
        <v>5</v>
      </c>
      <c r="M3" s="22"/>
      <c r="N3" s="23"/>
      <c r="O3" s="23"/>
      <c r="P3" s="24" t="n">
        <f aca="false">IF(SUM(D3:O3)=0,"",AVERAGE(D3:O3))</f>
        <v>76.2777551056556</v>
      </c>
    </row>
    <row r="4" customFormat="false" ht="12.75" hidden="false" customHeight="false" outlineLevel="0" collapsed="false">
      <c r="A4" s="17" t="n">
        <f aca="false">A3+1</f>
        <v>377</v>
      </c>
      <c r="B4" s="25" t="s">
        <v>6</v>
      </c>
      <c r="C4" s="26" t="n">
        <v>36952</v>
      </c>
      <c r="D4" s="27"/>
      <c r="E4" s="27"/>
      <c r="F4" s="27"/>
      <c r="G4" s="28" t="n">
        <v>0.8842</v>
      </c>
      <c r="H4" s="29" t="n">
        <v>0.9823</v>
      </c>
      <c r="I4" s="29" t="n">
        <v>0.9424</v>
      </c>
      <c r="J4" s="30" t="n">
        <f aca="false">0.9088</f>
        <v>0.9088</v>
      </c>
      <c r="K4" s="31" t="n">
        <f aca="false">(21/20)*94.0386811993976%</f>
        <v>0.987406152593675</v>
      </c>
      <c r="L4" s="31" t="n">
        <v>0.9846</v>
      </c>
      <c r="M4" s="32" t="n">
        <v>0.9805</v>
      </c>
      <c r="N4" s="23"/>
      <c r="O4" s="23"/>
      <c r="P4" s="32" t="n">
        <f aca="false">IF(SUM(J4:O4)=0,"",AVERAGE(J4:O4))</f>
        <v>0.965326538148419</v>
      </c>
    </row>
    <row r="5" customFormat="false" ht="12.75" hidden="false" customHeight="false" outlineLevel="0" collapsed="false">
      <c r="A5" s="17" t="n">
        <f aca="false">A4+1</f>
        <v>378</v>
      </c>
      <c r="B5" s="25" t="s">
        <v>7</v>
      </c>
      <c r="C5" s="33" t="n">
        <v>36957</v>
      </c>
      <c r="D5" s="27"/>
      <c r="E5" s="27"/>
      <c r="F5" s="27"/>
      <c r="G5" s="28" t="n">
        <v>0.9351</v>
      </c>
      <c r="H5" s="29" t="n">
        <v>0.8855</v>
      </c>
      <c r="I5" s="29" t="n">
        <v>0.9072</v>
      </c>
      <c r="J5" s="30" t="n">
        <f aca="false">0.9499</f>
        <v>0.9499</v>
      </c>
      <c r="K5" s="31" t="n">
        <f aca="false">MIN(1,(21/20)*96.5789870373287%)</f>
        <v>1</v>
      </c>
      <c r="L5" s="31" t="n">
        <v>0.9949</v>
      </c>
      <c r="M5" s="32" t="n">
        <v>0.9278</v>
      </c>
      <c r="N5" s="32"/>
      <c r="O5" s="23"/>
      <c r="P5" s="34" t="n">
        <f aca="false">IF(SUM(J5:O5)=0,"",AVERAGE(J5:O5))</f>
        <v>0.96815</v>
      </c>
    </row>
    <row r="6" customFormat="false" ht="12.75" hidden="false" customHeight="false" outlineLevel="0" collapsed="false">
      <c r="A6" s="17" t="n">
        <f aca="false">A5+1</f>
        <v>379</v>
      </c>
      <c r="B6" s="25" t="s">
        <v>8</v>
      </c>
      <c r="C6" s="26" t="n">
        <v>36970</v>
      </c>
      <c r="D6" s="27"/>
      <c r="E6" s="27"/>
      <c r="F6" s="27"/>
      <c r="G6" s="28" t="n">
        <v>0.9502</v>
      </c>
      <c r="H6" s="29" t="n">
        <v>0.7868</v>
      </c>
      <c r="I6" s="29" t="n">
        <v>0.7919</v>
      </c>
      <c r="J6" s="30" t="n">
        <f aca="false">0.9507</f>
        <v>0.9507</v>
      </c>
      <c r="K6" s="31" t="n">
        <f aca="false">MIN(1,(21/20)*96.4622435847321%)</f>
        <v>1</v>
      </c>
      <c r="L6" s="31" t="n">
        <v>0.9833</v>
      </c>
      <c r="M6" s="32" t="n">
        <v>0.9709</v>
      </c>
      <c r="N6" s="23"/>
      <c r="O6" s="23"/>
      <c r="P6" s="34" t="n">
        <f aca="false">IF(SUM(J6:O6)=0,"",AVERAGE(J6:O6))</f>
        <v>0.976225</v>
      </c>
    </row>
    <row r="7" customFormat="false" ht="12.75" hidden="false" customHeight="false" outlineLevel="0" collapsed="false">
      <c r="A7" s="17" t="n">
        <f aca="false">A6+1</f>
        <v>380</v>
      </c>
      <c r="B7" s="25" t="s">
        <v>9</v>
      </c>
      <c r="C7" s="26" t="n">
        <v>36973</v>
      </c>
      <c r="D7" s="27"/>
      <c r="E7" s="27"/>
      <c r="F7" s="27"/>
      <c r="G7" s="28" t="n">
        <v>0.9905</v>
      </c>
      <c r="H7" s="29" t="n">
        <v>0.9895</v>
      </c>
      <c r="I7" s="29" t="n">
        <v>0.9044</v>
      </c>
      <c r="J7" s="30" t="n">
        <f aca="false">0.8496</f>
        <v>0.8496</v>
      </c>
      <c r="K7" s="31" t="n">
        <f aca="false">(21/20)*54.2479149469772%</f>
        <v>0.569603106943261</v>
      </c>
      <c r="L7" s="31" t="n">
        <v>0.9803</v>
      </c>
      <c r="M7" s="32" t="n">
        <v>0.962</v>
      </c>
      <c r="N7" s="23"/>
      <c r="O7" s="23"/>
      <c r="P7" s="34" t="n">
        <f aca="false">IF(SUM(J7:O7)=0,"",AVERAGE(J7:O7))</f>
        <v>0.840375776735815</v>
      </c>
    </row>
    <row r="8" customFormat="false" ht="12.75" hidden="false" customHeight="false" outlineLevel="0" collapsed="false">
      <c r="A8" s="17" t="n">
        <f aca="false">A7+1</f>
        <v>381</v>
      </c>
      <c r="B8" s="25" t="s">
        <v>10</v>
      </c>
      <c r="C8" s="26" t="n">
        <v>37342</v>
      </c>
      <c r="D8" s="27"/>
      <c r="E8" s="27"/>
      <c r="F8" s="27"/>
      <c r="G8" s="28" t="n">
        <v>0.9249</v>
      </c>
      <c r="H8" s="29" t="n">
        <v>0.7899</v>
      </c>
      <c r="I8" s="29" t="n">
        <v>0.8318</v>
      </c>
      <c r="J8" s="31" t="n">
        <f aca="false">0.9916</f>
        <v>0.9916</v>
      </c>
      <c r="K8" s="31" t="n">
        <f aca="false">(21/20)*93.4661146516099%</f>
        <v>0.981394203841904</v>
      </c>
      <c r="L8" s="31" t="n">
        <v>0.9954</v>
      </c>
      <c r="M8" s="32" t="n">
        <v>0.9896</v>
      </c>
      <c r="N8" s="23"/>
      <c r="O8" s="23"/>
      <c r="P8" s="34" t="n">
        <f aca="false">IF(SUM(J8:O8)=0,"",AVERAGE(J8:O8))</f>
        <v>0.989498550960476</v>
      </c>
    </row>
    <row r="9" customFormat="false" ht="12.75" hidden="false" customHeight="false" outlineLevel="0" collapsed="false">
      <c r="A9" s="17" t="n">
        <f aca="false">A8+1</f>
        <v>382</v>
      </c>
      <c r="B9" s="25" t="s">
        <v>11</v>
      </c>
      <c r="C9" s="26" t="n">
        <v>36984</v>
      </c>
      <c r="D9" s="27"/>
      <c r="E9" s="27"/>
      <c r="F9" s="27"/>
      <c r="G9" s="28" t="n">
        <v>0.9177</v>
      </c>
      <c r="H9" s="29" t="n">
        <v>0.9906</v>
      </c>
      <c r="I9" s="29" t="n">
        <v>0.9957</v>
      </c>
      <c r="J9" s="31" t="n">
        <v>0.9907</v>
      </c>
      <c r="K9" s="31" t="n">
        <f aca="false">MIN(1,(21/20)*97.057405180738%)</f>
        <v>1</v>
      </c>
      <c r="L9" s="31" t="n">
        <v>0.993</v>
      </c>
      <c r="M9" s="32" t="n">
        <v>0.9909</v>
      </c>
      <c r="N9" s="23"/>
      <c r="O9" s="23"/>
      <c r="P9" s="34" t="n">
        <f aca="false">IF(SUM(J9:O9)=0,"",AVERAGE(J9:O9))</f>
        <v>0.99365</v>
      </c>
    </row>
    <row r="10" customFormat="false" ht="12.75" hidden="false" customHeight="false" outlineLevel="0" collapsed="false">
      <c r="A10" s="17" t="n">
        <f aca="false">A9+1</f>
        <v>383</v>
      </c>
      <c r="B10" s="25" t="s">
        <v>12</v>
      </c>
      <c r="C10" s="26" t="n">
        <v>37005</v>
      </c>
      <c r="D10" s="27"/>
      <c r="E10" s="27"/>
      <c r="F10" s="27"/>
      <c r="G10" s="28" t="n">
        <v>0.9675</v>
      </c>
      <c r="H10" s="29" t="n">
        <v>0.9272</v>
      </c>
      <c r="I10" s="29" t="n">
        <v>0.9695</v>
      </c>
      <c r="J10" s="31" t="n">
        <v>0.9876</v>
      </c>
      <c r="K10" s="31" t="n">
        <f aca="false">(21/20)*93.0110612592072%</f>
        <v>0.976616143221676</v>
      </c>
      <c r="L10" s="31" t="n">
        <v>0.9961</v>
      </c>
      <c r="M10" s="32" t="n">
        <v>0.9822</v>
      </c>
      <c r="N10" s="23"/>
      <c r="O10" s="23"/>
      <c r="P10" s="34" t="n">
        <f aca="false">IF(SUM(J10:O10)=0,"",AVERAGE(J10:O10))</f>
        <v>0.985629035805419</v>
      </c>
    </row>
    <row r="11" customFormat="false" ht="12.75" hidden="false" customHeight="false" outlineLevel="0" collapsed="false">
      <c r="A11" s="17" t="n">
        <f aca="false">A10+1</f>
        <v>384</v>
      </c>
      <c r="B11" s="25" t="s">
        <v>13</v>
      </c>
      <c r="C11" s="26" t="n">
        <v>37005</v>
      </c>
      <c r="D11" s="27"/>
      <c r="E11" s="27"/>
      <c r="F11" s="27"/>
      <c r="G11" s="28" t="n">
        <v>0.935</v>
      </c>
      <c r="H11" s="29" t="n">
        <v>0.9851</v>
      </c>
      <c r="I11" s="29" t="n">
        <v>0.9075</v>
      </c>
      <c r="J11" s="31" t="n">
        <v>0.9955</v>
      </c>
      <c r="K11" s="30" t="n">
        <f aca="false">(21/20)*91.968497002417%</f>
        <v>0.965669218525379</v>
      </c>
      <c r="L11" s="30" t="n">
        <v>0.9979</v>
      </c>
      <c r="M11" s="32" t="n">
        <v>0.9879</v>
      </c>
      <c r="N11" s="23"/>
      <c r="O11" s="23"/>
      <c r="P11" s="34" t="n">
        <f aca="false">IF(SUM(J11:O11)=0,"",AVERAGE(J11:O11))</f>
        <v>0.986742304631345</v>
      </c>
    </row>
    <row r="12" customFormat="false" ht="12.75" hidden="false" customHeight="false" outlineLevel="0" collapsed="false">
      <c r="A12" s="17" t="n">
        <f aca="false">A11+1</f>
        <v>385</v>
      </c>
      <c r="B12" s="25" t="s">
        <v>14</v>
      </c>
      <c r="C12" s="26" t="n">
        <v>37007</v>
      </c>
      <c r="D12" s="27"/>
      <c r="E12" s="27"/>
      <c r="F12" s="27"/>
      <c r="G12" s="28" t="n">
        <v>0.6154</v>
      </c>
      <c r="H12" s="29" t="n">
        <v>0.7393</v>
      </c>
      <c r="I12" s="29" t="n">
        <v>0.9495</v>
      </c>
      <c r="J12" s="31" t="n">
        <v>0.8797</v>
      </c>
      <c r="K12" s="30" t="n">
        <f aca="false">(21/20)*91.3061867215435%</f>
        <v>0.958714960576207</v>
      </c>
      <c r="L12" s="30" t="n">
        <v>0.9635</v>
      </c>
      <c r="M12" s="32" t="n">
        <v>0.992</v>
      </c>
      <c r="N12" s="23"/>
      <c r="O12" s="23"/>
      <c r="P12" s="34" t="n">
        <f aca="false">IF(SUM(J12:O12)=0,"",AVERAGE(J12:O12))</f>
        <v>0.948478740144052</v>
      </c>
    </row>
    <row r="13" customFormat="false" ht="12.75" hidden="false" customHeight="false" outlineLevel="0" collapsed="false">
      <c r="A13" s="17" t="n">
        <f aca="false">A12+1</f>
        <v>386</v>
      </c>
      <c r="B13" s="25" t="s">
        <v>15</v>
      </c>
      <c r="C13" s="26" t="n">
        <v>37011</v>
      </c>
      <c r="D13" s="27"/>
      <c r="E13" s="27"/>
      <c r="F13" s="27"/>
      <c r="G13" s="35"/>
      <c r="H13" s="29" t="n">
        <v>0.9661</v>
      </c>
      <c r="I13" s="29" t="n">
        <v>0.7859</v>
      </c>
      <c r="J13" s="29" t="n">
        <v>0.737</v>
      </c>
      <c r="K13" s="30" t="n">
        <f aca="false">(21/20)*90.3038957397312%</f>
        <v>0.948190905267178</v>
      </c>
      <c r="L13" s="30" t="n">
        <v>0.9881</v>
      </c>
      <c r="M13" s="32" t="n">
        <v>0.5423</v>
      </c>
      <c r="N13" s="23"/>
      <c r="O13" s="23"/>
      <c r="P13" s="34" t="n">
        <f aca="false">IF(SUM(K13:O13)=0,"",AVERAGE(K13:O13))</f>
        <v>0.826196968422393</v>
      </c>
    </row>
    <row r="14" customFormat="false" ht="12.75" hidden="false" customHeight="false" outlineLevel="0" collapsed="false">
      <c r="A14" s="17" t="n">
        <f aca="false">A13+1</f>
        <v>387</v>
      </c>
      <c r="B14" s="25" t="s">
        <v>16</v>
      </c>
      <c r="C14" s="26" t="n">
        <v>37021</v>
      </c>
      <c r="D14" s="27"/>
      <c r="E14" s="27"/>
      <c r="F14" s="27"/>
      <c r="G14" s="35"/>
      <c r="H14" s="29" t="n">
        <v>0.8042</v>
      </c>
      <c r="I14" s="29" t="n">
        <v>0.9226</v>
      </c>
      <c r="J14" s="29" t="n">
        <v>0.9905</v>
      </c>
      <c r="K14" s="30" t="n">
        <f aca="false">(21/20)*71.3330810327286%</f>
        <v>0.74899735084365</v>
      </c>
      <c r="L14" s="30" t="n">
        <v>0.9771</v>
      </c>
      <c r="M14" s="32" t="n">
        <v>0.8999</v>
      </c>
      <c r="N14" s="23"/>
      <c r="O14" s="23"/>
      <c r="P14" s="34" t="n">
        <f aca="false">IF(SUM(K14:O14)=0,"",AVERAGE(K14:O14))</f>
        <v>0.875332450281217</v>
      </c>
    </row>
    <row r="15" customFormat="false" ht="12.75" hidden="false" customHeight="false" outlineLevel="0" collapsed="false">
      <c r="A15" s="17" t="n">
        <f aca="false">A14+1</f>
        <v>388</v>
      </c>
      <c r="B15" s="25" t="s">
        <v>17</v>
      </c>
      <c r="C15" s="26" t="n">
        <v>37016</v>
      </c>
      <c r="D15" s="27"/>
      <c r="E15" s="27"/>
      <c r="F15" s="27"/>
      <c r="G15" s="35"/>
      <c r="H15" s="29" t="n">
        <v>0.9987</v>
      </c>
      <c r="I15" s="29" t="n">
        <v>0.9267</v>
      </c>
      <c r="J15" s="29" t="n">
        <v>0.9696</v>
      </c>
      <c r="K15" s="30" t="n">
        <f aca="false">(21/20)*92.5376438991601%</f>
        <v>0.971645260941181</v>
      </c>
      <c r="L15" s="30" t="n">
        <v>0.9471</v>
      </c>
      <c r="M15" s="32" t="n">
        <v>0.9782</v>
      </c>
      <c r="N15" s="23"/>
      <c r="O15" s="23"/>
      <c r="P15" s="34" t="n">
        <f aca="false">IF(SUM(K15:O15)=0,"",AVERAGE(K15:O15))</f>
        <v>0.965648420313727</v>
      </c>
    </row>
    <row r="16" customFormat="false" ht="12.75" hidden="false" customHeight="false" outlineLevel="0" collapsed="false">
      <c r="A16" s="17" t="n">
        <f aca="false">A15+1</f>
        <v>389</v>
      </c>
      <c r="B16" s="25" t="s">
        <v>18</v>
      </c>
      <c r="C16" s="26" t="n">
        <v>37024</v>
      </c>
      <c r="D16" s="27"/>
      <c r="E16" s="27"/>
      <c r="F16" s="27"/>
      <c r="G16" s="35"/>
      <c r="H16" s="29" t="n">
        <v>0.9987</v>
      </c>
      <c r="I16" s="29" t="n">
        <v>0.9546</v>
      </c>
      <c r="J16" s="29" t="n">
        <v>0.99</v>
      </c>
      <c r="K16" s="30" t="n">
        <f aca="false">(21/20)*92.8206782149579%</f>
        <v>0.974617121257058</v>
      </c>
      <c r="L16" s="30" t="n">
        <v>0.9524</v>
      </c>
      <c r="M16" s="32" t="n">
        <v>0.977</v>
      </c>
      <c r="N16" s="23"/>
      <c r="O16" s="23"/>
      <c r="P16" s="34" t="n">
        <f aca="false">IF(SUM(K16:O16)=0,"",AVERAGE(K16:O16))</f>
        <v>0.968005707085686</v>
      </c>
    </row>
    <row r="17" customFormat="false" ht="12.75" hidden="false" customHeight="false" outlineLevel="0" collapsed="false">
      <c r="A17" s="17" t="n">
        <f aca="false">A16+1</f>
        <v>390</v>
      </c>
      <c r="B17" s="25" t="s">
        <v>19</v>
      </c>
      <c r="C17" s="26" t="n">
        <v>37025</v>
      </c>
      <c r="D17" s="27"/>
      <c r="E17" s="27"/>
      <c r="F17" s="27"/>
      <c r="H17" s="29" t="n">
        <v>0.9225</v>
      </c>
      <c r="I17" s="29" t="n">
        <v>0.9673</v>
      </c>
      <c r="J17" s="29" t="n">
        <v>0.9955</v>
      </c>
      <c r="K17" s="30" t="n">
        <f aca="false">(21/20)*94.5958715325636%</f>
        <v>0.993256651091918</v>
      </c>
      <c r="L17" s="30" t="n">
        <v>0.9568</v>
      </c>
      <c r="M17" s="32" t="n">
        <v>0.9122</v>
      </c>
      <c r="N17" s="36"/>
      <c r="O17" s="23"/>
      <c r="P17" s="34" t="n">
        <f aca="false">IF(SUM(K17:O17)=0,"",AVERAGE(K17:O17))</f>
        <v>0.954085550363973</v>
      </c>
    </row>
    <row r="18" customFormat="false" ht="12.75" hidden="false" customHeight="false" outlineLevel="0" collapsed="false">
      <c r="A18" s="17" t="n">
        <f aca="false">A17+1</f>
        <v>391</v>
      </c>
      <c r="B18" s="25" t="s">
        <v>20</v>
      </c>
      <c r="C18" s="26" t="n">
        <v>37026</v>
      </c>
      <c r="D18" s="27"/>
      <c r="E18" s="27"/>
      <c r="F18" s="27"/>
      <c r="H18" s="29" t="n">
        <v>0.7269</v>
      </c>
      <c r="I18" s="29" t="n">
        <v>0.7478</v>
      </c>
      <c r="J18" s="29" t="n">
        <v>0.9188</v>
      </c>
      <c r="K18" s="30" t="n">
        <f aca="false">(21/20)*91.5941540892583%</f>
        <v>0.961738617937212</v>
      </c>
      <c r="L18" s="30" t="n">
        <v>0.9915</v>
      </c>
      <c r="M18" s="32" t="n">
        <v>0.972</v>
      </c>
      <c r="N18" s="36"/>
      <c r="O18" s="23"/>
      <c r="P18" s="34" t="n">
        <f aca="false">IF(SUM(K18:O18)=0,"",AVERAGE(K18:O18))</f>
        <v>0.975079539312404</v>
      </c>
    </row>
    <row r="19" customFormat="false" ht="12.75" hidden="false" customHeight="false" outlineLevel="0" collapsed="false">
      <c r="A19" s="17" t="n">
        <f aca="false">A18+1</f>
        <v>392</v>
      </c>
      <c r="B19" s="25" t="s">
        <v>21</v>
      </c>
      <c r="C19" s="26" t="n">
        <v>37028</v>
      </c>
      <c r="D19" s="27"/>
      <c r="E19" s="27"/>
      <c r="F19" s="27"/>
      <c r="H19" s="29" t="n">
        <v>0.8953</v>
      </c>
      <c r="I19" s="29" t="n">
        <v>0.9391</v>
      </c>
      <c r="J19" s="29" t="n">
        <v>0.9945</v>
      </c>
      <c r="K19" s="30" t="n">
        <f aca="false">MIN(1,(21/20)*95.8276054300711%)</f>
        <v>1</v>
      </c>
      <c r="L19" s="30" t="n">
        <v>0.9577</v>
      </c>
      <c r="M19" s="32" t="n">
        <v>0.9793</v>
      </c>
      <c r="N19" s="36"/>
      <c r="O19" s="23"/>
      <c r="P19" s="34" t="n">
        <f aca="false">IF(SUM(K19:O19)=0,"",AVERAGE(K19:O19))</f>
        <v>0.979</v>
      </c>
    </row>
    <row r="20" customFormat="false" ht="12.75" hidden="false" customHeight="false" outlineLevel="0" collapsed="false">
      <c r="A20" s="17" t="n">
        <f aca="false">A19+1</f>
        <v>393</v>
      </c>
      <c r="B20" s="25" t="s">
        <v>22</v>
      </c>
      <c r="C20" s="26" t="n">
        <v>37029</v>
      </c>
      <c r="D20" s="27"/>
      <c r="E20" s="27"/>
      <c r="F20" s="27"/>
      <c r="H20" s="29" t="n">
        <v>0.7437</v>
      </c>
      <c r="I20" s="29" t="n">
        <v>0.828</v>
      </c>
      <c r="J20" s="29" t="n">
        <v>0.9305</v>
      </c>
      <c r="K20" s="30" t="n">
        <f aca="false">(21/20)*90.4879590802683%</f>
        <v>0.950123570342817</v>
      </c>
      <c r="L20" s="30" t="n">
        <v>0.9096</v>
      </c>
      <c r="M20" s="32" t="n">
        <v>0.9858</v>
      </c>
      <c r="N20" s="36"/>
      <c r="O20" s="23"/>
      <c r="P20" s="34" t="n">
        <f aca="false">IF(SUM(K20:O20)=0,"",AVERAGE(K20:O20))</f>
        <v>0.948507856780939</v>
      </c>
    </row>
    <row r="21" customFormat="false" ht="12.75" hidden="false" customHeight="false" outlineLevel="0" collapsed="false">
      <c r="A21" s="17" t="n">
        <f aca="false">A20+1</f>
        <v>394</v>
      </c>
      <c r="B21" s="25" t="s">
        <v>23</v>
      </c>
      <c r="C21" s="37" t="n">
        <v>37070</v>
      </c>
      <c r="D21" s="27"/>
      <c r="E21" s="27"/>
      <c r="F21" s="27"/>
      <c r="H21" s="29" t="n">
        <v>0</v>
      </c>
      <c r="I21" s="29" t="n">
        <v>0</v>
      </c>
      <c r="J21" s="29" t="n">
        <v>0</v>
      </c>
      <c r="K21" s="30" t="n">
        <f aca="false">(21/20)*83.9920404878494%</f>
        <v>0.881916425122419</v>
      </c>
      <c r="L21" s="30" t="n">
        <v>0.9963</v>
      </c>
      <c r="M21" s="32" t="n">
        <v>0.9876</v>
      </c>
      <c r="N21" s="36"/>
      <c r="O21" s="23"/>
      <c r="P21" s="34" t="n">
        <f aca="false">IF(SUM(K21:O21)=0,"",AVERAGE(K21:O21))</f>
        <v>0.955272141707473</v>
      </c>
    </row>
    <row r="22" customFormat="false" ht="12.75" hidden="false" customHeight="false" outlineLevel="0" collapsed="false">
      <c r="A22" s="17" t="n">
        <f aca="false">A21+1</f>
        <v>395</v>
      </c>
      <c r="B22" s="25" t="s">
        <v>24</v>
      </c>
      <c r="C22" s="26" t="n">
        <v>37051</v>
      </c>
      <c r="D22" s="27"/>
      <c r="E22" s="27"/>
      <c r="F22" s="27"/>
      <c r="H22" s="29"/>
      <c r="I22" s="29" t="n">
        <v>0.8383</v>
      </c>
      <c r="J22" s="29" t="n">
        <v>0.8886</v>
      </c>
      <c r="K22" s="30" t="n">
        <f aca="false">(21/20)*92.6361489883556%</f>
        <v>0.972679564377734</v>
      </c>
      <c r="L22" s="30" t="n">
        <v>0.9906</v>
      </c>
      <c r="M22" s="32" t="n">
        <v>0.9057</v>
      </c>
      <c r="N22" s="36"/>
      <c r="O22" s="23"/>
      <c r="P22" s="34" t="n">
        <f aca="false">IF(SUM(K22:O22)=0,"",AVERAGE(K22:O22))</f>
        <v>0.956326521459245</v>
      </c>
    </row>
    <row r="23" customFormat="false" ht="12.75" hidden="false" customHeight="false" outlineLevel="0" collapsed="false">
      <c r="A23" s="17" t="n">
        <f aca="false">A22+1</f>
        <v>396</v>
      </c>
      <c r="B23" s="25" t="s">
        <v>25</v>
      </c>
      <c r="C23" s="26" t="n">
        <v>37046</v>
      </c>
      <c r="D23" s="27"/>
      <c r="E23" s="27"/>
      <c r="F23" s="27"/>
      <c r="H23" s="29"/>
      <c r="I23" s="29" t="n">
        <v>0.9355</v>
      </c>
      <c r="J23" s="29" t="n">
        <v>0.9694</v>
      </c>
      <c r="K23" s="30" t="n">
        <f aca="false">(21/20)*87.2811805945281%</f>
        <v>0.916452396242545</v>
      </c>
      <c r="L23" s="30" t="n">
        <v>0.9965</v>
      </c>
      <c r="M23" s="32" t="n">
        <v>0.9992</v>
      </c>
      <c r="N23" s="36"/>
      <c r="O23" s="23"/>
      <c r="P23" s="34" t="n">
        <f aca="false">IF(SUM(K23:O23)=0,"",AVERAGE(K23:O23))</f>
        <v>0.970717465414182</v>
      </c>
    </row>
    <row r="24" customFormat="false" ht="12.75" hidden="false" customHeight="false" outlineLevel="0" collapsed="false">
      <c r="A24" s="17" t="n">
        <f aca="false">A23+1</f>
        <v>397</v>
      </c>
      <c r="B24" s="25" t="s">
        <v>26</v>
      </c>
      <c r="C24" s="26" t="s">
        <v>27</v>
      </c>
      <c r="D24" s="27"/>
      <c r="E24" s="27"/>
      <c r="F24" s="27"/>
      <c r="H24" s="38"/>
      <c r="I24" s="38"/>
      <c r="J24" s="38"/>
      <c r="K24" s="39"/>
      <c r="L24" s="29" t="n">
        <v>0.0948</v>
      </c>
      <c r="M24" s="40"/>
      <c r="N24" s="41"/>
      <c r="O24" s="23"/>
      <c r="P24" s="34" t="str">
        <f aca="false">IF(SUM(O24)=0,"",AVERAGE(O24))</f>
        <v/>
      </c>
    </row>
    <row r="25" customFormat="false" ht="12.75" hidden="false" customHeight="false" outlineLevel="0" collapsed="false">
      <c r="A25" s="17" t="n">
        <f aca="false">A24+1</f>
        <v>398</v>
      </c>
      <c r="B25" s="25" t="s">
        <v>28</v>
      </c>
      <c r="C25" s="26" t="s">
        <v>27</v>
      </c>
      <c r="D25" s="27"/>
      <c r="E25" s="27"/>
      <c r="F25" s="27"/>
      <c r="H25" s="38"/>
      <c r="I25" s="38"/>
      <c r="J25" s="38"/>
      <c r="K25" s="39"/>
      <c r="L25" s="29" t="n">
        <v>0.7674</v>
      </c>
      <c r="M25" s="40"/>
      <c r="N25" s="41"/>
      <c r="O25" s="23"/>
      <c r="P25" s="34" t="str">
        <f aca="false">IF(SUM(O25)=0,"",AVERAGE(O25))</f>
        <v/>
      </c>
    </row>
    <row r="26" customFormat="false" ht="12.75" hidden="false" customHeight="false" outlineLevel="0" collapsed="false">
      <c r="A26" s="17" t="n">
        <f aca="false">A25+1</f>
        <v>399</v>
      </c>
      <c r="B26" s="25" t="s">
        <v>29</v>
      </c>
      <c r="C26" s="26" t="s">
        <v>27</v>
      </c>
      <c r="D26" s="27"/>
      <c r="E26" s="27"/>
      <c r="F26" s="27"/>
      <c r="H26" s="38"/>
      <c r="I26" s="38"/>
      <c r="J26" s="38"/>
      <c r="K26" s="39"/>
      <c r="L26" s="29" t="n">
        <v>0.6963</v>
      </c>
      <c r="M26" s="40"/>
      <c r="N26" s="41"/>
      <c r="O26" s="23"/>
      <c r="P26" s="34" t="str">
        <f aca="false">IF(SUM(O26)=0,"",AVERAGE(O26))</f>
        <v/>
      </c>
    </row>
    <row r="27" customFormat="false" ht="12.75" hidden="false" customHeight="false" outlineLevel="0" collapsed="false">
      <c r="A27" s="17" t="n">
        <f aca="false">A26+1</f>
        <v>400</v>
      </c>
      <c r="B27" s="25" t="s">
        <v>30</v>
      </c>
      <c r="C27" s="26" t="s">
        <v>27</v>
      </c>
      <c r="D27" s="27"/>
      <c r="E27" s="27"/>
      <c r="F27" s="27"/>
      <c r="H27" s="38"/>
      <c r="I27" s="38"/>
      <c r="J27" s="38"/>
      <c r="K27" s="39"/>
      <c r="L27" s="29" t="n">
        <v>0.8747</v>
      </c>
      <c r="M27" s="40"/>
      <c r="N27" s="41"/>
      <c r="O27" s="23"/>
      <c r="P27" s="34" t="str">
        <f aca="false">IF(SUM(O27)=0,"",AVERAGE(O27))</f>
        <v/>
      </c>
    </row>
    <row r="28" customFormat="false" ht="12.75" hidden="false" customHeight="false" outlineLevel="0" collapsed="false">
      <c r="A28" s="17" t="n">
        <f aca="false">A27+1</f>
        <v>401</v>
      </c>
      <c r="B28" s="25" t="s">
        <v>31</v>
      </c>
      <c r="C28" s="26" t="s">
        <v>27</v>
      </c>
      <c r="D28" s="27"/>
      <c r="E28" s="27"/>
      <c r="F28" s="27"/>
      <c r="H28" s="38"/>
      <c r="I28" s="38"/>
      <c r="J28" s="38"/>
      <c r="K28" s="39"/>
      <c r="L28" s="29" t="n">
        <v>0.9646</v>
      </c>
      <c r="M28" s="40"/>
      <c r="N28" s="41"/>
      <c r="O28" s="23"/>
      <c r="P28" s="34" t="str">
        <f aca="false">IF(SUM(O28)=0,"",AVERAGE(O28))</f>
        <v/>
      </c>
    </row>
    <row r="29" customFormat="false" ht="12.75" hidden="false" customHeight="false" outlineLevel="0" collapsed="false">
      <c r="A29" s="17" t="n">
        <f aca="false">A28+1</f>
        <v>402</v>
      </c>
      <c r="B29" s="25" t="s">
        <v>32</v>
      </c>
      <c r="C29" s="26" t="s">
        <v>27</v>
      </c>
      <c r="D29" s="27"/>
      <c r="E29" s="27"/>
      <c r="F29" s="27"/>
      <c r="H29" s="38"/>
      <c r="I29" s="38"/>
      <c r="J29" s="38"/>
      <c r="K29" s="39"/>
      <c r="L29" s="29" t="n">
        <v>0.8976</v>
      </c>
      <c r="M29" s="40"/>
      <c r="N29" s="41"/>
      <c r="O29" s="23"/>
      <c r="P29" s="34" t="str">
        <f aca="false">IF(SUM(O29)=0,"",AVERAGE(O29))</f>
        <v/>
      </c>
    </row>
    <row r="30" customFormat="false" ht="12.75" hidden="false" customHeight="false" outlineLevel="0" collapsed="false">
      <c r="A30" s="17" t="n">
        <f aca="false">A29+1</f>
        <v>403</v>
      </c>
      <c r="B30" s="25" t="s">
        <v>33</v>
      </c>
      <c r="C30" s="26" t="s">
        <v>27</v>
      </c>
      <c r="D30" s="27"/>
      <c r="E30" s="27"/>
      <c r="F30" s="27"/>
      <c r="H30" s="38"/>
      <c r="I30" s="38"/>
      <c r="J30" s="38"/>
      <c r="K30" s="39"/>
      <c r="L30" s="29" t="n">
        <v>0.8181</v>
      </c>
      <c r="M30" s="40"/>
      <c r="N30" s="41"/>
      <c r="O30" s="23"/>
      <c r="P30" s="34" t="str">
        <f aca="false">IF(SUM(O30)=0,"",AVERAGE(O30))</f>
        <v/>
      </c>
    </row>
    <row r="31" customFormat="false" ht="12.75" hidden="false" customHeight="false" outlineLevel="0" collapsed="false">
      <c r="A31" s="17" t="n">
        <f aca="false">A30+1</f>
        <v>404</v>
      </c>
      <c r="B31" s="25" t="s">
        <v>34</v>
      </c>
      <c r="C31" s="26" t="s">
        <v>27</v>
      </c>
      <c r="D31" s="27"/>
      <c r="E31" s="27"/>
      <c r="F31" s="27"/>
      <c r="H31" s="38"/>
      <c r="I31" s="38"/>
      <c r="J31" s="38"/>
      <c r="K31" s="39"/>
      <c r="L31" s="29" t="n">
        <v>0.9999</v>
      </c>
      <c r="M31" s="40"/>
      <c r="N31" s="41"/>
      <c r="O31" s="23"/>
      <c r="P31" s="34" t="str">
        <f aca="false">IF(SUM(O31)=0,"",AVERAGE(O31))</f>
        <v/>
      </c>
    </row>
    <row r="32" customFormat="false" ht="12.75" hidden="false" customHeight="false" outlineLevel="0" collapsed="false">
      <c r="A32" s="17" t="n">
        <f aca="false">A31+1</f>
        <v>405</v>
      </c>
      <c r="B32" s="25" t="s">
        <v>35</v>
      </c>
      <c r="C32" s="26" t="s">
        <v>27</v>
      </c>
      <c r="D32" s="27"/>
      <c r="E32" s="27"/>
      <c r="F32" s="27"/>
      <c r="H32" s="38"/>
      <c r="I32" s="38"/>
      <c r="J32" s="38"/>
      <c r="K32" s="39"/>
      <c r="L32" s="29" t="n">
        <v>0.9001</v>
      </c>
      <c r="M32" s="40"/>
      <c r="N32" s="41"/>
      <c r="O32" s="23"/>
      <c r="P32" s="34" t="str">
        <f aca="false">IF(SUM(O32)=0,"",AVERAGE(O32))</f>
        <v/>
      </c>
    </row>
    <row r="33" customFormat="false" ht="12.75" hidden="false" customHeight="false" outlineLevel="0" collapsed="false">
      <c r="A33" s="17" t="n">
        <f aca="false">A32+1</f>
        <v>406</v>
      </c>
      <c r="B33" s="25" t="s">
        <v>36</v>
      </c>
      <c r="C33" s="26" t="s">
        <v>27</v>
      </c>
      <c r="D33" s="27"/>
      <c r="E33" s="27"/>
      <c r="F33" s="27"/>
      <c r="H33" s="38"/>
      <c r="I33" s="38"/>
      <c r="J33" s="38"/>
      <c r="K33" s="39"/>
      <c r="L33" s="29" t="n">
        <v>0.9662</v>
      </c>
      <c r="M33" s="40"/>
      <c r="N33" s="41"/>
      <c r="O33" s="23"/>
      <c r="P33" s="34" t="str">
        <f aca="false">IF(SUM(O33)=0,"",AVERAGE(O33))</f>
        <v/>
      </c>
    </row>
    <row r="34" customFormat="false" ht="12.75" hidden="false" customHeight="false" outlineLevel="0" collapsed="false">
      <c r="A34" s="17" t="n">
        <f aca="false">A33+1</f>
        <v>407</v>
      </c>
      <c r="B34" s="25" t="s">
        <v>37</v>
      </c>
      <c r="C34" s="26" t="s">
        <v>27</v>
      </c>
      <c r="D34" s="27"/>
      <c r="E34" s="27"/>
      <c r="F34" s="27"/>
      <c r="H34" s="38"/>
      <c r="I34" s="38"/>
      <c r="J34" s="38"/>
      <c r="K34" s="39"/>
      <c r="L34" s="29" t="n">
        <v>0.8545</v>
      </c>
      <c r="M34" s="40"/>
      <c r="N34" s="41"/>
      <c r="O34" s="23"/>
      <c r="P34" s="34" t="str">
        <f aca="false">IF(SUM(O34)=0,"",AVERAGE(O34))</f>
        <v/>
      </c>
    </row>
    <row r="35" customFormat="false" ht="12.75" hidden="false" customHeight="false" outlineLevel="0" collapsed="false">
      <c r="A35" s="17" t="n">
        <f aca="false">A34+1</f>
        <v>408</v>
      </c>
      <c r="B35" s="25" t="s">
        <v>38</v>
      </c>
      <c r="C35" s="26" t="s">
        <v>27</v>
      </c>
      <c r="D35" s="27"/>
      <c r="E35" s="27"/>
      <c r="F35" s="27"/>
      <c r="H35" s="38"/>
      <c r="I35" s="38"/>
      <c r="J35" s="38"/>
      <c r="K35" s="39"/>
      <c r="L35" s="29" t="n">
        <v>0.7452</v>
      </c>
      <c r="M35" s="40"/>
      <c r="N35" s="41"/>
      <c r="O35" s="23"/>
      <c r="P35" s="34" t="str">
        <f aca="false">IF(SUM(O35)=0,"",AVERAGE(O35))</f>
        <v/>
      </c>
    </row>
    <row r="36" customFormat="false" ht="12.75" hidden="false" customHeight="false" outlineLevel="0" collapsed="false">
      <c r="A36" s="17" t="n">
        <f aca="false">A35+1</f>
        <v>409</v>
      </c>
      <c r="B36" s="25" t="s">
        <v>39</v>
      </c>
      <c r="C36" s="26" t="s">
        <v>27</v>
      </c>
      <c r="D36" s="27"/>
      <c r="E36" s="27"/>
      <c r="F36" s="27"/>
      <c r="H36" s="38"/>
      <c r="I36" s="38"/>
      <c r="J36" s="38"/>
      <c r="K36" s="39"/>
      <c r="L36" s="29" t="n">
        <v>0.8804</v>
      </c>
      <c r="M36" s="40"/>
      <c r="N36" s="41"/>
      <c r="O36" s="23"/>
      <c r="P36" s="34" t="str">
        <f aca="false">IF(SUM(O36)=0,"",AVERAGE(O36))</f>
        <v/>
      </c>
    </row>
    <row r="37" customFormat="false" ht="12.75" hidden="false" customHeight="false" outlineLevel="0" collapsed="false">
      <c r="A37" s="17" t="n">
        <f aca="false">A36+1</f>
        <v>410</v>
      </c>
      <c r="B37" s="25" t="s">
        <v>40</v>
      </c>
      <c r="C37" s="26" t="s">
        <v>27</v>
      </c>
      <c r="D37" s="27"/>
      <c r="E37" s="27"/>
      <c r="F37" s="27"/>
      <c r="H37" s="38"/>
      <c r="I37" s="38"/>
      <c r="J37" s="38"/>
      <c r="K37" s="39"/>
      <c r="L37" s="29" t="n">
        <v>0.8945</v>
      </c>
      <c r="M37" s="40"/>
      <c r="N37" s="41"/>
      <c r="O37" s="23"/>
      <c r="P37" s="34" t="str">
        <f aca="false">IF(SUM(O37)=0,"",AVERAGE(O37))</f>
        <v/>
      </c>
    </row>
    <row r="38" customFormat="false" ht="12.75" hidden="false" customHeight="false" outlineLevel="0" collapsed="false">
      <c r="A38" s="17" t="n">
        <f aca="false">A37+1</f>
        <v>411</v>
      </c>
      <c r="B38" s="25" t="s">
        <v>41</v>
      </c>
      <c r="C38" s="26" t="s">
        <v>27</v>
      </c>
      <c r="D38" s="27"/>
      <c r="E38" s="27"/>
      <c r="F38" s="27"/>
      <c r="H38" s="38"/>
      <c r="I38" s="38"/>
      <c r="J38" s="38"/>
      <c r="K38" s="39"/>
      <c r="L38" s="29" t="n">
        <v>0.6238</v>
      </c>
      <c r="M38" s="40"/>
      <c r="N38" s="41"/>
      <c r="O38" s="23"/>
      <c r="P38" s="34" t="str">
        <f aca="false">IF(SUM(O38)=0,"",AVERAGE(O38))</f>
        <v/>
      </c>
    </row>
    <row r="39" customFormat="false" ht="12.75" hidden="false" customHeight="false" outlineLevel="0" collapsed="false">
      <c r="A39" s="17" t="n">
        <f aca="false">A38+1</f>
        <v>412</v>
      </c>
      <c r="B39" s="25" t="s">
        <v>42</v>
      </c>
      <c r="C39" s="26" t="s">
        <v>27</v>
      </c>
      <c r="D39" s="27"/>
      <c r="E39" s="27"/>
      <c r="F39" s="27"/>
      <c r="H39" s="38"/>
      <c r="I39" s="38"/>
      <c r="J39" s="38"/>
      <c r="K39" s="39"/>
      <c r="L39" s="29" t="n">
        <v>0.8932</v>
      </c>
      <c r="M39" s="40"/>
      <c r="N39" s="41"/>
      <c r="O39" s="23"/>
      <c r="P39" s="34" t="str">
        <f aca="false">IF(SUM(O39)=0,"",AVERAGE(O39))</f>
        <v/>
      </c>
    </row>
    <row r="40" customFormat="false" ht="12.75" hidden="false" customHeight="false" outlineLevel="0" collapsed="false">
      <c r="A40" s="17" t="n">
        <f aca="false">A39+1</f>
        <v>413</v>
      </c>
      <c r="B40" s="25" t="s">
        <v>43</v>
      </c>
      <c r="C40" s="26" t="s">
        <v>27</v>
      </c>
      <c r="D40" s="27"/>
      <c r="E40" s="27"/>
      <c r="F40" s="27"/>
      <c r="H40" s="38"/>
      <c r="I40" s="38"/>
      <c r="J40" s="38"/>
      <c r="K40" s="39"/>
      <c r="L40" s="29" t="n">
        <v>0.2458</v>
      </c>
      <c r="M40" s="40"/>
      <c r="N40" s="41"/>
      <c r="O40" s="23"/>
      <c r="P40" s="34" t="str">
        <f aca="false">IF(SUM(O40)=0,"",AVERAGE(O40))</f>
        <v/>
      </c>
    </row>
    <row r="41" customFormat="false" ht="12.75" hidden="false" customHeight="false" outlineLevel="0" collapsed="false">
      <c r="A41" s="17" t="n">
        <f aca="false">A40+1</f>
        <v>414</v>
      </c>
      <c r="B41" s="25" t="s">
        <v>44</v>
      </c>
      <c r="C41" s="26" t="s">
        <v>27</v>
      </c>
      <c r="D41" s="27"/>
      <c r="E41" s="27"/>
      <c r="F41" s="27"/>
      <c r="H41" s="38"/>
      <c r="I41" s="38"/>
      <c r="J41" s="38"/>
      <c r="K41" s="39"/>
      <c r="L41" s="29" t="n">
        <v>0.5225</v>
      </c>
      <c r="M41" s="40"/>
      <c r="N41" s="41"/>
      <c r="O41" s="23"/>
      <c r="P41" s="34" t="str">
        <f aca="false">IF(SUM(O41)=0,"",AVERAGE(O41))</f>
        <v/>
      </c>
    </row>
    <row r="42" customFormat="false" ht="12.75" hidden="false" customHeight="false" outlineLevel="0" collapsed="false">
      <c r="A42" s="17" t="n">
        <f aca="false">A41+1</f>
        <v>415</v>
      </c>
      <c r="B42" s="25" t="s">
        <v>45</v>
      </c>
      <c r="C42" s="26" t="s">
        <v>27</v>
      </c>
      <c r="D42" s="27"/>
      <c r="E42" s="27"/>
      <c r="F42" s="27"/>
      <c r="H42" s="38"/>
      <c r="I42" s="38"/>
      <c r="J42" s="38"/>
      <c r="K42" s="39"/>
      <c r="L42" s="29" t="n">
        <v>0.8166</v>
      </c>
      <c r="M42" s="40"/>
      <c r="N42" s="41"/>
      <c r="O42" s="23"/>
      <c r="P42" s="34" t="str">
        <f aca="false">IF(SUM(O42)=0,"",AVERAGE(O42))</f>
        <v/>
      </c>
    </row>
    <row r="43" customFormat="false" ht="12.75" hidden="false" customHeight="false" outlineLevel="0" collapsed="false">
      <c r="A43" s="17" t="n">
        <f aca="false">A42+1</f>
        <v>416</v>
      </c>
      <c r="B43" s="25" t="s">
        <v>46</v>
      </c>
      <c r="C43" s="26" t="s">
        <v>27</v>
      </c>
      <c r="D43" s="27"/>
      <c r="E43" s="27"/>
      <c r="F43" s="27"/>
      <c r="H43" s="38"/>
      <c r="I43" s="38"/>
      <c r="J43" s="38"/>
      <c r="K43" s="39"/>
      <c r="L43" s="29" t="n">
        <v>0.7343</v>
      </c>
      <c r="M43" s="40"/>
      <c r="N43" s="41"/>
      <c r="O43" s="23"/>
      <c r="P43" s="34" t="str">
        <f aca="false">IF(SUM(O43)=0,"",AVERAGE(O43))</f>
        <v/>
      </c>
    </row>
    <row r="44" customFormat="false" ht="12.75" hidden="false" customHeight="false" outlineLevel="0" collapsed="false">
      <c r="A44" s="17" t="n">
        <f aca="false">A43+1</f>
        <v>417</v>
      </c>
      <c r="B44" s="25" t="s">
        <v>47</v>
      </c>
      <c r="C44" s="26" t="s">
        <v>27</v>
      </c>
      <c r="D44" s="27"/>
      <c r="E44" s="27"/>
      <c r="F44" s="27"/>
      <c r="H44" s="38"/>
      <c r="I44" s="38"/>
      <c r="J44" s="38"/>
      <c r="K44" s="39"/>
      <c r="L44" s="29" t="n">
        <v>0.5192</v>
      </c>
      <c r="M44" s="40"/>
      <c r="N44" s="41"/>
      <c r="O44" s="23"/>
      <c r="P44" s="34" t="str">
        <f aca="false">IF(SUM(O44)=0,"",AVERAGE(O44))</f>
        <v/>
      </c>
    </row>
    <row r="45" customFormat="false" ht="12.75" hidden="false" customHeight="false" outlineLevel="0" collapsed="false">
      <c r="A45" s="17" t="n">
        <f aca="false">A44+1</f>
        <v>418</v>
      </c>
      <c r="B45" s="25" t="s">
        <v>48</v>
      </c>
      <c r="C45" s="26" t="s">
        <v>27</v>
      </c>
      <c r="D45" s="27"/>
      <c r="E45" s="27"/>
      <c r="F45" s="27"/>
      <c r="H45" s="38"/>
      <c r="I45" s="38"/>
      <c r="J45" s="38"/>
      <c r="K45" s="39"/>
      <c r="L45" s="29"/>
      <c r="M45" s="40"/>
      <c r="N45" s="41"/>
      <c r="O45" s="23"/>
      <c r="P45" s="34" t="str">
        <f aca="false">IF(SUM(O45)=0,"",AVERAGE(O45))</f>
        <v/>
      </c>
    </row>
    <row r="46" customFormat="false" ht="12.75" hidden="false" customHeight="false" outlineLevel="0" collapsed="false">
      <c r="A46" s="17" t="n">
        <f aca="false">A45+1</f>
        <v>419</v>
      </c>
      <c r="B46" s="25" t="s">
        <v>49</v>
      </c>
      <c r="C46" s="26" t="s">
        <v>27</v>
      </c>
      <c r="D46" s="27"/>
      <c r="E46" s="27"/>
      <c r="F46" s="27"/>
      <c r="H46" s="38"/>
      <c r="I46" s="38"/>
      <c r="J46" s="38"/>
      <c r="K46" s="39"/>
      <c r="L46" s="29"/>
      <c r="M46" s="40"/>
      <c r="N46" s="41"/>
      <c r="O46" s="23"/>
      <c r="P46" s="34" t="str">
        <f aca="false">IF(SUM(O46)=0,"",AVERAGE(O46))</f>
        <v/>
      </c>
    </row>
    <row r="47" customFormat="false" ht="12.75" hidden="false" customHeight="false" outlineLevel="0" collapsed="false">
      <c r="A47" s="17" t="n">
        <f aca="false">A46+1</f>
        <v>420</v>
      </c>
      <c r="B47" s="25" t="s">
        <v>50</v>
      </c>
      <c r="C47" s="26" t="s">
        <v>27</v>
      </c>
      <c r="D47" s="27"/>
      <c r="E47" s="27"/>
      <c r="F47" s="27"/>
      <c r="H47" s="38"/>
      <c r="I47" s="38"/>
      <c r="J47" s="38"/>
      <c r="K47" s="39"/>
      <c r="L47" s="29"/>
      <c r="M47" s="40"/>
      <c r="N47" s="41"/>
      <c r="O47" s="23"/>
      <c r="P47" s="34" t="str">
        <f aca="false">IF(SUM(O47)=0,"",AVERAGE(O47))</f>
        <v/>
      </c>
    </row>
    <row r="48" customFormat="false" ht="12.75" hidden="false" customHeight="false" outlineLevel="0" collapsed="false">
      <c r="A48" s="17" t="n">
        <f aca="false">A47+1</f>
        <v>421</v>
      </c>
      <c r="B48" s="25" t="s">
        <v>51</v>
      </c>
      <c r="C48" s="26" t="s">
        <v>27</v>
      </c>
      <c r="D48" s="27"/>
      <c r="E48" s="27"/>
      <c r="F48" s="27"/>
      <c r="H48" s="38"/>
      <c r="I48" s="38"/>
      <c r="J48" s="38"/>
      <c r="K48" s="39"/>
      <c r="L48" s="29" t="n">
        <v>0.829</v>
      </c>
      <c r="M48" s="40"/>
      <c r="N48" s="41"/>
      <c r="O48" s="23"/>
      <c r="P48" s="34" t="str">
        <f aca="false">IF(SUM(O48)=0,"",AVERAGE(O48))</f>
        <v/>
      </c>
    </row>
    <row r="49" customFormat="false" ht="12.75" hidden="false" customHeight="false" outlineLevel="0" collapsed="false">
      <c r="A49" s="17" t="n">
        <f aca="false">A48+1</f>
        <v>422</v>
      </c>
      <c r="B49" s="25" t="s">
        <v>52</v>
      </c>
      <c r="C49" s="26" t="s">
        <v>27</v>
      </c>
      <c r="D49" s="27"/>
      <c r="E49" s="27"/>
      <c r="F49" s="27"/>
      <c r="H49" s="38"/>
      <c r="I49" s="38"/>
      <c r="J49" s="38"/>
      <c r="K49" s="39"/>
      <c r="L49" s="29" t="n">
        <v>0.9281</v>
      </c>
      <c r="M49" s="40"/>
      <c r="N49" s="41"/>
      <c r="O49" s="23"/>
      <c r="P49" s="34" t="str">
        <f aca="false">IF(SUM(O49)=0,"",AVERAGE(O49))</f>
        <v/>
      </c>
    </row>
    <row r="50" customFormat="false" ht="12" hidden="false" customHeight="true" outlineLevel="0" collapsed="false">
      <c r="A50" s="17" t="n">
        <f aca="false">A49+1</f>
        <v>423</v>
      </c>
      <c r="B50" s="25" t="s">
        <v>53</v>
      </c>
      <c r="C50" s="26" t="s">
        <v>27</v>
      </c>
      <c r="D50" s="27"/>
      <c r="E50" s="27"/>
      <c r="F50" s="27"/>
      <c r="H50" s="38"/>
      <c r="I50" s="38"/>
      <c r="J50" s="38"/>
      <c r="K50" s="39"/>
      <c r="L50" s="29" t="n">
        <v>0.961</v>
      </c>
      <c r="M50" s="40"/>
      <c r="N50" s="41"/>
      <c r="O50" s="23"/>
      <c r="P50" s="34" t="str">
        <f aca="false">IF(SUM(O50)=0,"",AVERAGE(O50))</f>
        <v/>
      </c>
    </row>
    <row r="51" customFormat="false" ht="12.75" hidden="false" customHeight="false" outlineLevel="0" collapsed="false">
      <c r="A51" s="17" t="n">
        <f aca="false">A50+1</f>
        <v>424</v>
      </c>
      <c r="B51" s="25" t="s">
        <v>54</v>
      </c>
      <c r="C51" s="26" t="s">
        <v>27</v>
      </c>
      <c r="D51" s="27"/>
      <c r="E51" s="27"/>
      <c r="F51" s="27"/>
      <c r="H51" s="38"/>
      <c r="I51" s="38"/>
      <c r="J51" s="38"/>
      <c r="K51" s="39"/>
      <c r="L51" s="29" t="n">
        <v>0.7876</v>
      </c>
      <c r="M51" s="40"/>
      <c r="N51" s="41"/>
      <c r="O51" s="23"/>
      <c r="P51" s="34" t="str">
        <f aca="false">IF(SUM(O51)=0,"",AVERAGE(O51))</f>
        <v/>
      </c>
    </row>
    <row r="52" customFormat="false" ht="12.75" hidden="false" customHeight="false" outlineLevel="0" collapsed="false">
      <c r="A52" s="17" t="n">
        <f aca="false">A51+1</f>
        <v>425</v>
      </c>
      <c r="B52" s="25" t="s">
        <v>55</v>
      </c>
      <c r="C52" s="26" t="s">
        <v>27</v>
      </c>
      <c r="D52" s="27"/>
      <c r="E52" s="27"/>
      <c r="F52" s="27"/>
      <c r="H52" s="38"/>
      <c r="I52" s="38"/>
      <c r="J52" s="38"/>
      <c r="K52" s="39"/>
      <c r="L52" s="29" t="n">
        <v>0.8855</v>
      </c>
      <c r="M52" s="40"/>
      <c r="N52" s="41"/>
      <c r="O52" s="23"/>
      <c r="P52" s="34" t="str">
        <f aca="false">IF(SUM(O52)=0,"",AVERAGE(O52))</f>
        <v/>
      </c>
    </row>
    <row r="53" customFormat="false" ht="12.75" hidden="false" customHeight="false" outlineLevel="0" collapsed="false">
      <c r="A53" s="17" t="n">
        <f aca="false">A52+1</f>
        <v>426</v>
      </c>
      <c r="B53" s="25" t="s">
        <v>56</v>
      </c>
      <c r="C53" s="26" t="s">
        <v>27</v>
      </c>
      <c r="D53" s="27"/>
      <c r="E53" s="27"/>
      <c r="F53" s="27"/>
      <c r="H53" s="38"/>
      <c r="I53" s="38"/>
      <c r="J53" s="38"/>
      <c r="K53" s="39"/>
      <c r="L53" s="29" t="n">
        <v>0.9278</v>
      </c>
      <c r="M53" s="40"/>
      <c r="N53" s="41"/>
      <c r="O53" s="23"/>
      <c r="P53" s="34" t="str">
        <f aca="false">IF(SUM(O53)=0,"",AVERAGE(O53))</f>
        <v/>
      </c>
    </row>
    <row r="54" customFormat="false" ht="12.75" hidden="false" customHeight="false" outlineLevel="0" collapsed="false">
      <c r="A54" s="17" t="n">
        <f aca="false">A53+1</f>
        <v>427</v>
      </c>
      <c r="B54" s="25" t="s">
        <v>57</v>
      </c>
      <c r="C54" s="26" t="s">
        <v>27</v>
      </c>
      <c r="D54" s="27"/>
      <c r="E54" s="27"/>
      <c r="F54" s="27"/>
      <c r="H54" s="38"/>
      <c r="I54" s="38"/>
      <c r="J54" s="38"/>
      <c r="K54" s="39"/>
      <c r="L54" s="29" t="n">
        <v>0.936</v>
      </c>
      <c r="M54" s="40"/>
      <c r="N54" s="41"/>
      <c r="O54" s="23"/>
      <c r="P54" s="34" t="str">
        <f aca="false">IF(SUM(O54)=0,"",AVERAGE(O54))</f>
        <v/>
      </c>
    </row>
    <row r="55" customFormat="false" ht="12.75" hidden="false" customHeight="false" outlineLevel="0" collapsed="false">
      <c r="A55" s="17" t="n">
        <f aca="false">A54+1</f>
        <v>428</v>
      </c>
      <c r="B55" s="25" t="s">
        <v>58</v>
      </c>
      <c r="C55" s="26" t="s">
        <v>27</v>
      </c>
      <c r="D55" s="27"/>
      <c r="E55" s="27"/>
      <c r="F55" s="27"/>
      <c r="H55" s="38"/>
      <c r="I55" s="38"/>
      <c r="J55" s="38"/>
      <c r="K55" s="39"/>
      <c r="L55" s="29" t="n">
        <v>0.4663</v>
      </c>
      <c r="M55" s="40"/>
      <c r="N55" s="41"/>
      <c r="O55" s="23"/>
      <c r="P55" s="34" t="str">
        <f aca="false">IF(SUM(O55)=0,"",AVERAGE(O55))</f>
        <v/>
      </c>
    </row>
    <row r="56" customFormat="false" ht="12.75" hidden="false" customHeight="false" outlineLevel="0" collapsed="false">
      <c r="A56" s="17" t="n">
        <f aca="false">A55+1</f>
        <v>429</v>
      </c>
      <c r="B56" s="25" t="s">
        <v>59</v>
      </c>
      <c r="C56" s="26" t="s">
        <v>27</v>
      </c>
      <c r="D56" s="27"/>
      <c r="E56" s="27"/>
      <c r="F56" s="27"/>
      <c r="H56" s="38"/>
      <c r="I56" s="38"/>
      <c r="J56" s="38"/>
      <c r="K56" s="39"/>
      <c r="L56" s="29" t="n">
        <v>0.0888</v>
      </c>
      <c r="M56" s="40"/>
      <c r="N56" s="41"/>
      <c r="O56" s="23"/>
      <c r="P56" s="34" t="str">
        <f aca="false">IF(SUM(O56)=0,"",AVERAGE(O56))</f>
        <v/>
      </c>
    </row>
    <row r="57" customFormat="false" ht="12.75" hidden="false" customHeight="false" outlineLevel="0" collapsed="false">
      <c r="A57" s="17" t="n">
        <f aca="false">A56+1</f>
        <v>430</v>
      </c>
      <c r="B57" s="25" t="s">
        <v>60</v>
      </c>
      <c r="C57" s="26" t="s">
        <v>27</v>
      </c>
      <c r="D57" s="27"/>
      <c r="E57" s="27"/>
      <c r="F57" s="27"/>
      <c r="H57" s="38"/>
      <c r="I57" s="38"/>
      <c r="J57" s="38"/>
      <c r="K57" s="39"/>
      <c r="L57" s="29" t="n">
        <v>0.1334</v>
      </c>
      <c r="M57" s="40"/>
      <c r="N57" s="41"/>
      <c r="O57" s="23"/>
      <c r="P57" s="34" t="str">
        <f aca="false">IF(SUM(O57)=0,"",AVERAGE(O57))</f>
        <v/>
      </c>
    </row>
    <row r="58" customFormat="false" ht="12.75" hidden="false" customHeight="false" outlineLevel="0" collapsed="false">
      <c r="A58" s="17" t="n">
        <f aca="false">A57+1</f>
        <v>431</v>
      </c>
      <c r="B58" s="25" t="s">
        <v>61</v>
      </c>
      <c r="C58" s="26" t="s">
        <v>27</v>
      </c>
      <c r="D58" s="27"/>
      <c r="E58" s="27"/>
      <c r="F58" s="27"/>
      <c r="H58" s="38"/>
      <c r="I58" s="38"/>
      <c r="J58" s="38"/>
      <c r="K58" s="39"/>
      <c r="L58" s="29" t="n">
        <v>0.1013</v>
      </c>
      <c r="M58" s="40"/>
      <c r="N58" s="41"/>
      <c r="O58" s="23"/>
      <c r="P58" s="34" t="str">
        <f aca="false">IF(SUM(O58)=0,"",AVERAGE(O58))</f>
        <v/>
      </c>
    </row>
    <row r="59" customFormat="false" ht="12.75" hidden="false" customHeight="false" outlineLevel="0" collapsed="false">
      <c r="A59" s="17" t="n">
        <f aca="false">A58+1</f>
        <v>432</v>
      </c>
      <c r="B59" s="25" t="s">
        <v>62</v>
      </c>
      <c r="C59" s="26" t="s">
        <v>27</v>
      </c>
      <c r="D59" s="27"/>
      <c r="E59" s="27"/>
      <c r="F59" s="27"/>
      <c r="H59" s="38"/>
      <c r="I59" s="38"/>
      <c r="J59" s="38"/>
      <c r="K59" s="39"/>
      <c r="L59" s="29" t="n">
        <v>0.156</v>
      </c>
      <c r="M59" s="40"/>
      <c r="N59" s="41"/>
      <c r="O59" s="23"/>
      <c r="P59" s="34" t="str">
        <f aca="false">IF(SUM(O59)=0,"",AVERAGE(O59))</f>
        <v/>
      </c>
    </row>
    <row r="60" customFormat="false" ht="12.75" hidden="false" customHeight="false" outlineLevel="0" collapsed="false">
      <c r="A60" s="17" t="n">
        <f aca="false">A59+1</f>
        <v>433</v>
      </c>
      <c r="B60" s="25" t="s">
        <v>63</v>
      </c>
      <c r="C60" s="26" t="s">
        <v>27</v>
      </c>
      <c r="D60" s="27"/>
      <c r="E60" s="27"/>
      <c r="F60" s="27"/>
      <c r="H60" s="38"/>
      <c r="I60" s="38"/>
      <c r="J60" s="38"/>
      <c r="K60" s="39"/>
      <c r="L60" s="29" t="n">
        <v>0.7223</v>
      </c>
      <c r="M60" s="40"/>
      <c r="N60" s="41"/>
      <c r="O60" s="23"/>
      <c r="P60" s="34" t="str">
        <f aca="false">IF(SUM(O60)=0,"",AVERAGE(O60))</f>
        <v/>
      </c>
    </row>
    <row r="61" customFormat="false" ht="12.75" hidden="false" customHeight="false" outlineLevel="0" collapsed="false">
      <c r="A61" s="17" t="n">
        <f aca="false">A60+1</f>
        <v>434</v>
      </c>
      <c r="B61" s="25" t="s">
        <v>64</v>
      </c>
      <c r="C61" s="26" t="s">
        <v>27</v>
      </c>
      <c r="D61" s="27"/>
      <c r="E61" s="27"/>
      <c r="F61" s="27"/>
      <c r="H61" s="38"/>
      <c r="I61" s="38"/>
      <c r="J61" s="38"/>
      <c r="K61" s="39"/>
      <c r="L61" s="29" t="n">
        <v>0.9603</v>
      </c>
      <c r="M61" s="40"/>
      <c r="N61" s="41"/>
      <c r="O61" s="23"/>
      <c r="P61" s="34" t="str">
        <f aca="false">IF(SUM(O61)=0,"",AVERAGE(O61))</f>
        <v/>
      </c>
    </row>
    <row r="62" customFormat="false" ht="12.75" hidden="false" customHeight="false" outlineLevel="0" collapsed="false">
      <c r="A62" s="17" t="n">
        <f aca="false">A61+1</f>
        <v>435</v>
      </c>
      <c r="B62" s="25" t="s">
        <v>65</v>
      </c>
      <c r="C62" s="26" t="s">
        <v>27</v>
      </c>
      <c r="D62" s="27"/>
      <c r="E62" s="27"/>
      <c r="F62" s="27"/>
      <c r="H62" s="38"/>
      <c r="I62" s="38"/>
      <c r="J62" s="38"/>
      <c r="K62" s="39"/>
      <c r="L62" s="29" t="n">
        <v>0.9859</v>
      </c>
      <c r="M62" s="40"/>
      <c r="N62" s="41"/>
      <c r="O62" s="23"/>
      <c r="P62" s="34" t="str">
        <f aca="false">IF(SUM(O62)=0,"",AVERAGE(O62))</f>
        <v/>
      </c>
    </row>
    <row r="63" customFormat="false" ht="12.75" hidden="false" customHeight="false" outlineLevel="0" collapsed="false">
      <c r="A63" s="17" t="n">
        <f aca="false">A62+1</f>
        <v>436</v>
      </c>
      <c r="B63" s="25" t="s">
        <v>66</v>
      </c>
      <c r="C63" s="26" t="s">
        <v>27</v>
      </c>
      <c r="D63" s="27"/>
      <c r="E63" s="27"/>
      <c r="F63" s="27"/>
      <c r="H63" s="38"/>
      <c r="I63" s="38"/>
      <c r="J63" s="38"/>
      <c r="K63" s="39"/>
      <c r="L63" s="29" t="n">
        <v>0.9646</v>
      </c>
      <c r="M63" s="40"/>
      <c r="N63" s="41"/>
      <c r="O63" s="23"/>
      <c r="P63" s="34" t="str">
        <f aca="false">IF(SUM(O63)=0,"",AVERAGE(O63))</f>
        <v/>
      </c>
    </row>
    <row r="64" customFormat="false" ht="12.75" hidden="false" customHeight="false" outlineLevel="0" collapsed="false">
      <c r="A64" s="17" t="n">
        <f aca="false">A63+1</f>
        <v>437</v>
      </c>
      <c r="B64" s="25" t="s">
        <v>67</v>
      </c>
      <c r="C64" s="26" t="s">
        <v>27</v>
      </c>
      <c r="D64" s="27"/>
      <c r="E64" s="27"/>
      <c r="F64" s="27"/>
      <c r="H64" s="38"/>
      <c r="I64" s="38"/>
      <c r="J64" s="38"/>
      <c r="K64" s="39"/>
      <c r="L64" s="29" t="n">
        <v>0.946</v>
      </c>
      <c r="M64" s="40"/>
      <c r="N64" s="41"/>
      <c r="O64" s="23"/>
      <c r="P64" s="34" t="str">
        <f aca="false">IF(SUM(O64)=0,"",AVERAGE(O64))</f>
        <v/>
      </c>
    </row>
    <row r="65" customFormat="false" ht="12.75" hidden="false" customHeight="false" outlineLevel="0" collapsed="false">
      <c r="A65" s="17" t="n">
        <f aca="false">A64+1</f>
        <v>438</v>
      </c>
      <c r="B65" s="25" t="s">
        <v>68</v>
      </c>
      <c r="C65" s="26" t="s">
        <v>27</v>
      </c>
      <c r="D65" s="27"/>
      <c r="E65" s="27"/>
      <c r="F65" s="27"/>
      <c r="H65" s="38"/>
      <c r="I65" s="38"/>
      <c r="J65" s="38"/>
      <c r="K65" s="39"/>
      <c r="L65" s="29" t="n">
        <v>0.4565</v>
      </c>
      <c r="M65" s="40"/>
      <c r="N65" s="41"/>
      <c r="O65" s="23"/>
      <c r="P65" s="34" t="str">
        <f aca="false">IF(SUM(O65)=0,"",AVERAGE(O65))</f>
        <v/>
      </c>
    </row>
    <row r="66" customFormat="false" ht="12.75" hidden="false" customHeight="false" outlineLevel="0" collapsed="false">
      <c r="A66" s="17" t="n">
        <f aca="false">A65+1</f>
        <v>439</v>
      </c>
      <c r="B66" s="25" t="s">
        <v>69</v>
      </c>
      <c r="C66" s="26" t="s">
        <v>27</v>
      </c>
      <c r="D66" s="27"/>
      <c r="E66" s="27"/>
      <c r="F66" s="27"/>
      <c r="H66" s="38"/>
      <c r="I66" s="38"/>
      <c r="J66" s="38"/>
      <c r="K66" s="39"/>
      <c r="L66" s="29" t="n">
        <v>0.6842</v>
      </c>
      <c r="M66" s="40"/>
      <c r="N66" s="41"/>
      <c r="O66" s="23"/>
      <c r="P66" s="34" t="str">
        <f aca="false">IF(SUM(O66)=0,"",AVERAGE(O66))</f>
        <v/>
      </c>
    </row>
    <row r="67" customFormat="false" ht="12.75" hidden="false" customHeight="false" outlineLevel="0" collapsed="false">
      <c r="A67" s="17" t="n">
        <f aca="false">A66+1</f>
        <v>440</v>
      </c>
      <c r="B67" s="25" t="s">
        <v>70</v>
      </c>
      <c r="C67" s="26" t="s">
        <v>27</v>
      </c>
      <c r="D67" s="27"/>
      <c r="E67" s="27"/>
      <c r="F67" s="27"/>
      <c r="H67" s="38"/>
      <c r="I67" s="38"/>
      <c r="J67" s="38"/>
      <c r="K67" s="39"/>
      <c r="L67" s="29" t="n">
        <v>0.6755</v>
      </c>
      <c r="M67" s="40"/>
      <c r="N67" s="41"/>
      <c r="O67" s="23"/>
      <c r="P67" s="34" t="str">
        <f aca="false">IF(SUM(O67)=0,"",AVERAGE(O67))</f>
        <v/>
      </c>
    </row>
    <row r="68" customFormat="false" ht="12.75" hidden="false" customHeight="false" outlineLevel="0" collapsed="false">
      <c r="A68" s="17" t="n">
        <f aca="false">A67+1</f>
        <v>441</v>
      </c>
      <c r="B68" s="25" t="s">
        <v>71</v>
      </c>
      <c r="C68" s="26" t="s">
        <v>27</v>
      </c>
      <c r="D68" s="27"/>
      <c r="E68" s="27"/>
      <c r="F68" s="27"/>
      <c r="H68" s="38"/>
      <c r="I68" s="38"/>
      <c r="J68" s="38"/>
      <c r="K68" s="39"/>
      <c r="L68" s="29" t="n">
        <v>0.3598</v>
      </c>
      <c r="M68" s="40"/>
      <c r="N68" s="41"/>
      <c r="O68" s="23"/>
      <c r="P68" s="34" t="str">
        <f aca="false">IF(SUM(O68)=0,"",AVERAGE(O68))</f>
        <v/>
      </c>
    </row>
    <row r="69" customFormat="false" ht="12.75" hidden="false" customHeight="false" outlineLevel="0" collapsed="false">
      <c r="A69" s="17" t="n">
        <f aca="false">A68+1</f>
        <v>442</v>
      </c>
      <c r="B69" s="25" t="s">
        <v>72</v>
      </c>
      <c r="C69" s="26" t="s">
        <v>27</v>
      </c>
      <c r="D69" s="27"/>
      <c r="E69" s="27"/>
      <c r="F69" s="27"/>
      <c r="H69" s="38"/>
      <c r="I69" s="38"/>
      <c r="J69" s="38"/>
      <c r="K69" s="39"/>
      <c r="L69" s="29" t="n">
        <v>0.6113</v>
      </c>
      <c r="M69" s="40"/>
      <c r="N69" s="41"/>
      <c r="O69" s="23"/>
      <c r="P69" s="34" t="str">
        <f aca="false">IF(SUM(O69)=0,"",AVERAGE(O69))</f>
        <v/>
      </c>
    </row>
    <row r="70" customFormat="false" ht="12.75" hidden="false" customHeight="false" outlineLevel="0" collapsed="false">
      <c r="A70" s="17" t="n">
        <f aca="false">A69+1</f>
        <v>443</v>
      </c>
      <c r="B70" s="25" t="s">
        <v>73</v>
      </c>
      <c r="C70" s="26" t="s">
        <v>27</v>
      </c>
      <c r="D70" s="27"/>
      <c r="E70" s="27"/>
      <c r="F70" s="27"/>
      <c r="H70" s="38"/>
      <c r="I70" s="38"/>
      <c r="J70" s="38"/>
      <c r="K70" s="39"/>
      <c r="L70" s="29" t="n">
        <v>0.8996</v>
      </c>
      <c r="M70" s="40"/>
      <c r="N70" s="41"/>
      <c r="O70" s="23"/>
      <c r="P70" s="34" t="str">
        <f aca="false">IF(SUM(O70)=0,"",AVERAGE(O70))</f>
        <v/>
      </c>
    </row>
    <row r="71" customFormat="false" ht="12.75" hidden="false" customHeight="false" outlineLevel="0" collapsed="false">
      <c r="A71" s="17" t="n">
        <f aca="false">A70+1</f>
        <v>444</v>
      </c>
      <c r="B71" s="25" t="s">
        <v>74</v>
      </c>
      <c r="C71" s="26" t="s">
        <v>27</v>
      </c>
      <c r="D71" s="27"/>
      <c r="E71" s="27"/>
      <c r="F71" s="27"/>
      <c r="H71" s="38"/>
      <c r="I71" s="38"/>
      <c r="J71" s="38"/>
      <c r="K71" s="39"/>
      <c r="L71" s="29" t="n">
        <v>0.8864</v>
      </c>
      <c r="M71" s="40"/>
      <c r="N71" s="41"/>
      <c r="O71" s="23"/>
      <c r="P71" s="34" t="str">
        <f aca="false">IF(SUM(O71)=0,"",AVERAGE(O71))</f>
        <v/>
      </c>
    </row>
    <row r="72" customFormat="false" ht="12.75" hidden="false" customHeight="false" outlineLevel="0" collapsed="false">
      <c r="A72" s="17" t="n">
        <f aca="false">A71+1</f>
        <v>445</v>
      </c>
      <c r="B72" s="25" t="s">
        <v>75</v>
      </c>
      <c r="C72" s="26" t="s">
        <v>27</v>
      </c>
      <c r="D72" s="27"/>
      <c r="E72" s="27"/>
      <c r="F72" s="27"/>
      <c r="H72" s="38"/>
      <c r="I72" s="38"/>
      <c r="J72" s="38"/>
      <c r="K72" s="39"/>
      <c r="L72" s="29" t="n">
        <v>0.9525</v>
      </c>
      <c r="M72" s="40"/>
      <c r="N72" s="41"/>
      <c r="O72" s="23"/>
      <c r="P72" s="34" t="str">
        <f aca="false">IF(SUM(O72)=0,"",AVERAGE(O72))</f>
        <v/>
      </c>
    </row>
    <row r="73" customFormat="false" ht="12.75" hidden="false" customHeight="false" outlineLevel="0" collapsed="false">
      <c r="A73" s="17" t="n">
        <f aca="false">A72+1</f>
        <v>446</v>
      </c>
      <c r="B73" s="25" t="s">
        <v>76</v>
      </c>
      <c r="C73" s="26" t="s">
        <v>27</v>
      </c>
      <c r="D73" s="27"/>
      <c r="E73" s="27"/>
      <c r="F73" s="27"/>
      <c r="H73" s="38"/>
      <c r="I73" s="38"/>
      <c r="J73" s="38"/>
      <c r="K73" s="39"/>
      <c r="L73" s="29"/>
      <c r="M73" s="40"/>
      <c r="N73" s="41"/>
      <c r="O73" s="23"/>
      <c r="P73" s="34" t="str">
        <f aca="false">IF(SUM(O73)=0,"",AVERAGE(O73))</f>
        <v/>
      </c>
    </row>
    <row r="74" customFormat="false" ht="12.75" hidden="false" customHeight="false" outlineLevel="0" collapsed="false">
      <c r="A74" s="17" t="n">
        <f aca="false">A73+1</f>
        <v>447</v>
      </c>
      <c r="B74" s="25" t="s">
        <v>77</v>
      </c>
      <c r="C74" s="26" t="s">
        <v>27</v>
      </c>
      <c r="D74" s="27"/>
      <c r="E74" s="27"/>
      <c r="F74" s="27"/>
      <c r="H74" s="38"/>
      <c r="I74" s="38"/>
      <c r="J74" s="38"/>
      <c r="K74" s="39"/>
      <c r="L74" s="29" t="n">
        <v>0.5151</v>
      </c>
      <c r="M74" s="40"/>
      <c r="N74" s="41"/>
      <c r="O74" s="23"/>
      <c r="P74" s="34" t="str">
        <f aca="false">IF(SUM(O74)=0,"",AVERAGE(O74))</f>
        <v/>
      </c>
    </row>
    <row r="75" customFormat="false" ht="12.75" hidden="false" customHeight="false" outlineLevel="0" collapsed="false">
      <c r="A75" s="17" t="n">
        <f aca="false">A74+1</f>
        <v>448</v>
      </c>
      <c r="B75" s="25" t="s">
        <v>78</v>
      </c>
      <c r="C75" s="26" t="s">
        <v>27</v>
      </c>
      <c r="D75" s="27"/>
      <c r="E75" s="27"/>
      <c r="F75" s="27"/>
      <c r="H75" s="38"/>
      <c r="I75" s="38"/>
      <c r="J75" s="38"/>
      <c r="K75" s="39"/>
      <c r="L75" s="29" t="n">
        <v>0.9969</v>
      </c>
      <c r="M75" s="40"/>
      <c r="N75" s="41"/>
      <c r="O75" s="23"/>
      <c r="P75" s="34" t="str">
        <f aca="false">IF(SUM(O75)=0,"",AVERAGE(O75))</f>
        <v/>
      </c>
    </row>
    <row r="76" customFormat="false" ht="12.75" hidden="false" customHeight="false" outlineLevel="0" collapsed="false">
      <c r="A76" s="17" t="n">
        <f aca="false">A75+1</f>
        <v>449</v>
      </c>
      <c r="B76" s="25" t="s">
        <v>79</v>
      </c>
      <c r="C76" s="26" t="s">
        <v>27</v>
      </c>
      <c r="D76" s="27"/>
      <c r="E76" s="27"/>
      <c r="F76" s="27"/>
      <c r="L76" s="29" t="n">
        <v>0.7107</v>
      </c>
      <c r="M76" s="29"/>
      <c r="N76" s="41"/>
      <c r="O76" s="23"/>
      <c r="P76" s="34" t="str">
        <f aca="false">IF(SUM(O76)=0,"",AVERAGE(O76))</f>
        <v/>
      </c>
    </row>
    <row r="77" customFormat="false" ht="12.75" hidden="false" customHeight="false" outlineLevel="0" collapsed="false">
      <c r="A77" s="17" t="n">
        <f aca="false">A76+1</f>
        <v>450</v>
      </c>
      <c r="B77" s="25" t="s">
        <v>80</v>
      </c>
      <c r="C77" s="26" t="s">
        <v>27</v>
      </c>
      <c r="D77" s="27"/>
      <c r="E77" s="27"/>
      <c r="F77" s="27"/>
      <c r="L77" s="29" t="n">
        <v>0.7432</v>
      </c>
      <c r="M77" s="29"/>
      <c r="N77" s="41"/>
      <c r="O77" s="23"/>
      <c r="P77" s="34" t="str">
        <f aca="false">IF(SUM(O77)=0,"",AVERAGE(O77))</f>
        <v/>
      </c>
    </row>
    <row r="78" customFormat="false" ht="12.75" hidden="false" customHeight="false" outlineLevel="0" collapsed="false">
      <c r="A78" s="17" t="n">
        <f aca="false">A77+1</f>
        <v>451</v>
      </c>
      <c r="B78" s="25" t="s">
        <v>81</v>
      </c>
      <c r="C78" s="26" t="s">
        <v>27</v>
      </c>
      <c r="D78" s="27"/>
      <c r="E78" s="27"/>
      <c r="F78" s="27"/>
      <c r="L78" s="29" t="n">
        <v>0.3541</v>
      </c>
      <c r="M78" s="29"/>
      <c r="N78" s="41"/>
      <c r="O78" s="23"/>
      <c r="P78" s="34" t="str">
        <f aca="false">IF(SUM(O78)=0,"",AVERAGE(O78))</f>
        <v/>
      </c>
    </row>
    <row r="79" customFormat="false" ht="12.75" hidden="false" customHeight="false" outlineLevel="0" collapsed="false">
      <c r="A79" s="17" t="n">
        <f aca="false">A78+1</f>
        <v>452</v>
      </c>
      <c r="B79" s="25" t="s">
        <v>82</v>
      </c>
      <c r="C79" s="26" t="s">
        <v>27</v>
      </c>
      <c r="D79" s="27"/>
      <c r="E79" s="27"/>
      <c r="F79" s="27"/>
      <c r="L79" s="29" t="n">
        <v>0.1637</v>
      </c>
      <c r="M79" s="29"/>
      <c r="N79" s="41"/>
      <c r="O79" s="23"/>
      <c r="P79" s="34" t="str">
        <f aca="false">IF(SUM(O79)=0,"",AVERAGE(O79))</f>
        <v/>
      </c>
    </row>
    <row r="80" customFormat="false" ht="12.75" hidden="false" customHeight="false" outlineLevel="0" collapsed="false">
      <c r="A80" s="17" t="n">
        <f aca="false">A79+1</f>
        <v>453</v>
      </c>
      <c r="B80" s="25" t="s">
        <v>83</v>
      </c>
      <c r="C80" s="26" t="s">
        <v>27</v>
      </c>
      <c r="D80" s="27"/>
      <c r="E80" s="27"/>
      <c r="F80" s="27"/>
      <c r="L80" s="29" t="n">
        <v>0.9662</v>
      </c>
      <c r="M80" s="29"/>
      <c r="N80" s="41"/>
      <c r="O80" s="23"/>
      <c r="P80" s="34" t="str">
        <f aca="false">IF(SUM(O80)=0,"",AVERAGE(O80))</f>
        <v/>
      </c>
    </row>
    <row r="81" customFormat="false" ht="12.75" hidden="false" customHeight="false" outlineLevel="0" collapsed="false">
      <c r="A81" s="17" t="n">
        <f aca="false">A80+1</f>
        <v>454</v>
      </c>
      <c r="B81" s="25" t="s">
        <v>84</v>
      </c>
      <c r="C81" s="26" t="s">
        <v>27</v>
      </c>
      <c r="D81" s="27"/>
      <c r="E81" s="27"/>
      <c r="F81" s="27"/>
      <c r="L81" s="29"/>
      <c r="M81" s="29"/>
      <c r="N81" s="41"/>
      <c r="O81" s="23"/>
      <c r="P81" s="34" t="str">
        <f aca="false">IF(SUM(O81)=0,"",AVERAGE(O81))</f>
        <v/>
      </c>
    </row>
    <row r="82" customFormat="false" ht="12.75" hidden="false" customHeight="false" outlineLevel="0" collapsed="false">
      <c r="A82" s="17" t="n">
        <f aca="false">A81+1</f>
        <v>455</v>
      </c>
      <c r="B82" s="25" t="s">
        <v>85</v>
      </c>
      <c r="C82" s="26" t="s">
        <v>27</v>
      </c>
      <c r="D82" s="27"/>
      <c r="E82" s="27"/>
      <c r="F82" s="27"/>
      <c r="L82" s="29" t="n">
        <v>0.1821</v>
      </c>
      <c r="M82" s="29"/>
      <c r="N82" s="41"/>
      <c r="O82" s="23"/>
      <c r="P82" s="34" t="str">
        <f aca="false">IF(SUM(O82)=0,"",AVERAGE(O82))</f>
        <v/>
      </c>
    </row>
    <row r="83" customFormat="false" ht="12.75" hidden="false" customHeight="false" outlineLevel="0" collapsed="false">
      <c r="A83" s="17" t="n">
        <f aca="false">A82+1</f>
        <v>456</v>
      </c>
      <c r="B83" s="25" t="s">
        <v>86</v>
      </c>
      <c r="C83" s="26" t="s">
        <v>27</v>
      </c>
      <c r="D83" s="27"/>
      <c r="E83" s="27"/>
      <c r="F83" s="27"/>
      <c r="L83" s="29" t="n">
        <v>0.9983</v>
      </c>
      <c r="M83" s="29"/>
      <c r="N83" s="41"/>
      <c r="O83" s="23"/>
      <c r="P83" s="34" t="str">
        <f aca="false">IF(SUM(O83)=0,"",AVERAGE(O83))</f>
        <v/>
      </c>
    </row>
    <row r="84" customFormat="false" ht="12.75" hidden="false" customHeight="false" outlineLevel="0" collapsed="false">
      <c r="A84" s="17" t="n">
        <f aca="false">A83+1</f>
        <v>457</v>
      </c>
      <c r="B84" s="25" t="s">
        <v>87</v>
      </c>
      <c r="C84" s="26" t="s">
        <v>27</v>
      </c>
      <c r="D84" s="27"/>
      <c r="E84" s="27"/>
      <c r="F84" s="27"/>
      <c r="L84" s="29" t="n">
        <v>0.2714</v>
      </c>
      <c r="M84" s="29"/>
      <c r="N84" s="41"/>
      <c r="O84" s="23"/>
      <c r="P84" s="34" t="str">
        <f aca="false">IF(SUM(O84)=0,"",AVERAGE(O84))</f>
        <v/>
      </c>
    </row>
    <row r="85" customFormat="false" ht="12.75" hidden="false" customHeight="false" outlineLevel="0" collapsed="false">
      <c r="A85" s="17" t="n">
        <f aca="false">A84+1</f>
        <v>458</v>
      </c>
      <c r="B85" s="25" t="s">
        <v>88</v>
      </c>
      <c r="C85" s="26" t="s">
        <v>27</v>
      </c>
      <c r="D85" s="27"/>
      <c r="E85" s="27"/>
      <c r="F85" s="27"/>
      <c r="L85" s="29" t="n">
        <v>0.8452</v>
      </c>
      <c r="M85" s="29"/>
      <c r="N85" s="41"/>
      <c r="O85" s="23"/>
      <c r="P85" s="34" t="str">
        <f aca="false">IF(SUM(O85)=0,"",AVERAGE(O85))</f>
        <v/>
      </c>
    </row>
    <row r="86" customFormat="false" ht="12.75" hidden="false" customHeight="false" outlineLevel="0" collapsed="false">
      <c r="A86" s="17" t="n">
        <f aca="false">A85+1</f>
        <v>459</v>
      </c>
      <c r="B86" s="25" t="s">
        <v>89</v>
      </c>
      <c r="C86" s="26" t="s">
        <v>27</v>
      </c>
      <c r="D86" s="27"/>
      <c r="E86" s="27"/>
      <c r="F86" s="27"/>
      <c r="L86" s="29" t="n">
        <v>0.3339</v>
      </c>
      <c r="M86" s="29"/>
      <c r="N86" s="41"/>
      <c r="O86" s="23"/>
      <c r="P86" s="34" t="str">
        <f aca="false">IF(SUM(O86)=0,"",AVERAGE(O86))</f>
        <v/>
      </c>
    </row>
    <row r="87" customFormat="false" ht="12.75" hidden="false" customHeight="false" outlineLevel="0" collapsed="false">
      <c r="A87" s="17" t="n">
        <f aca="false">A86+1</f>
        <v>460</v>
      </c>
      <c r="B87" s="25" t="s">
        <v>90</v>
      </c>
      <c r="C87" s="26" t="s">
        <v>27</v>
      </c>
      <c r="D87" s="27"/>
      <c r="E87" s="27"/>
      <c r="F87" s="27"/>
      <c r="L87" s="29" t="n">
        <v>0.8928</v>
      </c>
      <c r="M87" s="29"/>
      <c r="N87" s="41"/>
      <c r="O87" s="23"/>
      <c r="P87" s="34" t="str">
        <f aca="false">IF(SUM(O87)=0,"",AVERAGE(O87))</f>
        <v/>
      </c>
    </row>
    <row r="88" customFormat="false" ht="12.75" hidden="false" customHeight="false" outlineLevel="0" collapsed="false">
      <c r="A88" s="17" t="n">
        <f aca="false">A87+1</f>
        <v>461</v>
      </c>
      <c r="B88" s="25" t="s">
        <v>91</v>
      </c>
      <c r="C88" s="26" t="s">
        <v>27</v>
      </c>
      <c r="D88" s="27"/>
      <c r="E88" s="27"/>
      <c r="F88" s="27"/>
      <c r="L88" s="29" t="n">
        <v>0.8754</v>
      </c>
      <c r="M88" s="29"/>
      <c r="N88" s="41"/>
      <c r="O88" s="23"/>
      <c r="P88" s="34" t="str">
        <f aca="false">IF(SUM(O88)=0,"",AVERAGE(O88))</f>
        <v/>
      </c>
    </row>
    <row r="89" customFormat="false" ht="12.75" hidden="false" customHeight="false" outlineLevel="0" collapsed="false">
      <c r="A89" s="17" t="n">
        <f aca="false">A88+1</f>
        <v>462</v>
      </c>
      <c r="B89" s="25" t="s">
        <v>92</v>
      </c>
      <c r="C89" s="26" t="s">
        <v>27</v>
      </c>
      <c r="D89" s="27"/>
      <c r="E89" s="27"/>
      <c r="F89" s="27"/>
      <c r="L89" s="29" t="n">
        <v>0.8928</v>
      </c>
      <c r="M89" s="29"/>
      <c r="N89" s="41"/>
      <c r="O89" s="23"/>
      <c r="P89" s="34" t="str">
        <f aca="false">IF(SUM(O89)=0,"",AVERAGE(O89))</f>
        <v/>
      </c>
    </row>
    <row r="90" customFormat="false" ht="12.75" hidden="false" customHeight="false" outlineLevel="0" collapsed="false">
      <c r="A90" s="17" t="n">
        <f aca="false">A89+1</f>
        <v>463</v>
      </c>
      <c r="B90" s="25" t="s">
        <v>93</v>
      </c>
      <c r="C90" s="26" t="s">
        <v>27</v>
      </c>
      <c r="D90" s="27"/>
      <c r="E90" s="27"/>
      <c r="F90" s="27"/>
      <c r="L90" s="29"/>
      <c r="M90" s="29"/>
      <c r="N90" s="42"/>
      <c r="O90" s="23"/>
      <c r="P90" s="34" t="str">
        <f aca="false">IF(SUM(O90)=0,"",AVERAGE(O90))</f>
        <v/>
      </c>
    </row>
    <row r="91" customFormat="false" ht="12.75" hidden="false" customHeight="false" outlineLevel="0" collapsed="false">
      <c r="A91" s="17" t="n">
        <f aca="false">A90+1</f>
        <v>464</v>
      </c>
      <c r="B91" s="25" t="s">
        <v>94</v>
      </c>
      <c r="C91" s="26" t="s">
        <v>27</v>
      </c>
      <c r="D91" s="27"/>
      <c r="E91" s="27"/>
      <c r="F91" s="27"/>
      <c r="L91" s="29" t="n">
        <v>0.9007</v>
      </c>
      <c r="M91" s="29"/>
      <c r="N91" s="42"/>
      <c r="O91" s="23"/>
      <c r="P91" s="34" t="str">
        <f aca="false">IF(SUM(O91)=0,"",AVERAGE(O91))</f>
        <v/>
      </c>
    </row>
    <row r="92" customFormat="false" ht="12.75" hidden="false" customHeight="false" outlineLevel="0" collapsed="false">
      <c r="A92" s="17" t="n">
        <f aca="false">A91+1</f>
        <v>465</v>
      </c>
      <c r="B92" s="25" t="s">
        <v>95</v>
      </c>
      <c r="C92" s="26" t="s">
        <v>27</v>
      </c>
      <c r="D92" s="27"/>
      <c r="E92" s="27"/>
      <c r="F92" s="27"/>
      <c r="L92" s="29" t="n">
        <v>0.6581</v>
      </c>
      <c r="M92" s="29"/>
      <c r="N92" s="43"/>
      <c r="O92" s="23"/>
      <c r="P92" s="34" t="str">
        <f aca="false">IF(SUM(O92)=0,"",AVERAGE(O92))</f>
        <v/>
      </c>
    </row>
    <row r="93" customFormat="false" ht="12.75" hidden="false" customHeight="false" outlineLevel="0" collapsed="false">
      <c r="A93" s="17" t="n">
        <f aca="false">A92+1</f>
        <v>466</v>
      </c>
      <c r="B93" s="25" t="s">
        <v>96</v>
      </c>
      <c r="C93" s="26" t="s">
        <v>27</v>
      </c>
      <c r="D93" s="27"/>
      <c r="E93" s="27"/>
      <c r="F93" s="27"/>
      <c r="L93" s="29" t="n">
        <v>0.889</v>
      </c>
      <c r="M93" s="29"/>
      <c r="N93" s="41"/>
      <c r="O93" s="23"/>
      <c r="P93" s="34" t="str">
        <f aca="false">IF(SUM(O93)=0,"",AVERAGE(O93))</f>
        <v/>
      </c>
    </row>
    <row r="94" customFormat="false" ht="12.75" hidden="false" customHeight="false" outlineLevel="0" collapsed="false">
      <c r="A94" s="17" t="n">
        <f aca="false">A93+1</f>
        <v>467</v>
      </c>
      <c r="B94" s="25" t="s">
        <v>97</v>
      </c>
      <c r="C94" s="26" t="s">
        <v>27</v>
      </c>
      <c r="D94" s="27"/>
      <c r="E94" s="27"/>
      <c r="F94" s="27"/>
      <c r="L94" s="29" t="n">
        <v>0.8637</v>
      </c>
      <c r="M94" s="29"/>
      <c r="N94" s="41"/>
      <c r="O94" s="23"/>
      <c r="P94" s="34" t="str">
        <f aca="false">IF(SUM(O94)=0,"",AVERAGE(O94))</f>
        <v/>
      </c>
    </row>
    <row r="95" customFormat="false" ht="12.75" hidden="false" customHeight="false" outlineLevel="0" collapsed="false">
      <c r="A95" s="17" t="n">
        <f aca="false">A94+1</f>
        <v>468</v>
      </c>
      <c r="B95" s="25" t="s">
        <v>98</v>
      </c>
      <c r="C95" s="26" t="s">
        <v>27</v>
      </c>
      <c r="D95" s="27"/>
      <c r="E95" s="27"/>
      <c r="F95" s="27"/>
      <c r="L95" s="29" t="n">
        <v>0.589</v>
      </c>
      <c r="M95" s="29"/>
      <c r="N95" s="41"/>
      <c r="O95" s="23"/>
      <c r="P95" s="34" t="str">
        <f aca="false">IF(SUM(O95)=0,"",AVERAGE(O95))</f>
        <v/>
      </c>
    </row>
    <row r="96" customFormat="false" ht="16.5" hidden="false" customHeight="true" outlineLevel="0" collapsed="false">
      <c r="A96" s="17" t="n">
        <f aca="false">A95+1</f>
        <v>469</v>
      </c>
      <c r="B96" s="25" t="s">
        <v>99</v>
      </c>
      <c r="C96" s="26" t="s">
        <v>27</v>
      </c>
      <c r="D96" s="27"/>
      <c r="E96" s="27"/>
      <c r="F96" s="27"/>
      <c r="L96" s="29" t="n">
        <v>0.9167</v>
      </c>
      <c r="M96" s="29"/>
      <c r="N96" s="41"/>
      <c r="O96" s="23"/>
      <c r="P96" s="34" t="str">
        <f aca="false">IF(SUM(O96)=0,"",AVERAGE(O96))</f>
        <v/>
      </c>
    </row>
    <row r="97" customFormat="false" ht="12.75" hidden="false" customHeight="false" outlineLevel="0" collapsed="false">
      <c r="A97" s="17" t="n">
        <f aca="false">A96+1</f>
        <v>470</v>
      </c>
      <c r="B97" s="25" t="s">
        <v>100</v>
      </c>
      <c r="C97" s="26" t="s">
        <v>27</v>
      </c>
      <c r="D97" s="27"/>
      <c r="E97" s="27"/>
      <c r="F97" s="27"/>
      <c r="L97" s="29" t="n">
        <v>0.7264</v>
      </c>
      <c r="M97" s="29"/>
      <c r="N97" s="41"/>
      <c r="O97" s="23"/>
      <c r="P97" s="34" t="str">
        <f aca="false">IF(SUM(O97)=0,"",AVERAGE(O97))</f>
        <v/>
      </c>
    </row>
    <row r="98" customFormat="false" ht="12.75" hidden="false" customHeight="false" outlineLevel="0" collapsed="false">
      <c r="A98" s="17" t="n">
        <f aca="false">A97+1</f>
        <v>471</v>
      </c>
      <c r="B98" s="25" t="s">
        <v>101</v>
      </c>
      <c r="C98" s="26" t="s">
        <v>27</v>
      </c>
      <c r="D98" s="27"/>
      <c r="E98" s="27"/>
      <c r="F98" s="27"/>
      <c r="L98" s="29"/>
      <c r="M98" s="29"/>
      <c r="N98" s="41"/>
      <c r="O98" s="23"/>
      <c r="P98" s="34" t="str">
        <f aca="false">IF(SUM(O98)=0,"",AVERAGE(O98))</f>
        <v/>
      </c>
    </row>
    <row r="99" customFormat="false" ht="12.75" hidden="false" customHeight="false" outlineLevel="0" collapsed="false">
      <c r="A99" s="17" t="n">
        <f aca="false">A98+1</f>
        <v>472</v>
      </c>
      <c r="B99" s="25" t="s">
        <v>102</v>
      </c>
      <c r="C99" s="26" t="s">
        <v>27</v>
      </c>
      <c r="D99" s="27"/>
      <c r="E99" s="27"/>
      <c r="F99" s="27"/>
      <c r="L99" s="29" t="n">
        <v>0.8716</v>
      </c>
      <c r="M99" s="29"/>
      <c r="N99" s="41"/>
      <c r="O99" s="23"/>
      <c r="P99" s="34" t="str">
        <f aca="false">IF(SUM(O99)=0,"",AVERAGE(O99))</f>
        <v/>
      </c>
    </row>
    <row r="100" customFormat="false" ht="12.75" hidden="false" customHeight="false" outlineLevel="0" collapsed="false">
      <c r="A100" s="17" t="n">
        <f aca="false">A99+1</f>
        <v>473</v>
      </c>
      <c r="B100" s="25" t="s">
        <v>103</v>
      </c>
      <c r="C100" s="26" t="s">
        <v>27</v>
      </c>
      <c r="D100" s="27"/>
      <c r="E100" s="27"/>
      <c r="F100" s="27"/>
      <c r="L100" s="29" t="n">
        <v>0.3126</v>
      </c>
      <c r="M100" s="29"/>
      <c r="N100" s="41"/>
      <c r="O100" s="23"/>
      <c r="P100" s="34" t="str">
        <f aca="false">IF(SUM(O100)=0,"",AVERAGE(O100))</f>
        <v/>
      </c>
    </row>
    <row r="101" customFormat="false" ht="12.75" hidden="false" customHeight="false" outlineLevel="0" collapsed="false">
      <c r="A101" s="17" t="n">
        <f aca="false">A100+1</f>
        <v>474</v>
      </c>
      <c r="B101" s="25" t="s">
        <v>104</v>
      </c>
      <c r="C101" s="26" t="s">
        <v>27</v>
      </c>
      <c r="D101" s="27"/>
      <c r="E101" s="27"/>
      <c r="F101" s="27"/>
      <c r="L101" s="29" t="n">
        <v>0.8522</v>
      </c>
      <c r="M101" s="29"/>
      <c r="N101" s="41"/>
      <c r="O101" s="23"/>
      <c r="P101" s="34" t="str">
        <f aca="false">IF(SUM(O101)=0,"",AVERAGE(O101))</f>
        <v/>
      </c>
    </row>
    <row r="102" customFormat="false" ht="12.75" hidden="false" customHeight="false" outlineLevel="0" collapsed="false">
      <c r="A102" s="17" t="n">
        <f aca="false">A101+1</f>
        <v>475</v>
      </c>
      <c r="B102" s="25" t="s">
        <v>105</v>
      </c>
      <c r="C102" s="26" t="s">
        <v>27</v>
      </c>
      <c r="D102" s="27"/>
      <c r="E102" s="27"/>
      <c r="F102" s="27"/>
      <c r="L102" s="29" t="n">
        <v>0.0254</v>
      </c>
      <c r="M102" s="29"/>
      <c r="N102" s="41"/>
      <c r="O102" s="23"/>
      <c r="P102" s="34" t="str">
        <f aca="false">IF(SUM(O102)=0,"",AVERAGE(O102))</f>
        <v/>
      </c>
    </row>
    <row r="103" customFormat="false" ht="12.75" hidden="false" customHeight="false" outlineLevel="0" collapsed="false">
      <c r="A103" s="17" t="n">
        <f aca="false">A102+1</f>
        <v>476</v>
      </c>
      <c r="B103" s="25" t="s">
        <v>106</v>
      </c>
      <c r="C103" s="26" t="s">
        <v>27</v>
      </c>
      <c r="D103" s="27"/>
      <c r="E103" s="27"/>
      <c r="F103" s="27"/>
      <c r="L103" s="29" t="n">
        <v>0.9518</v>
      </c>
      <c r="M103" s="29"/>
      <c r="N103" s="41"/>
      <c r="O103" s="23"/>
      <c r="P103" s="34" t="str">
        <f aca="false">IF(SUM(O103)=0,"",AVERAGE(O103))</f>
        <v/>
      </c>
    </row>
    <row r="104" customFormat="false" ht="12.75" hidden="false" customHeight="false" outlineLevel="0" collapsed="false">
      <c r="A104" s="17" t="n">
        <f aca="false">A103+1</f>
        <v>477</v>
      </c>
      <c r="B104" s="25" t="s">
        <v>107</v>
      </c>
      <c r="C104" s="26" t="s">
        <v>27</v>
      </c>
      <c r="D104" s="27"/>
      <c r="E104" s="27"/>
      <c r="F104" s="27"/>
      <c r="L104" s="29" t="n">
        <v>0.3438</v>
      </c>
      <c r="M104" s="29"/>
      <c r="N104" s="41"/>
      <c r="O104" s="23"/>
      <c r="P104" s="34" t="str">
        <f aca="false">IF(SUM(O104)=0,"",AVERAGE(O104))</f>
        <v/>
      </c>
    </row>
    <row r="105" customFormat="false" ht="12.75" hidden="false" customHeight="false" outlineLevel="0" collapsed="false">
      <c r="A105" s="17" t="n">
        <f aca="false">A104+1</f>
        <v>478</v>
      </c>
      <c r="B105" s="25" t="s">
        <v>108</v>
      </c>
      <c r="C105" s="26" t="s">
        <v>27</v>
      </c>
      <c r="D105" s="27"/>
      <c r="E105" s="27"/>
      <c r="F105" s="27"/>
      <c r="L105" s="29" t="n">
        <v>0.3524</v>
      </c>
      <c r="M105" s="29"/>
      <c r="N105" s="41"/>
      <c r="O105" s="23"/>
      <c r="P105" s="34" t="str">
        <f aca="false">IF(SUM(O105)=0,"",AVERAGE(O105))</f>
        <v/>
      </c>
    </row>
    <row r="106" customFormat="false" ht="12.75" hidden="false" customHeight="false" outlineLevel="0" collapsed="false">
      <c r="A106" s="17" t="n">
        <f aca="false">A105+1</f>
        <v>479</v>
      </c>
      <c r="B106" s="25" t="s">
        <v>109</v>
      </c>
      <c r="C106" s="26" t="s">
        <v>27</v>
      </c>
      <c r="D106" s="27"/>
      <c r="E106" s="27"/>
      <c r="F106" s="27"/>
      <c r="L106" s="29" t="n">
        <v>0.5691</v>
      </c>
      <c r="M106" s="29"/>
      <c r="N106" s="41"/>
      <c r="O106" s="23"/>
      <c r="P106" s="34" t="str">
        <f aca="false">IF(SUM(O106)=0,"",AVERAGE(O106))</f>
        <v/>
      </c>
    </row>
    <row r="107" customFormat="false" ht="12.75" hidden="false" customHeight="false" outlineLevel="0" collapsed="false">
      <c r="A107" s="17" t="n">
        <f aca="false">A106+1</f>
        <v>480</v>
      </c>
      <c r="B107" s="25" t="s">
        <v>110</v>
      </c>
      <c r="C107" s="26" t="s">
        <v>27</v>
      </c>
      <c r="D107" s="27"/>
      <c r="E107" s="27"/>
      <c r="F107" s="27"/>
      <c r="L107" s="29" t="n">
        <v>0.5178</v>
      </c>
      <c r="M107" s="29"/>
      <c r="N107" s="41"/>
      <c r="O107" s="23"/>
      <c r="P107" s="34" t="str">
        <f aca="false">IF(SUM(O107)=0,"",AVERAGE(O107))</f>
        <v/>
      </c>
    </row>
    <row r="108" customFormat="false" ht="12.75" hidden="false" customHeight="false" outlineLevel="0" collapsed="false">
      <c r="A108" s="17" t="n">
        <f aca="false">A107+1</f>
        <v>481</v>
      </c>
      <c r="B108" s="25" t="s">
        <v>111</v>
      </c>
      <c r="C108" s="26" t="s">
        <v>27</v>
      </c>
      <c r="D108" s="27"/>
      <c r="E108" s="27"/>
      <c r="F108" s="27"/>
      <c r="L108" s="29" t="n">
        <v>0.375</v>
      </c>
      <c r="M108" s="29"/>
      <c r="N108" s="41"/>
      <c r="O108" s="23"/>
      <c r="P108" s="34" t="str">
        <f aca="false">IF(SUM(O108)=0,"",AVERAGE(O108))</f>
        <v/>
      </c>
    </row>
    <row r="109" customFormat="false" ht="12.75" hidden="false" customHeight="false" outlineLevel="0" collapsed="false">
      <c r="A109" s="17" t="n">
        <f aca="false">A108+1</f>
        <v>482</v>
      </c>
      <c r="B109" s="25" t="s">
        <v>112</v>
      </c>
      <c r="C109" s="26" t="s">
        <v>27</v>
      </c>
      <c r="D109" s="27"/>
      <c r="E109" s="27"/>
      <c r="F109" s="27"/>
      <c r="L109" s="29" t="n">
        <v>0.4221</v>
      </c>
      <c r="M109" s="29"/>
      <c r="N109" s="41"/>
      <c r="O109" s="23"/>
      <c r="P109" s="34" t="str">
        <f aca="false">IF(SUM(O109)=0,"",AVERAGE(O109))</f>
        <v/>
      </c>
    </row>
    <row r="110" customFormat="false" ht="12.75" hidden="false" customHeight="false" outlineLevel="0" collapsed="false">
      <c r="A110" s="17" t="n">
        <f aca="false">A109+1</f>
        <v>483</v>
      </c>
      <c r="B110" s="25" t="s">
        <v>113</v>
      </c>
      <c r="C110" s="26" t="s">
        <v>27</v>
      </c>
      <c r="D110" s="27"/>
      <c r="E110" s="27"/>
      <c r="F110" s="27"/>
      <c r="L110" s="29" t="n">
        <v>0.7011</v>
      </c>
      <c r="M110" s="29"/>
      <c r="N110" s="41"/>
      <c r="O110" s="23"/>
      <c r="P110" s="34" t="str">
        <f aca="false">IF(SUM(O110)=0,"",AVERAGE(O110))</f>
        <v/>
      </c>
    </row>
    <row r="111" customFormat="false" ht="12.75" hidden="false" customHeight="false" outlineLevel="0" collapsed="false">
      <c r="A111" s="17" t="n">
        <f aca="false">A110+1</f>
        <v>484</v>
      </c>
      <c r="B111" s="25" t="s">
        <v>114</v>
      </c>
      <c r="C111" s="26" t="s">
        <v>27</v>
      </c>
      <c r="D111" s="27"/>
      <c r="E111" s="27"/>
      <c r="F111" s="27"/>
      <c r="L111" s="29" t="n">
        <v>0.8622</v>
      </c>
      <c r="M111" s="29"/>
      <c r="N111" s="41"/>
      <c r="O111" s="23"/>
      <c r="P111" s="34" t="str">
        <f aca="false">IF(SUM(O111)=0,"",AVERAGE(O111))</f>
        <v/>
      </c>
    </row>
    <row r="112" customFormat="false" ht="12.75" hidden="false" customHeight="false" outlineLevel="0" collapsed="false">
      <c r="A112" s="17" t="n">
        <f aca="false">A111+1</f>
        <v>485</v>
      </c>
      <c r="B112" s="25" t="s">
        <v>115</v>
      </c>
      <c r="C112" s="26" t="s">
        <v>27</v>
      </c>
      <c r="D112" s="27"/>
      <c r="E112" s="27"/>
      <c r="F112" s="27"/>
      <c r="L112" s="29" t="n">
        <v>0.9119</v>
      </c>
      <c r="M112" s="29"/>
      <c r="N112" s="41"/>
      <c r="O112" s="23"/>
      <c r="P112" s="34" t="str">
        <f aca="false">IF(SUM(O112)=0,"",AVERAGE(O112))</f>
        <v/>
      </c>
    </row>
    <row r="113" customFormat="false" ht="12.75" hidden="false" customHeight="false" outlineLevel="0" collapsed="false">
      <c r="A113" s="17" t="n">
        <f aca="false">A112+1</f>
        <v>486</v>
      </c>
      <c r="B113" s="25" t="s">
        <v>116</v>
      </c>
      <c r="C113" s="26" t="s">
        <v>27</v>
      </c>
      <c r="D113" s="27"/>
      <c r="E113" s="27"/>
      <c r="F113" s="27"/>
      <c r="L113" s="29" t="n">
        <v>0.8865</v>
      </c>
      <c r="M113" s="29"/>
      <c r="N113" s="41"/>
      <c r="O113" s="23"/>
      <c r="P113" s="34" t="str">
        <f aca="false">IF(SUM(O113)=0,"",AVERAGE(O113))</f>
        <v/>
      </c>
    </row>
    <row r="114" customFormat="false" ht="12.75" hidden="false" customHeight="false" outlineLevel="0" collapsed="false">
      <c r="A114" s="17" t="n">
        <f aca="false">A113+1</f>
        <v>487</v>
      </c>
      <c r="B114" s="25" t="s">
        <v>117</v>
      </c>
      <c r="C114" s="26" t="n">
        <v>37172</v>
      </c>
      <c r="D114" s="27"/>
      <c r="E114" s="27"/>
      <c r="F114" s="27"/>
      <c r="M114" s="29" t="n">
        <v>0.85</v>
      </c>
      <c r="N114" s="41"/>
      <c r="O114" s="41"/>
      <c r="P114" s="34" t="str">
        <f aca="false">IF(SUM(O114)=0,"",AVERAGE(O114))</f>
        <v/>
      </c>
    </row>
    <row r="115" customFormat="false" ht="12.75" hidden="false" customHeight="false" outlineLevel="0" collapsed="false">
      <c r="A115" s="17" t="n">
        <f aca="false">A114+1</f>
        <v>488</v>
      </c>
      <c r="B115" s="25" t="s">
        <v>118</v>
      </c>
      <c r="C115" s="26" t="n">
        <v>37172</v>
      </c>
      <c r="D115" s="27"/>
      <c r="E115" s="27"/>
      <c r="F115" s="27"/>
      <c r="M115" s="29" t="n">
        <v>0.944</v>
      </c>
      <c r="N115" s="41"/>
      <c r="O115" s="41"/>
      <c r="P115" s="34" t="str">
        <f aca="false">IF(SUM(O115)=0,"",AVERAGE(O115))</f>
        <v/>
      </c>
    </row>
    <row r="116" customFormat="false" ht="12.75" hidden="false" customHeight="false" outlineLevel="0" collapsed="false">
      <c r="A116" s="17" t="n">
        <f aca="false">A115+1</f>
        <v>489</v>
      </c>
      <c r="B116" s="25" t="s">
        <v>119</v>
      </c>
      <c r="C116" s="26" t="n">
        <v>37190</v>
      </c>
      <c r="D116" s="27"/>
      <c r="E116" s="27"/>
      <c r="F116" s="27"/>
      <c r="M116" s="29" t="n">
        <v>0.599</v>
      </c>
      <c r="N116" s="41"/>
      <c r="O116" s="41"/>
      <c r="P116" s="34" t="str">
        <f aca="false">IF(SUM(O116)=0,"",AVERAGE(O116))</f>
        <v/>
      </c>
    </row>
    <row r="117" customFormat="false" ht="12.75" hidden="false" customHeight="false" outlineLevel="0" collapsed="false">
      <c r="A117" s="17" t="n">
        <f aca="false">A116+1</f>
        <v>490</v>
      </c>
      <c r="B117" s="25" t="s">
        <v>120</v>
      </c>
      <c r="C117" s="26" t="n">
        <v>37173</v>
      </c>
      <c r="D117" s="27"/>
      <c r="E117" s="27"/>
      <c r="F117" s="27"/>
      <c r="M117" s="29" t="n">
        <v>0.962</v>
      </c>
      <c r="N117" s="41"/>
      <c r="O117" s="41"/>
      <c r="P117" s="34" t="str">
        <f aca="false">IF(SUM(O117)=0,"",AVERAGE(O117))</f>
        <v/>
      </c>
    </row>
    <row r="118" customFormat="false" ht="12.75" hidden="false" customHeight="false" outlineLevel="0" collapsed="false">
      <c r="A118" s="17" t="n">
        <f aca="false">A117+1</f>
        <v>491</v>
      </c>
      <c r="B118" s="25" t="s">
        <v>121</v>
      </c>
      <c r="C118" s="26" t="n">
        <v>37174</v>
      </c>
      <c r="D118" s="27"/>
      <c r="E118" s="27"/>
      <c r="F118" s="27"/>
      <c r="M118" s="29" t="n">
        <v>0.96</v>
      </c>
      <c r="N118" s="41"/>
      <c r="O118" s="41"/>
      <c r="P118" s="34" t="str">
        <f aca="false">IF(SUM(O118)=0,"",AVERAGE(O118))</f>
        <v/>
      </c>
    </row>
    <row r="119" customFormat="false" ht="12.75" hidden="false" customHeight="false" outlineLevel="0" collapsed="false">
      <c r="A119" s="44" t="n">
        <f aca="false">A118+1</f>
        <v>492</v>
      </c>
      <c r="B119" s="45" t="s">
        <v>122</v>
      </c>
      <c r="C119" s="46" t="n">
        <v>37174</v>
      </c>
      <c r="D119" s="27"/>
      <c r="E119" s="27"/>
      <c r="F119" s="27"/>
      <c r="M119" s="47" t="n">
        <v>0.784</v>
      </c>
      <c r="N119" s="48"/>
      <c r="O119" s="48"/>
      <c r="P119" s="49" t="str">
        <f aca="false">IF(SUM(O119)=0,"",AVERAGE(O119))</f>
        <v/>
      </c>
    </row>
    <row r="120" customFormat="false" ht="12.75" hidden="false" customHeight="false" outlineLevel="0" collapsed="false">
      <c r="A120" s="50"/>
      <c r="B120" s="51" t="s">
        <v>123</v>
      </c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3"/>
      <c r="N120" s="52"/>
      <c r="O120" s="52"/>
      <c r="P120" s="54" t="n">
        <f aca="false">AVERAGE(P4:P23)</f>
        <v>0.951412428378338</v>
      </c>
    </row>
    <row r="121" customFormat="false" ht="12.75" hidden="false" customHeight="false" outlineLevel="0" collapsed="false">
      <c r="B121" s="55"/>
      <c r="M121" s="2"/>
    </row>
    <row r="122" customFormat="false" ht="12.75" hidden="false" customHeight="false" outlineLevel="0" collapsed="false">
      <c r="B122" s="56" t="s">
        <v>124</v>
      </c>
      <c r="G122" s="57"/>
      <c r="H122" s="57"/>
      <c r="I122" s="58"/>
      <c r="J122" s="58" t="n">
        <f aca="false">AVERAGE(J4:J12)</f>
        <v>0.9449</v>
      </c>
      <c r="K122" s="58" t="n">
        <f aca="false">AVERAGE(K4:K23)</f>
        <v>0.937951082456291</v>
      </c>
      <c r="L122" s="58" t="n">
        <f aca="false">AVERAGE(L4:L23)</f>
        <v>0.977635</v>
      </c>
      <c r="M122" s="58" t="n">
        <f aca="false">AVERAGE(M4:M23)</f>
        <v>0.94615</v>
      </c>
    </row>
    <row r="123" customFormat="false" ht="12.75" hidden="false" customHeight="false" outlineLevel="0" collapsed="false">
      <c r="B123" s="59" t="s">
        <v>125</v>
      </c>
      <c r="G123" s="57"/>
      <c r="H123" s="57"/>
      <c r="I123" s="60"/>
      <c r="J123" s="60" t="n">
        <f aca="false">COUNT(J4:J12)</f>
        <v>9</v>
      </c>
      <c r="K123" s="60" t="n">
        <f aca="false">COUNT(K4:K23)</f>
        <v>20</v>
      </c>
      <c r="L123" s="60" t="n">
        <f aca="false">COUNT(L4:L23)</f>
        <v>20</v>
      </c>
      <c r="M123" s="60" t="n">
        <f aca="false">COUNT(M4:M23)</f>
        <v>20</v>
      </c>
    </row>
    <row r="124" customFormat="false" ht="12.75" hidden="false" customHeight="false" outlineLevel="0" collapsed="false">
      <c r="B124" s="59" t="s">
        <v>126</v>
      </c>
      <c r="G124" s="57"/>
      <c r="H124" s="57"/>
      <c r="I124" s="60" t="n">
        <f aca="false">'EW 1.5 - Europe'!L381</f>
        <v>375</v>
      </c>
      <c r="J124" s="60" t="n">
        <f aca="false">J123+I124</f>
        <v>384</v>
      </c>
      <c r="K124" s="60" t="n">
        <f aca="false">K123+J124</f>
        <v>404</v>
      </c>
      <c r="L124" s="60" t="n">
        <f aca="false">K124</f>
        <v>404</v>
      </c>
      <c r="M124" s="60" t="n">
        <f aca="false">L124</f>
        <v>404</v>
      </c>
    </row>
    <row r="125" customFormat="false" ht="12.75" hidden="false" customHeight="false" outlineLevel="0" collapsed="false">
      <c r="B125" s="56"/>
      <c r="G125" s="57"/>
      <c r="H125" s="57"/>
      <c r="I125" s="60"/>
      <c r="J125" s="60"/>
      <c r="K125" s="60"/>
      <c r="L125" s="60"/>
      <c r="M125" s="60"/>
    </row>
    <row r="126" customFormat="false" ht="12.75" hidden="false" customHeight="false" outlineLevel="0" collapsed="false">
      <c r="B126" s="56" t="s">
        <v>127</v>
      </c>
      <c r="G126" s="57"/>
      <c r="H126" s="57"/>
      <c r="I126" s="60"/>
      <c r="J126" s="60"/>
      <c r="K126" s="60"/>
      <c r="L126" s="60"/>
      <c r="M126" s="60"/>
    </row>
    <row r="127" customFormat="false" ht="12.75" hidden="false" customHeight="false" outlineLevel="0" collapsed="false">
      <c r="B127" s="61" t="s">
        <v>128</v>
      </c>
      <c r="G127" s="58" t="n">
        <f aca="false">AVERAGE(L24:L113)</f>
        <v>0.689834939759036</v>
      </c>
      <c r="H127" s="58"/>
      <c r="I127" s="58"/>
      <c r="J127" s="58"/>
      <c r="K127" s="58"/>
    </row>
    <row r="128" customFormat="false" ht="12.75" hidden="false" customHeight="false" outlineLevel="0" collapsed="false">
      <c r="B128" s="61" t="s">
        <v>129</v>
      </c>
      <c r="G128" s="58" t="n">
        <f aca="false">AVERAGE(M114:M119)</f>
        <v>0.849833333333333</v>
      </c>
      <c r="I128" s="60"/>
      <c r="J128" s="60"/>
      <c r="K128" s="60"/>
    </row>
    <row r="129" customFormat="false" ht="12.75" hidden="false" customHeight="false" outlineLevel="0" collapsed="false">
      <c r="B129" s="61" t="s">
        <v>130</v>
      </c>
      <c r="G129" s="58" t="n">
        <f aca="false">AVERAGE(G4:G12)</f>
        <v>0.902277777777778</v>
      </c>
      <c r="H129" s="58" t="n">
        <f aca="false">AVERAGE(H4:H12)</f>
        <v>0.897355555555556</v>
      </c>
      <c r="I129" s="58" t="n">
        <f aca="false">AVERAGE(I4:I12)</f>
        <v>0.9111</v>
      </c>
      <c r="J129" s="58"/>
      <c r="K129" s="58"/>
      <c r="L129" s="58"/>
      <c r="M129" s="58"/>
    </row>
    <row r="130" customFormat="false" ht="12.75" hidden="false" customHeight="false" outlineLevel="0" collapsed="false">
      <c r="B130" s="62" t="s">
        <v>131</v>
      </c>
      <c r="C130" s="63"/>
      <c r="D130" s="63"/>
      <c r="E130" s="63"/>
      <c r="F130" s="63"/>
      <c r="G130" s="64" t="n">
        <f aca="false">AVERAGE(H13:H23)</f>
        <v>0.784011111111111</v>
      </c>
      <c r="H130" s="64" t="n">
        <f aca="false">AVERAGE(I13:I23)</f>
        <v>0.804163636363636</v>
      </c>
      <c r="I130" s="64" t="n">
        <f aca="false">AVERAGE(J13:J23)</f>
        <v>0.853127272727273</v>
      </c>
      <c r="K130" s="58"/>
      <c r="L130" s="58"/>
      <c r="M130" s="58"/>
    </row>
    <row r="131" customFormat="false" ht="13.5" hidden="false" customHeight="false" outlineLevel="0" collapsed="false">
      <c r="B131" s="65" t="s">
        <v>132</v>
      </c>
      <c r="C131" s="66"/>
      <c r="D131" s="66"/>
      <c r="E131" s="66"/>
      <c r="F131" s="66"/>
      <c r="G131" s="67" t="n">
        <f aca="false">AVERAGE(G127:G130)</f>
        <v>0.806489290495315</v>
      </c>
      <c r="H131" s="67" t="n">
        <f aca="false">AVERAGE(H128:H130)</f>
        <v>0.850759595959596</v>
      </c>
      <c r="I131" s="67" t="n">
        <f aca="false">AVERAGE(I129:I130)</f>
        <v>0.882113636363636</v>
      </c>
      <c r="J131" s="58"/>
      <c r="K131" s="58"/>
      <c r="L131" s="58"/>
      <c r="M131" s="58"/>
    </row>
    <row r="132" customFormat="false" ht="13.5" hidden="false" customHeight="false" outlineLevel="0" collapsed="false">
      <c r="B132" s="68"/>
      <c r="M132" s="2"/>
    </row>
    <row r="133" customFormat="false" ht="12.75" hidden="false" customHeight="false" outlineLevel="0" collapsed="false">
      <c r="B133" s="69"/>
      <c r="C133" s="2"/>
      <c r="D133" s="70"/>
      <c r="E133" s="71"/>
      <c r="F133" s="71"/>
      <c r="G133" s="71"/>
      <c r="H133" s="71"/>
      <c r="I133" s="71"/>
      <c r="J133" s="71"/>
      <c r="K133" s="71"/>
      <c r="L133" s="71"/>
      <c r="M133" s="71"/>
    </row>
    <row r="134" customFormat="false" ht="12.75" hidden="false" customHeight="true" outlineLevel="0" collapsed="false">
      <c r="B134" s="72"/>
      <c r="C134" s="0" t="s">
        <v>133</v>
      </c>
    </row>
    <row r="135" customFormat="false" ht="12.75" hidden="false" customHeight="false" outlineLevel="0" collapsed="false">
      <c r="B135" s="73"/>
      <c r="C135" s="0"/>
    </row>
    <row r="136" customFormat="false" ht="12.75" hidden="false" customHeight="false" outlineLevel="0" collapsed="false">
      <c r="B136" s="74" t="s">
        <v>134</v>
      </c>
      <c r="C136" s="0"/>
    </row>
  </sheetData>
  <printOptions headings="false" gridLines="false" gridLinesSet="true" horizontalCentered="true" verticalCentered="false"/>
  <pageMargins left="0.196527777777778" right="0.196527777777778" top="0.7875" bottom="0.7875" header="0.511805555555556" footer="0.511805555555556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&amp;L&amp;11EW 1.5&amp;C&amp;11&amp;UU.S. Availability&amp;R&amp;11 2001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05555555556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&amp;L&amp;"Arial,Bold"&amp;11EW 1.5&amp;C&amp;"Arial,Bold"&amp;11&amp;UU.S. Availability&amp;R&amp;"Arial,Bold"&amp;11 2001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6"/>
  <sheetViews>
    <sheetView showFormulas="false" showGridLines="fals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3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D3" activeCellId="0" sqref="D3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24.7"/>
    <col collapsed="false" customWidth="true" hidden="false" outlineLevel="0" max="3" min="3" style="1" width="17.7"/>
    <col collapsed="false" customWidth="true" hidden="false" outlineLevel="0" max="4" min="4" style="1" width="6.7"/>
    <col collapsed="false" customWidth="true" hidden="false" outlineLevel="0" max="6" min="5" style="1" width="6.99"/>
    <col collapsed="false" customWidth="true" hidden="false" outlineLevel="0" max="7" min="7" style="1" width="6.7"/>
    <col collapsed="false" customWidth="true" hidden="false" outlineLevel="0" max="8" min="8" style="1" width="8.7"/>
    <col collapsed="false" customWidth="true" hidden="false" outlineLevel="0" max="10" min="9" style="1" width="6.7"/>
    <col collapsed="false" customWidth="true" hidden="false" outlineLevel="0" max="11" min="11" style="1" width="8.28"/>
    <col collapsed="false" customWidth="true" hidden="false" outlineLevel="0" max="12" min="12" style="1" width="8.14"/>
    <col collapsed="false" customWidth="true" hidden="false" outlineLevel="0" max="13" min="13" style="1" width="7.7"/>
    <col collapsed="false" customWidth="true" hidden="false" outlineLevel="0" max="15" min="14" style="1" width="7.14"/>
    <col collapsed="false" customWidth="true" hidden="false" outlineLevel="0" max="16" min="16" style="2" width="7.7"/>
  </cols>
  <sheetData>
    <row r="1" customFormat="false" ht="12.75" hidden="false" customHeight="true" outlineLevel="0" collapsed="false">
      <c r="A1" s="3"/>
      <c r="B1" s="4" t="s">
        <v>0</v>
      </c>
      <c r="C1" s="5" t="s">
        <v>1</v>
      </c>
      <c r="D1" s="6"/>
      <c r="E1" s="7"/>
      <c r="F1" s="7"/>
      <c r="G1" s="8"/>
      <c r="H1" s="8"/>
      <c r="I1" s="8" t="s">
        <v>2</v>
      </c>
      <c r="J1" s="8"/>
      <c r="K1" s="8"/>
      <c r="L1" s="8"/>
      <c r="M1" s="8"/>
      <c r="N1" s="8"/>
      <c r="O1" s="9"/>
      <c r="P1" s="10" t="s">
        <v>3</v>
      </c>
    </row>
    <row r="2" customFormat="false" ht="12.75" hidden="false" customHeight="true" outlineLevel="0" collapsed="false">
      <c r="A2" s="11"/>
      <c r="B2" s="12" t="s">
        <v>135</v>
      </c>
      <c r="C2" s="13" t="s">
        <v>136</v>
      </c>
      <c r="D2" s="14" t="n">
        <v>36892</v>
      </c>
      <c r="E2" s="15" t="n">
        <v>36923</v>
      </c>
      <c r="F2" s="15" t="n">
        <v>36951</v>
      </c>
      <c r="G2" s="14" t="n">
        <v>36982</v>
      </c>
      <c r="H2" s="15" t="n">
        <v>37012</v>
      </c>
      <c r="I2" s="15" t="n">
        <v>37043</v>
      </c>
      <c r="J2" s="14" t="n">
        <v>37073</v>
      </c>
      <c r="K2" s="15" t="n">
        <v>37104</v>
      </c>
      <c r="L2" s="15" t="n">
        <v>37135</v>
      </c>
      <c r="M2" s="14" t="n">
        <v>37165</v>
      </c>
      <c r="N2" s="15" t="n">
        <v>37196</v>
      </c>
      <c r="O2" s="15" t="n">
        <v>37226</v>
      </c>
      <c r="P2" s="16" t="n">
        <v>2001</v>
      </c>
    </row>
    <row r="3" customFormat="false" ht="12.75" hidden="false" customHeight="false" outlineLevel="0" collapsed="false">
      <c r="A3" s="18" t="n">
        <v>1</v>
      </c>
      <c r="B3" s="75" t="s">
        <v>137</v>
      </c>
      <c r="C3" s="76" t="n">
        <v>35607</v>
      </c>
      <c r="D3" s="20" t="n">
        <v>96.9401947148818</v>
      </c>
      <c r="E3" s="20" t="n">
        <v>87.9284649776453</v>
      </c>
      <c r="F3" s="20" t="n">
        <v>95.4367666232073</v>
      </c>
      <c r="G3" s="20" t="n">
        <v>98.6149584487535</v>
      </c>
      <c r="H3" s="20" t="n">
        <v>99.7214484679666</v>
      </c>
      <c r="I3" s="20" t="n">
        <v>98.1333333333333</v>
      </c>
      <c r="J3" s="20" t="n">
        <v>97.3201692524683</v>
      </c>
      <c r="K3" s="20" t="n">
        <v>48.4886649874055</v>
      </c>
      <c r="L3" s="20" t="n">
        <v>86.2686567164179</v>
      </c>
      <c r="M3" s="20"/>
      <c r="N3" s="20"/>
      <c r="O3" s="20"/>
      <c r="P3" s="77" t="n">
        <f aca="false">AVERAGE(D3:O3)</f>
        <v>89.8725175024533</v>
      </c>
    </row>
    <row r="4" customFormat="false" ht="12.75" hidden="false" customHeight="false" outlineLevel="0" collapsed="false">
      <c r="A4" s="18" t="n">
        <v>2</v>
      </c>
      <c r="B4" s="75" t="s">
        <v>138</v>
      </c>
      <c r="C4" s="76" t="n">
        <v>35600</v>
      </c>
      <c r="D4" s="20" t="n">
        <v>93.5843793584379</v>
      </c>
      <c r="E4" s="20" t="n">
        <v>68.2336182336182</v>
      </c>
      <c r="F4" s="20" t="n">
        <v>92.6729986431479</v>
      </c>
      <c r="G4" s="78" t="n">
        <v>78.1965006729475</v>
      </c>
      <c r="H4" s="78" t="n">
        <v>86.8383404864092</v>
      </c>
      <c r="I4" s="20"/>
      <c r="J4" s="79" t="n">
        <v>95.4208754208754</v>
      </c>
      <c r="K4" s="20"/>
      <c r="L4" s="20"/>
      <c r="M4" s="20"/>
      <c r="N4" s="20"/>
      <c r="O4" s="20"/>
      <c r="P4" s="77" t="n">
        <f aca="false">AVERAGE(D4:O4)</f>
        <v>85.824452135906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customFormat="false" ht="12.75" hidden="false" customHeight="false" outlineLevel="0" collapsed="false">
      <c r="A5" s="17" t="n">
        <f aca="false">A4+1</f>
        <v>3</v>
      </c>
      <c r="B5" s="18" t="s">
        <v>139</v>
      </c>
      <c r="C5" s="19" t="n">
        <v>36657</v>
      </c>
      <c r="D5" s="20" t="n">
        <v>90.402075226978</v>
      </c>
      <c r="E5" s="20" t="n">
        <v>98.5882352941177</v>
      </c>
      <c r="F5" s="20" t="n">
        <v>91.038961038961</v>
      </c>
      <c r="G5" s="20" t="n">
        <v>76.4619883040936</v>
      </c>
      <c r="H5" s="20"/>
      <c r="I5" s="20"/>
      <c r="J5" s="20" t="n">
        <v>97.545</v>
      </c>
      <c r="K5" s="20" t="n">
        <v>99.2042440318302</v>
      </c>
      <c r="L5" s="20" t="n">
        <v>91.5472779369628</v>
      </c>
      <c r="M5" s="23"/>
      <c r="N5" s="23"/>
      <c r="O5" s="23"/>
      <c r="P5" s="24" t="n">
        <f aca="false">IF(SUM(D5:O5)=0,"",AVERAGE(D5:O5))</f>
        <v>92.112540261849</v>
      </c>
    </row>
    <row r="6" customFormat="false" ht="12.75" hidden="false" customHeight="false" outlineLevel="0" collapsed="false">
      <c r="A6" s="17" t="n">
        <f aca="false">A5+1</f>
        <v>4</v>
      </c>
      <c r="B6" s="81" t="s">
        <v>140</v>
      </c>
      <c r="C6" s="82" t="n">
        <v>35886</v>
      </c>
      <c r="D6" s="83" t="n">
        <v>99.8597475455821</v>
      </c>
      <c r="E6" s="83" t="n">
        <v>83.134328358209</v>
      </c>
      <c r="F6" s="83" t="n">
        <v>96.8790637191157</v>
      </c>
      <c r="G6" s="84" t="n">
        <v>100</v>
      </c>
      <c r="H6" s="23" t="n">
        <v>99.8613037447989</v>
      </c>
      <c r="I6" s="23" t="n">
        <v>99.597855227882</v>
      </c>
      <c r="J6" s="23" t="n">
        <v>97.2144846796657</v>
      </c>
      <c r="K6" s="23" t="n">
        <v>100</v>
      </c>
      <c r="L6" s="23" t="n">
        <v>96.1481481481482</v>
      </c>
      <c r="M6" s="23"/>
      <c r="N6" s="23"/>
      <c r="O6" s="23"/>
      <c r="P6" s="24" t="n">
        <f aca="false">AVERAGE(D6:O6)</f>
        <v>96.9661034914891</v>
      </c>
    </row>
    <row r="7" customFormat="false" ht="12.75" hidden="false" customHeight="false" outlineLevel="0" collapsed="false">
      <c r="A7" s="17" t="n">
        <f aca="false">A6+1</f>
        <v>5</v>
      </c>
      <c r="B7" s="81" t="s">
        <v>141</v>
      </c>
      <c r="C7" s="82" t="n">
        <v>36106</v>
      </c>
      <c r="D7" s="83" t="n">
        <v>79.9091940976164</v>
      </c>
      <c r="E7" s="83" t="n">
        <v>98.5074626865672</v>
      </c>
      <c r="F7" s="83" t="n">
        <v>98.9664082687338</v>
      </c>
      <c r="G7" s="84" t="n">
        <v>99.4428969359332</v>
      </c>
      <c r="H7" s="23" t="n">
        <v>96.3788300835655</v>
      </c>
      <c r="I7" s="23" t="n">
        <v>94.92</v>
      </c>
      <c r="J7" s="84" t="n">
        <v>99.8611111111111</v>
      </c>
      <c r="K7" s="84" t="n">
        <v>99.7455470737913</v>
      </c>
      <c r="L7" s="23" t="n">
        <v>100</v>
      </c>
      <c r="M7" s="23"/>
      <c r="N7" s="23"/>
      <c r="O7" s="23"/>
      <c r="P7" s="24" t="n">
        <f aca="false">AVERAGE(D7:O7)</f>
        <v>96.4146055841465</v>
      </c>
    </row>
    <row r="8" customFormat="false" ht="12.75" hidden="false" customHeight="false" outlineLevel="0" collapsed="false">
      <c r="A8" s="17" t="n">
        <f aca="false">A7+1</f>
        <v>6</v>
      </c>
      <c r="B8" s="81" t="s">
        <v>142</v>
      </c>
      <c r="C8" s="82" t="n">
        <v>36106</v>
      </c>
      <c r="D8" s="83" t="n">
        <v>96.3534361851332</v>
      </c>
      <c r="E8" s="83" t="n">
        <v>98.6567164179105</v>
      </c>
      <c r="F8" s="83" t="n">
        <v>99.8708010335917</v>
      </c>
      <c r="G8" s="84" t="n">
        <v>99.7206703910615</v>
      </c>
      <c r="H8" s="23" t="n">
        <v>92.0391061452514</v>
      </c>
      <c r="I8" s="23" t="n">
        <v>99.4601889338731</v>
      </c>
      <c r="J8" s="84" t="n">
        <v>99.4436717663421</v>
      </c>
      <c r="K8" s="84" t="n">
        <v>99.7455470737913</v>
      </c>
      <c r="L8" s="23" t="n">
        <v>99.8484848484848</v>
      </c>
      <c r="M8" s="23"/>
      <c r="N8" s="23"/>
      <c r="O8" s="23"/>
      <c r="P8" s="24" t="n">
        <f aca="false">AVERAGE(D8:O8)</f>
        <v>98.34873586616</v>
      </c>
    </row>
    <row r="9" customFormat="false" ht="12.75" hidden="false" customHeight="false" outlineLevel="0" collapsed="false">
      <c r="A9" s="17" t="n">
        <f aca="false">A8+1</f>
        <v>7</v>
      </c>
      <c r="B9" s="81" t="s">
        <v>143</v>
      </c>
      <c r="C9" s="82" t="n">
        <v>36160</v>
      </c>
      <c r="D9" s="83" t="n">
        <v>99.7191011235955</v>
      </c>
      <c r="E9" s="83" t="n">
        <v>100</v>
      </c>
      <c r="F9" s="83" t="n">
        <v>99.7278911564626</v>
      </c>
      <c r="G9" s="84" t="n">
        <v>99.7354497354497</v>
      </c>
      <c r="H9" s="23" t="n">
        <v>99.3036211699164</v>
      </c>
      <c r="I9" s="23" t="n">
        <v>100</v>
      </c>
      <c r="J9" s="23" t="n">
        <v>75.9052924791086</v>
      </c>
      <c r="K9" s="23" t="n">
        <v>99.6207332490518</v>
      </c>
      <c r="L9" s="23" t="n">
        <v>99.405646359584</v>
      </c>
      <c r="M9" s="23"/>
      <c r="N9" s="23"/>
      <c r="O9" s="23"/>
      <c r="P9" s="24" t="n">
        <f aca="false">AVERAGE(D9:O9)</f>
        <v>97.0464150303521</v>
      </c>
    </row>
    <row r="10" customFormat="false" ht="12.75" hidden="false" customHeight="false" outlineLevel="0" collapsed="false">
      <c r="A10" s="17" t="n">
        <f aca="false">A9+1</f>
        <v>8</v>
      </c>
      <c r="B10" s="81" t="s">
        <v>144</v>
      </c>
      <c r="C10" s="82" t="n">
        <v>36160</v>
      </c>
      <c r="D10" s="83" t="n">
        <v>98.1792717086835</v>
      </c>
      <c r="E10" s="83" t="n">
        <v>97.6119402985075</v>
      </c>
      <c r="F10" s="83" t="n">
        <v>99.8637602179837</v>
      </c>
      <c r="G10" s="84" t="n">
        <v>99.6031746031746</v>
      </c>
      <c r="H10" s="23" t="n">
        <v>97.913769123783</v>
      </c>
      <c r="I10" s="23" t="n">
        <v>97.7211796246649</v>
      </c>
      <c r="J10" s="85" t="n">
        <v>87.4651810584958</v>
      </c>
      <c r="K10" s="84" t="n">
        <v>99.620253164557</v>
      </c>
      <c r="L10" s="23" t="n">
        <v>63.9</v>
      </c>
      <c r="M10" s="23"/>
      <c r="N10" s="23"/>
      <c r="O10" s="23"/>
      <c r="P10" s="24" t="n">
        <f aca="false">AVERAGE(D10:O10)</f>
        <v>93.54205886665</v>
      </c>
    </row>
    <row r="11" customFormat="false" ht="12.75" hidden="false" customHeight="false" outlineLevel="0" collapsed="false">
      <c r="A11" s="17" t="n">
        <f aca="false">A10+1</f>
        <v>9</v>
      </c>
      <c r="B11" s="81" t="s">
        <v>145</v>
      </c>
      <c r="C11" s="82" t="n">
        <v>36160</v>
      </c>
      <c r="D11" s="83" t="n">
        <v>94.3977591036415</v>
      </c>
      <c r="E11" s="83" t="n">
        <v>99.7014925373134</v>
      </c>
      <c r="F11" s="83" t="n">
        <v>90.1773533424284</v>
      </c>
      <c r="G11" s="84" t="n">
        <v>100</v>
      </c>
      <c r="H11" s="23" t="n">
        <v>99.442119944212</v>
      </c>
      <c r="I11" s="23" t="n">
        <v>98.1233243967829</v>
      </c>
      <c r="J11" s="23" t="n">
        <v>99.8609179415855</v>
      </c>
      <c r="K11" s="23" t="n">
        <v>99.7471554993679</v>
      </c>
      <c r="L11" s="23" t="n">
        <v>100</v>
      </c>
      <c r="M11" s="23"/>
      <c r="N11" s="23"/>
      <c r="O11" s="23"/>
      <c r="P11" s="24" t="n">
        <f aca="false">AVERAGE(D11:O11)</f>
        <v>97.9389025294813</v>
      </c>
    </row>
    <row r="12" customFormat="false" ht="12.75" hidden="false" customHeight="false" outlineLevel="0" collapsed="false">
      <c r="A12" s="17" t="n">
        <f aca="false">A11+1</f>
        <v>10</v>
      </c>
      <c r="B12" s="81" t="s">
        <v>146</v>
      </c>
      <c r="C12" s="82" t="n">
        <v>36160</v>
      </c>
      <c r="D12" s="83" t="n">
        <v>97.8991596638656</v>
      </c>
      <c r="E12" s="83" t="n">
        <v>100</v>
      </c>
      <c r="F12" s="83" t="n">
        <v>100</v>
      </c>
      <c r="G12" s="84" t="n">
        <v>99.0752972258917</v>
      </c>
      <c r="H12" s="23" t="n">
        <v>96.792189679219</v>
      </c>
      <c r="I12" s="23" t="n">
        <v>99.8661311914324</v>
      </c>
      <c r="J12" s="23" t="n">
        <v>100</v>
      </c>
      <c r="K12" s="23" t="n">
        <v>99.3678887484197</v>
      </c>
      <c r="L12" s="23" t="n">
        <v>99.1084695393759</v>
      </c>
      <c r="M12" s="23"/>
      <c r="N12" s="23"/>
      <c r="O12" s="23"/>
      <c r="P12" s="24" t="n">
        <f aca="false">AVERAGE(D12:O12)</f>
        <v>99.1232373386894</v>
      </c>
    </row>
    <row r="13" customFormat="false" ht="12.75" hidden="false" customHeight="false" outlineLevel="0" collapsed="false">
      <c r="A13" s="17" t="n">
        <f aca="false">A12+1</f>
        <v>11</v>
      </c>
      <c r="B13" s="81" t="s">
        <v>147</v>
      </c>
      <c r="C13" s="82" t="n">
        <v>36160</v>
      </c>
      <c r="D13" s="83" t="n">
        <v>98.0392156862745</v>
      </c>
      <c r="E13" s="83" t="n">
        <v>100</v>
      </c>
      <c r="F13" s="83" t="n">
        <v>100</v>
      </c>
      <c r="G13" s="84" t="n">
        <v>99.3394980184941</v>
      </c>
      <c r="H13" s="23" t="n">
        <v>97.9108635097493</v>
      </c>
      <c r="I13" s="23" t="n">
        <v>83.0872483221476</v>
      </c>
      <c r="J13" s="23" t="n">
        <v>0</v>
      </c>
      <c r="K13" s="23" t="n">
        <v>0</v>
      </c>
      <c r="L13" s="23" t="n">
        <v>23.9</v>
      </c>
      <c r="M13" s="23"/>
      <c r="N13" s="23"/>
      <c r="O13" s="23"/>
      <c r="P13" s="24" t="n">
        <f aca="false">AVERAGE(D13:O13)</f>
        <v>66.9196472818517</v>
      </c>
    </row>
    <row r="14" customFormat="false" ht="12.75" hidden="false" customHeight="false" outlineLevel="0" collapsed="false">
      <c r="A14" s="17" t="n">
        <f aca="false">A13+1</f>
        <v>12</v>
      </c>
      <c r="B14" s="81" t="s">
        <v>148</v>
      </c>
      <c r="C14" s="82" t="n">
        <v>36160</v>
      </c>
      <c r="D14" s="83" t="n">
        <v>98.7394957983193</v>
      </c>
      <c r="E14" s="83" t="n">
        <v>96.5722801788376</v>
      </c>
      <c r="F14" s="83" t="n">
        <v>99.7271487039564</v>
      </c>
      <c r="G14" s="84" t="n">
        <v>97.3544973544974</v>
      </c>
      <c r="H14" s="23" t="n">
        <v>98.050139275766</v>
      </c>
      <c r="I14" s="23" t="n">
        <v>99.7319034852547</v>
      </c>
      <c r="J14" s="23" t="n">
        <v>99.5827538247566</v>
      </c>
      <c r="K14" s="23" t="n">
        <v>96.4556962025316</v>
      </c>
      <c r="L14" s="23" t="n">
        <v>99.7032640949555</v>
      </c>
      <c r="M14" s="23"/>
      <c r="N14" s="23"/>
      <c r="O14" s="23"/>
      <c r="P14" s="24" t="n">
        <f aca="false">AVERAGE(D14:O14)</f>
        <v>98.4352421020972</v>
      </c>
    </row>
    <row r="15" customFormat="false" ht="12.75" hidden="false" customHeight="false" outlineLevel="0" collapsed="false">
      <c r="A15" s="17" t="n">
        <f aca="false">A14+1</f>
        <v>13</v>
      </c>
      <c r="B15" s="81" t="s">
        <v>149</v>
      </c>
      <c r="C15" s="82" t="n">
        <v>36160</v>
      </c>
      <c r="D15" s="83" t="n">
        <v>99.4389901823282</v>
      </c>
      <c r="E15" s="83" t="n">
        <v>100</v>
      </c>
      <c r="F15" s="83" t="n">
        <v>99.7271487039564</v>
      </c>
      <c r="G15" s="84" t="n">
        <v>99.3403693931398</v>
      </c>
      <c r="H15" s="84"/>
      <c r="I15" s="23"/>
      <c r="J15" s="23" t="n">
        <v>82.033426183844</v>
      </c>
      <c r="K15" s="23" t="n">
        <v>99.4943109987358</v>
      </c>
      <c r="L15" s="23" t="n">
        <v>93.7592867756315</v>
      </c>
      <c r="M15" s="23"/>
      <c r="N15" s="23"/>
      <c r="O15" s="23"/>
      <c r="P15" s="24" t="n">
        <f aca="false">AVERAGE(D15:O15)</f>
        <v>96.2562188910908</v>
      </c>
    </row>
    <row r="16" customFormat="false" ht="12.75" hidden="false" customHeight="false" outlineLevel="0" collapsed="false">
      <c r="A16" s="17" t="n">
        <f aca="false">A15+1</f>
        <v>14</v>
      </c>
      <c r="B16" s="81" t="s">
        <v>150</v>
      </c>
      <c r="C16" s="82" t="n">
        <v>36160</v>
      </c>
      <c r="D16" s="83" t="n">
        <v>99.0196078431373</v>
      </c>
      <c r="E16" s="83" t="n">
        <v>92.548435171386</v>
      </c>
      <c r="F16" s="83" t="n">
        <v>93.1693989071038</v>
      </c>
      <c r="G16" s="84" t="n">
        <v>81.2664907651715</v>
      </c>
      <c r="H16" s="23" t="n">
        <v>99.4428969359332</v>
      </c>
      <c r="I16" s="23" t="n">
        <v>97.5838926174497</v>
      </c>
      <c r="J16" s="23" t="n">
        <v>99.5827538247566</v>
      </c>
      <c r="K16" s="23" t="n">
        <v>99.3670886075949</v>
      </c>
      <c r="L16" s="23" t="n">
        <v>100</v>
      </c>
      <c r="M16" s="23"/>
      <c r="N16" s="23"/>
      <c r="O16" s="23"/>
      <c r="P16" s="24" t="n">
        <f aca="false">AVERAGE(D16:O16)</f>
        <v>95.7756182969481</v>
      </c>
    </row>
    <row r="17" customFormat="false" ht="12.75" hidden="false" customHeight="false" outlineLevel="0" collapsed="false">
      <c r="A17" s="17" t="n">
        <f aca="false">A16+1</f>
        <v>15</v>
      </c>
      <c r="B17" s="81" t="s">
        <v>151</v>
      </c>
      <c r="C17" s="82" t="n">
        <v>36160</v>
      </c>
      <c r="D17" s="83"/>
      <c r="E17" s="83"/>
      <c r="F17" s="83" t="n">
        <v>99.3178717598909</v>
      </c>
      <c r="G17" s="84" t="n">
        <v>99.4715984147952</v>
      </c>
      <c r="H17" s="23" t="n">
        <v>99.4366197183099</v>
      </c>
      <c r="I17" s="23" t="n">
        <v>99.8659517426274</v>
      </c>
      <c r="J17" s="23" t="n">
        <v>99.023709902371</v>
      </c>
      <c r="K17" s="23" t="n">
        <v>99.3224932249322</v>
      </c>
      <c r="L17" s="23" t="n">
        <v>98.2089552238806</v>
      </c>
      <c r="M17" s="23"/>
      <c r="N17" s="23"/>
      <c r="O17" s="23"/>
      <c r="P17" s="24" t="n">
        <f aca="false">AVERAGE(D17:O17)</f>
        <v>99.2353142838296</v>
      </c>
    </row>
    <row r="18" customFormat="false" ht="12.75" hidden="false" customHeight="false" outlineLevel="0" collapsed="false">
      <c r="A18" s="17" t="n">
        <f aca="false">A17+1</f>
        <v>16</v>
      </c>
      <c r="B18" s="81" t="s">
        <v>152</v>
      </c>
      <c r="C18" s="82" t="n">
        <v>36160</v>
      </c>
      <c r="D18" s="83" t="n">
        <v>99.8601398601399</v>
      </c>
      <c r="E18" s="83" t="n">
        <v>100</v>
      </c>
      <c r="F18" s="83" t="n">
        <v>100</v>
      </c>
      <c r="G18" s="84" t="n">
        <v>98.2781456953642</v>
      </c>
      <c r="H18" s="84" t="n">
        <v>99.1655076495132</v>
      </c>
      <c r="I18" s="23" t="n">
        <v>100</v>
      </c>
      <c r="J18" s="23" t="n">
        <v>99.8609179415855</v>
      </c>
      <c r="K18" s="23" t="n">
        <v>98.7341772151899</v>
      </c>
      <c r="L18" s="23" t="n">
        <v>100</v>
      </c>
      <c r="M18" s="23"/>
      <c r="N18" s="23"/>
      <c r="O18" s="23"/>
      <c r="P18" s="24" t="n">
        <f aca="false">AVERAGE(D18:O18)</f>
        <v>99.5443209290881</v>
      </c>
    </row>
    <row r="19" customFormat="false" ht="12.75" hidden="false" customHeight="false" outlineLevel="0" collapsed="false">
      <c r="A19" s="17" t="n">
        <f aca="false">A18+1</f>
        <v>17</v>
      </c>
      <c r="B19" s="81" t="s">
        <v>153</v>
      </c>
      <c r="C19" s="82" t="n">
        <v>36160</v>
      </c>
      <c r="D19" s="83" t="n">
        <v>99.7198879551821</v>
      </c>
      <c r="E19" s="83" t="n">
        <v>99.7014925373134</v>
      </c>
      <c r="F19" s="83" t="n">
        <v>99.8637602179837</v>
      </c>
      <c r="G19" s="84" t="n">
        <v>100</v>
      </c>
      <c r="H19" s="23" t="n">
        <v>100</v>
      </c>
      <c r="I19" s="23" t="n">
        <v>100</v>
      </c>
      <c r="J19" s="23" t="n">
        <v>99.8609179415855</v>
      </c>
      <c r="K19" s="23" t="n">
        <v>99.3670886075949</v>
      </c>
      <c r="L19" s="23" t="n">
        <v>100</v>
      </c>
      <c r="M19" s="23"/>
      <c r="N19" s="23"/>
      <c r="O19" s="23"/>
      <c r="P19" s="24" t="n">
        <f aca="false">AVERAGE(D19:O19)</f>
        <v>99.8347941399622</v>
      </c>
    </row>
    <row r="20" customFormat="false" ht="12.75" hidden="false" customHeight="false" outlineLevel="0" collapsed="false">
      <c r="A20" s="17" t="n">
        <f aca="false">A19+1</f>
        <v>18</v>
      </c>
      <c r="B20" s="81" t="s">
        <v>154</v>
      </c>
      <c r="C20" s="82" t="n">
        <v>36160</v>
      </c>
      <c r="D20" s="83" t="n">
        <v>99.859943977591</v>
      </c>
      <c r="E20" s="83" t="n">
        <v>99.5522388059702</v>
      </c>
      <c r="F20" s="83" t="n">
        <v>99.8637602179837</v>
      </c>
      <c r="G20" s="84" t="n">
        <v>99.7357992073976</v>
      </c>
      <c r="H20" s="23" t="n">
        <v>99.5821727019499</v>
      </c>
      <c r="I20" s="23" t="n">
        <v>100</v>
      </c>
      <c r="J20" s="23" t="n">
        <v>98.8620199146515</v>
      </c>
      <c r="K20" s="23" t="n">
        <v>69.375</v>
      </c>
      <c r="L20" s="23" t="n">
        <v>99.5548961424332</v>
      </c>
      <c r="M20" s="23"/>
      <c r="N20" s="23"/>
      <c r="O20" s="23"/>
      <c r="P20" s="24" t="n">
        <f aca="false">AVERAGE(D20:O20)</f>
        <v>96.2650923297752</v>
      </c>
    </row>
    <row r="21" customFormat="false" ht="12.75" hidden="false" customHeight="false" outlineLevel="0" collapsed="false">
      <c r="A21" s="17" t="n">
        <f aca="false">A20+1</f>
        <v>19</v>
      </c>
      <c r="B21" s="81" t="s">
        <v>155</v>
      </c>
      <c r="C21" s="82" t="n">
        <v>36160</v>
      </c>
      <c r="D21" s="83" t="n">
        <v>99.7138769670959</v>
      </c>
      <c r="E21" s="83" t="n">
        <v>99.4134897360704</v>
      </c>
      <c r="F21" s="83" t="n">
        <v>100</v>
      </c>
      <c r="G21" s="84" t="n">
        <v>99.4666666666667</v>
      </c>
      <c r="H21" s="23"/>
      <c r="I21" s="23" t="n">
        <v>99.597855227882</v>
      </c>
      <c r="J21" s="23" t="n">
        <v>99.87</v>
      </c>
      <c r="K21" s="23" t="n">
        <v>97.2151898734177</v>
      </c>
      <c r="L21" s="23" t="n">
        <v>99.406528189911</v>
      </c>
      <c r="M21" s="23"/>
      <c r="N21" s="23"/>
      <c r="O21" s="23"/>
      <c r="P21" s="24" t="n">
        <f aca="false">AVERAGE(D21:O21)</f>
        <v>99.3354508326305</v>
      </c>
    </row>
    <row r="22" customFormat="false" ht="12.75" hidden="false" customHeight="false" outlineLevel="0" collapsed="false">
      <c r="A22" s="17" t="n">
        <f aca="false">A21+1</f>
        <v>20</v>
      </c>
      <c r="B22" s="81" t="s">
        <v>156</v>
      </c>
      <c r="C22" s="82" t="n">
        <v>36160</v>
      </c>
      <c r="D22" s="83" t="n">
        <v>99.002849002849</v>
      </c>
      <c r="E22" s="83" t="n">
        <v>99.4134897360704</v>
      </c>
      <c r="F22" s="83"/>
      <c r="G22" s="84"/>
      <c r="H22" s="23"/>
      <c r="I22" s="23" t="n">
        <v>99.7315436241611</v>
      </c>
      <c r="J22" s="23" t="n">
        <v>99.8609179415855</v>
      </c>
      <c r="K22" s="23" t="n">
        <v>99.3662864385298</v>
      </c>
      <c r="L22" s="23" t="n">
        <v>98.2195845697329</v>
      </c>
      <c r="M22" s="23"/>
      <c r="N22" s="23"/>
      <c r="O22" s="23"/>
      <c r="P22" s="24" t="n">
        <f aca="false">AVERAGE(D22:O22)</f>
        <v>99.2657785521548</v>
      </c>
    </row>
    <row r="23" customFormat="false" ht="12.75" hidden="false" customHeight="false" outlineLevel="0" collapsed="false">
      <c r="A23" s="17" t="n">
        <f aca="false">A22+1</f>
        <v>21</v>
      </c>
      <c r="B23" s="81" t="s">
        <v>157</v>
      </c>
      <c r="C23" s="82" t="n">
        <v>36160</v>
      </c>
      <c r="D23" s="83" t="n">
        <v>100</v>
      </c>
      <c r="E23" s="83" t="n">
        <v>98.6587183308495</v>
      </c>
      <c r="F23" s="83" t="n">
        <v>99.1836734693878</v>
      </c>
      <c r="G23" s="84" t="n">
        <v>99.3386243386243</v>
      </c>
      <c r="H23" s="23" t="n">
        <v>99.860529986053</v>
      </c>
      <c r="I23" s="23" t="n">
        <v>81.6599732262383</v>
      </c>
      <c r="J23" s="23" t="n">
        <v>100</v>
      </c>
      <c r="K23" s="23" t="n">
        <v>99.3678887484197</v>
      </c>
      <c r="L23" s="23" t="n">
        <v>99.851411589896</v>
      </c>
      <c r="M23" s="23"/>
      <c r="N23" s="23"/>
      <c r="O23" s="23"/>
      <c r="P23" s="24" t="n">
        <f aca="false">AVERAGE(D23:O23)</f>
        <v>97.5467577432743</v>
      </c>
    </row>
    <row r="24" customFormat="false" ht="12.75" hidden="false" customHeight="false" outlineLevel="0" collapsed="false">
      <c r="A24" s="17" t="n">
        <f aca="false">A23+1</f>
        <v>22</v>
      </c>
      <c r="B24" s="81" t="s">
        <v>158</v>
      </c>
      <c r="C24" s="82" t="n">
        <v>36160</v>
      </c>
      <c r="D24" s="83" t="n">
        <v>99.2997198879552</v>
      </c>
      <c r="E24" s="83" t="n">
        <v>99.7014925373134</v>
      </c>
      <c r="F24" s="83" t="n">
        <v>99.7275204359673</v>
      </c>
      <c r="G24" s="84" t="n">
        <v>98.2804232804233</v>
      </c>
      <c r="H24" s="23" t="n">
        <v>99.4436717663421</v>
      </c>
      <c r="I24" s="23" t="n">
        <v>99.8657718120805</v>
      </c>
      <c r="J24" s="23" t="n">
        <v>99.8609179415855</v>
      </c>
      <c r="K24" s="23" t="n">
        <v>98.6075949367089</v>
      </c>
      <c r="L24" s="23" t="n">
        <v>98.3679525222552</v>
      </c>
      <c r="M24" s="23"/>
      <c r="N24" s="23"/>
      <c r="O24" s="23"/>
      <c r="P24" s="24" t="n">
        <f aca="false">AVERAGE(D24:O24)</f>
        <v>99.2394516800702</v>
      </c>
    </row>
    <row r="25" customFormat="false" ht="12.75" hidden="false" customHeight="false" outlineLevel="0" collapsed="false">
      <c r="A25" s="17" t="n">
        <f aca="false">A24+1</f>
        <v>23</v>
      </c>
      <c r="B25" s="81" t="s">
        <v>159</v>
      </c>
      <c r="C25" s="82" t="n">
        <v>36128</v>
      </c>
      <c r="D25" s="83" t="n">
        <v>98.0085348506401</v>
      </c>
      <c r="E25" s="83" t="n">
        <v>99.5581737849779</v>
      </c>
      <c r="F25" s="83" t="n">
        <v>97.5</v>
      </c>
      <c r="G25" s="23" t="n">
        <v>79.4979079497908</v>
      </c>
      <c r="H25" s="23" t="n">
        <v>92.3398328690808</v>
      </c>
      <c r="I25" s="23" t="n">
        <v>95.9839357429719</v>
      </c>
      <c r="J25" s="23" t="n">
        <v>98.463687150838</v>
      </c>
      <c r="K25" s="23" t="n">
        <v>100</v>
      </c>
      <c r="L25" s="23" t="n">
        <v>99.405646359584</v>
      </c>
      <c r="M25" s="23"/>
      <c r="N25" s="23"/>
      <c r="O25" s="23"/>
      <c r="P25" s="24" t="n">
        <f aca="false">AVERAGE(D25:O25)</f>
        <v>95.6397465230982</v>
      </c>
      <c r="IV25" s="17"/>
      <c r="IW25" s="17"/>
    </row>
    <row r="26" customFormat="false" ht="12.75" hidden="false" customHeight="false" outlineLevel="0" collapsed="false">
      <c r="A26" s="17" t="n">
        <f aca="false">A25+1</f>
        <v>24</v>
      </c>
      <c r="B26" s="81" t="s">
        <v>160</v>
      </c>
      <c r="C26" s="82" t="n">
        <v>36143</v>
      </c>
      <c r="D26" s="83"/>
      <c r="E26" s="83"/>
      <c r="F26" s="83" t="n">
        <v>99.353169469599</v>
      </c>
      <c r="G26" s="23" t="n">
        <v>99.860529986053</v>
      </c>
      <c r="H26" s="23" t="n">
        <v>91.2378303198887</v>
      </c>
      <c r="I26" s="23" t="n">
        <v>96.9127516778524</v>
      </c>
      <c r="J26" s="23" t="n">
        <v>95.6521739130435</v>
      </c>
      <c r="K26" s="23" t="n">
        <v>100</v>
      </c>
      <c r="L26" s="23" t="n">
        <v>98.2169390787519</v>
      </c>
      <c r="M26" s="23"/>
      <c r="N26" s="23"/>
      <c r="O26" s="23"/>
      <c r="P26" s="24" t="n">
        <f aca="false">AVERAGE(D26:O26)</f>
        <v>97.3190563493126</v>
      </c>
      <c r="IV26" s="17"/>
      <c r="IW26" s="17"/>
    </row>
    <row r="27" customFormat="false" ht="12.75" hidden="false" customHeight="false" outlineLevel="0" collapsed="false">
      <c r="A27" s="17" t="n">
        <f aca="false">A26+1</f>
        <v>25</v>
      </c>
      <c r="B27" s="81" t="s">
        <v>161</v>
      </c>
      <c r="C27" s="82" t="n">
        <v>36180</v>
      </c>
      <c r="D27" s="83" t="n">
        <v>100</v>
      </c>
      <c r="E27" s="83" t="n">
        <v>98.8059701492537</v>
      </c>
      <c r="F27" s="83" t="n">
        <v>99.2238033635188</v>
      </c>
      <c r="G27" s="23" t="n">
        <v>98.744769874477</v>
      </c>
      <c r="H27" s="23" t="n">
        <v>97.6323119777159</v>
      </c>
      <c r="I27" s="23" t="n">
        <v>98.6595174262735</v>
      </c>
      <c r="J27" s="23" t="n">
        <v>94.1258741258741</v>
      </c>
      <c r="K27" s="23" t="n">
        <v>32.0253164556962</v>
      </c>
      <c r="L27" s="23" t="n">
        <v>98.2222222222222</v>
      </c>
      <c r="M27" s="23"/>
      <c r="N27" s="23"/>
      <c r="O27" s="23"/>
      <c r="P27" s="24" t="n">
        <f aca="false">AVERAGE(D27:O27)</f>
        <v>90.8266428438924</v>
      </c>
      <c r="IV27" s="17"/>
      <c r="IW27" s="17"/>
    </row>
    <row r="28" customFormat="false" ht="12.75" hidden="false" customHeight="false" outlineLevel="0" collapsed="false">
      <c r="A28" s="17" t="n">
        <f aca="false">A27+1</f>
        <v>26</v>
      </c>
      <c r="B28" s="81" t="s">
        <v>162</v>
      </c>
      <c r="C28" s="82" t="n">
        <v>36194</v>
      </c>
      <c r="D28" s="83" t="n">
        <v>100</v>
      </c>
      <c r="E28" s="83" t="n">
        <v>99.1058122205663</v>
      </c>
      <c r="F28" s="83" t="n">
        <v>99.3540051679587</v>
      </c>
      <c r="G28" s="23" t="n">
        <v>99.8603351955307</v>
      </c>
      <c r="H28" s="23" t="n">
        <v>99.7214484679666</v>
      </c>
      <c r="I28" s="23" t="n">
        <v>100</v>
      </c>
      <c r="J28" s="23" t="n">
        <v>97.2067039106145</v>
      </c>
      <c r="K28" s="23" t="n">
        <v>99.746835443038</v>
      </c>
      <c r="L28" s="23" t="n">
        <v>99.406528189911</v>
      </c>
      <c r="M28" s="23"/>
      <c r="N28" s="23"/>
      <c r="O28" s="23"/>
      <c r="P28" s="24" t="n">
        <f aca="false">AVERAGE(D28:O28)</f>
        <v>99.3779631772873</v>
      </c>
      <c r="IV28" s="17"/>
      <c r="IW28" s="17"/>
    </row>
    <row r="29" customFormat="false" ht="12.75" hidden="false" customHeight="false" outlineLevel="0" collapsed="false">
      <c r="A29" s="17" t="n">
        <f aca="false">A28+1</f>
        <v>27</v>
      </c>
      <c r="B29" s="81" t="s">
        <v>163</v>
      </c>
      <c r="C29" s="82" t="n">
        <v>36186</v>
      </c>
      <c r="D29" s="83" t="n">
        <v>99.1584852734923</v>
      </c>
      <c r="E29" s="83" t="n">
        <v>100</v>
      </c>
      <c r="F29" s="83" t="n">
        <v>99.0967741935484</v>
      </c>
      <c r="G29" s="23" t="n">
        <v>100</v>
      </c>
      <c r="H29" s="23" t="n">
        <v>100</v>
      </c>
      <c r="I29" s="23" t="n">
        <v>99.8659517426274</v>
      </c>
      <c r="J29" s="23" t="n">
        <v>97.6256983240224</v>
      </c>
      <c r="K29" s="23" t="n">
        <v>100</v>
      </c>
      <c r="L29" s="23" t="n">
        <v>99.406528189911</v>
      </c>
      <c r="M29" s="23"/>
      <c r="N29" s="23"/>
      <c r="O29" s="23"/>
      <c r="P29" s="24" t="n">
        <f aca="false">AVERAGE(D29:O29)</f>
        <v>99.4614930804002</v>
      </c>
      <c r="IV29" s="17"/>
      <c r="IW29" s="17"/>
    </row>
    <row r="30" customFormat="false" ht="12.75" hidden="false" customHeight="false" outlineLevel="0" collapsed="false">
      <c r="A30" s="17" t="n">
        <f aca="false">A29+1</f>
        <v>28</v>
      </c>
      <c r="B30" s="81" t="s">
        <v>164</v>
      </c>
      <c r="C30" s="82" t="n">
        <v>36178</v>
      </c>
      <c r="D30" s="83" t="n">
        <v>99.5792426367461</v>
      </c>
      <c r="E30" s="83" t="n">
        <v>99.1044776119403</v>
      </c>
      <c r="F30" s="83" t="n">
        <v>98.3204134366925</v>
      </c>
      <c r="G30" s="23" t="n">
        <v>100</v>
      </c>
      <c r="H30" s="23" t="n">
        <v>99.5821727019499</v>
      </c>
      <c r="I30" s="23" t="n">
        <v>99.8659517426274</v>
      </c>
      <c r="J30" s="23" t="n">
        <v>98.3240223463687</v>
      </c>
      <c r="K30" s="23" t="n">
        <v>96.3291139240506</v>
      </c>
      <c r="L30" s="23" t="n">
        <v>96.1424332344214</v>
      </c>
      <c r="M30" s="23"/>
      <c r="N30" s="23"/>
      <c r="O30" s="23"/>
      <c r="P30" s="24" t="n">
        <f aca="false">AVERAGE(D30:O30)</f>
        <v>98.5830919594219</v>
      </c>
      <c r="IV30" s="17"/>
      <c r="IW30" s="17"/>
    </row>
    <row r="31" customFormat="false" ht="12.75" hidden="false" customHeight="false" outlineLevel="0" collapsed="false">
      <c r="A31" s="17" t="n">
        <f aca="false">A30+1</f>
        <v>29</v>
      </c>
      <c r="B31" s="81" t="s">
        <v>165</v>
      </c>
      <c r="C31" s="82" t="n">
        <v>36168</v>
      </c>
      <c r="D31" s="83" t="n">
        <v>97.6157082748948</v>
      </c>
      <c r="E31" s="83" t="n">
        <v>97.6154992548435</v>
      </c>
      <c r="F31" s="83" t="n">
        <v>99.4832041343669</v>
      </c>
      <c r="G31" s="23" t="n">
        <v>99.8603351955307</v>
      </c>
      <c r="H31" s="23" t="n">
        <v>99.8609179415855</v>
      </c>
      <c r="I31" s="23" t="n">
        <v>100</v>
      </c>
      <c r="J31" s="23" t="n">
        <v>97.3426573426574</v>
      </c>
      <c r="K31" s="23" t="n">
        <v>100</v>
      </c>
      <c r="L31" s="23" t="n">
        <v>99.7032640949555</v>
      </c>
      <c r="M31" s="23"/>
      <c r="N31" s="23"/>
      <c r="O31" s="23"/>
      <c r="P31" s="24" t="n">
        <f aca="false">AVERAGE(D31:O31)</f>
        <v>99.0535095820927</v>
      </c>
      <c r="IV31" s="17"/>
      <c r="IW31" s="17"/>
    </row>
    <row r="32" customFormat="false" ht="12.75" hidden="false" customHeight="false" outlineLevel="0" collapsed="false">
      <c r="A32" s="17" t="n">
        <f aca="false">A31+1</f>
        <v>30</v>
      </c>
      <c r="B32" s="81" t="s">
        <v>166</v>
      </c>
      <c r="C32" s="82" t="n">
        <v>36159</v>
      </c>
      <c r="D32" s="83" t="n">
        <v>99.1584852734923</v>
      </c>
      <c r="E32" s="83" t="n">
        <v>99.5522388059702</v>
      </c>
      <c r="F32" s="83" t="n">
        <v>99.2258064516129</v>
      </c>
      <c r="G32" s="23" t="n">
        <v>99.8603351955307</v>
      </c>
      <c r="H32" s="23" t="n">
        <v>99.8609179415855</v>
      </c>
      <c r="I32" s="23" t="n">
        <v>100</v>
      </c>
      <c r="J32" s="85" t="n">
        <v>99.4405594405594</v>
      </c>
      <c r="K32" s="23" t="n">
        <v>97.0886075949367</v>
      </c>
      <c r="L32" s="23" t="n">
        <v>99.8516320474778</v>
      </c>
      <c r="M32" s="23"/>
      <c r="N32" s="23"/>
      <c r="O32" s="23"/>
      <c r="P32" s="24" t="n">
        <f aca="false">AVERAGE(D32:O32)</f>
        <v>99.3376203056851</v>
      </c>
      <c r="IV32" s="17"/>
      <c r="IW32" s="17"/>
    </row>
    <row r="33" customFormat="false" ht="12.75" hidden="false" customHeight="false" outlineLevel="0" collapsed="false">
      <c r="A33" s="17" t="n">
        <f aca="false">A32+1</f>
        <v>31</v>
      </c>
      <c r="B33" s="81" t="s">
        <v>167</v>
      </c>
      <c r="C33" s="82" t="n">
        <v>36222</v>
      </c>
      <c r="D33" s="83" t="n">
        <v>97.8962131837307</v>
      </c>
      <c r="E33" s="83" t="n">
        <v>93.4328358208955</v>
      </c>
      <c r="F33" s="83" t="n">
        <v>96.7700258397933</v>
      </c>
      <c r="G33" s="84" t="n">
        <v>99.7206703910615</v>
      </c>
      <c r="H33" s="23" t="n">
        <v>99.8609179415855</v>
      </c>
      <c r="I33" s="23" t="n">
        <v>100</v>
      </c>
      <c r="J33" s="23" t="n">
        <v>100</v>
      </c>
      <c r="K33" s="23" t="n">
        <v>100</v>
      </c>
      <c r="L33" s="23" t="n">
        <v>97.7777777777778</v>
      </c>
      <c r="M33" s="23"/>
      <c r="N33" s="23"/>
      <c r="O33" s="23"/>
      <c r="P33" s="24" t="n">
        <f aca="false">AVERAGE(D33:O33)</f>
        <v>98.3842712172049</v>
      </c>
      <c r="IV33" s="17"/>
      <c r="IW33" s="17"/>
    </row>
    <row r="34" customFormat="false" ht="12.75" hidden="false" customHeight="false" outlineLevel="0" collapsed="false">
      <c r="A34" s="17" t="n">
        <f aca="false">A33+1</f>
        <v>32</v>
      </c>
      <c r="B34" s="81" t="s">
        <v>168</v>
      </c>
      <c r="C34" s="82" t="n">
        <v>36224</v>
      </c>
      <c r="D34" s="83" t="n">
        <v>84.9719101123596</v>
      </c>
      <c r="E34" s="83" t="n">
        <v>98.8041853512706</v>
      </c>
      <c r="F34" s="83" t="n">
        <v>97.1576227390181</v>
      </c>
      <c r="G34" s="23" t="n">
        <v>99.721059972106</v>
      </c>
      <c r="H34" s="23" t="n">
        <v>99.7118155619597</v>
      </c>
      <c r="I34" s="23" t="n">
        <v>99.5973154362416</v>
      </c>
      <c r="J34" s="23" t="n">
        <v>99.1608391608392</v>
      </c>
      <c r="K34" s="23" t="n">
        <v>98.9677419354839</v>
      </c>
      <c r="L34" s="23" t="n">
        <v>94.5103857566766</v>
      </c>
      <c r="M34" s="23"/>
      <c r="N34" s="23"/>
      <c r="O34" s="23"/>
      <c r="P34" s="24" t="n">
        <f aca="false">AVERAGE(D34:O34)</f>
        <v>96.955875113995</v>
      </c>
      <c r="IV34" s="17"/>
      <c r="IW34" s="17"/>
    </row>
    <row r="35" customFormat="false" ht="12.75" hidden="false" customHeight="false" outlineLevel="0" collapsed="false">
      <c r="A35" s="17" t="n">
        <f aca="false">A34+1</f>
        <v>33</v>
      </c>
      <c r="B35" s="75" t="s">
        <v>169</v>
      </c>
      <c r="C35" s="76" t="n">
        <v>36160</v>
      </c>
      <c r="D35" s="20"/>
      <c r="E35" s="20" t="n">
        <v>95.9641255605381</v>
      </c>
      <c r="F35" s="20" t="n">
        <v>91.3630229419703</v>
      </c>
      <c r="G35" s="79" t="n">
        <v>96.8660968660969</v>
      </c>
      <c r="H35" s="20" t="n">
        <v>98.3870967741936</v>
      </c>
      <c r="I35" s="20" t="n">
        <v>98.876404494382</v>
      </c>
      <c r="J35" s="20" t="n">
        <v>99.7293640054127</v>
      </c>
      <c r="K35" s="20" t="n">
        <v>96.5006729475101</v>
      </c>
      <c r="L35" s="23" t="n">
        <v>98.4441301272985</v>
      </c>
      <c r="M35" s="23"/>
      <c r="N35" s="20"/>
      <c r="O35" s="20"/>
      <c r="P35" s="77" t="n">
        <f aca="false">AVERAGE(D35:O35)</f>
        <v>97.0163642146753</v>
      </c>
    </row>
    <row r="36" customFormat="false" ht="12.75" hidden="false" customHeight="false" outlineLevel="0" collapsed="false">
      <c r="A36" s="17" t="n">
        <f aca="false">A35+1</f>
        <v>34</v>
      </c>
      <c r="B36" s="81" t="s">
        <v>170</v>
      </c>
      <c r="C36" s="82" t="n">
        <v>36193</v>
      </c>
      <c r="D36" s="83" t="n">
        <v>98.4572230014025</v>
      </c>
      <c r="E36" s="83" t="n">
        <v>97.7645305514158</v>
      </c>
      <c r="F36" s="83" t="n">
        <v>98.6376021798365</v>
      </c>
      <c r="G36" s="23" t="n">
        <v>99.4708994708995</v>
      </c>
      <c r="H36" s="23" t="n">
        <v>99.8607242339833</v>
      </c>
      <c r="I36" s="23" t="n">
        <v>93.9678284182306</v>
      </c>
      <c r="J36" s="23" t="n">
        <v>90.5292479108635</v>
      </c>
      <c r="K36" s="23" t="n">
        <v>99.4949494949495</v>
      </c>
      <c r="L36" s="23" t="n">
        <v>94.83</v>
      </c>
      <c r="M36" s="23"/>
      <c r="N36" s="23"/>
      <c r="O36" s="23"/>
      <c r="P36" s="24" t="n">
        <f aca="false">AVERAGE(D36:O36)</f>
        <v>97.0014450290646</v>
      </c>
    </row>
    <row r="37" customFormat="false" ht="12.75" hidden="false" customHeight="false" outlineLevel="0" collapsed="false">
      <c r="A37" s="17" t="n">
        <f aca="false">A36+1</f>
        <v>35</v>
      </c>
      <c r="B37" s="81" t="s">
        <v>171</v>
      </c>
      <c r="C37" s="82" t="n">
        <v>36313</v>
      </c>
      <c r="D37" s="83" t="n">
        <v>97.8962131837307</v>
      </c>
      <c r="E37" s="83" t="n">
        <v>95.3800298062593</v>
      </c>
      <c r="F37" s="83" t="n">
        <v>97.9274611398964</v>
      </c>
      <c r="G37" s="23" t="n">
        <v>98.884239888424</v>
      </c>
      <c r="H37" s="23" t="n">
        <v>100</v>
      </c>
      <c r="I37" s="23" t="n">
        <v>99.4638069705094</v>
      </c>
      <c r="J37" s="23" t="n">
        <v>97.3574408901252</v>
      </c>
      <c r="K37" s="23" t="n">
        <v>88.3691529709229</v>
      </c>
      <c r="L37" s="23" t="n">
        <v>100</v>
      </c>
      <c r="M37" s="23"/>
      <c r="N37" s="23"/>
      <c r="O37" s="23"/>
      <c r="P37" s="24" t="n">
        <f aca="false">AVERAGE(D37:O37)</f>
        <v>97.2531494277631</v>
      </c>
    </row>
    <row r="38" customFormat="false" ht="12.75" hidden="false" customHeight="false" outlineLevel="0" collapsed="false">
      <c r="A38" s="17" t="n">
        <f aca="false">A37+1</f>
        <v>36</v>
      </c>
      <c r="B38" s="81" t="s">
        <v>172</v>
      </c>
      <c r="C38" s="82" t="n">
        <v>36327</v>
      </c>
      <c r="D38" s="83" t="n">
        <v>98.8795518207283</v>
      </c>
      <c r="E38" s="83" t="n">
        <v>100</v>
      </c>
      <c r="F38" s="83" t="n">
        <v>99.7412677878396</v>
      </c>
      <c r="G38" s="23" t="n">
        <v>99.860529986053</v>
      </c>
      <c r="H38" s="23" t="n">
        <v>100</v>
      </c>
      <c r="I38" s="23" t="n">
        <v>100</v>
      </c>
      <c r="J38" s="23" t="n">
        <v>99.3045897079277</v>
      </c>
      <c r="K38" s="23" t="n">
        <v>100</v>
      </c>
      <c r="L38" s="23" t="n">
        <v>100</v>
      </c>
      <c r="M38" s="23"/>
      <c r="N38" s="23"/>
      <c r="O38" s="23"/>
      <c r="P38" s="24" t="n">
        <f aca="false">AVERAGE(D38:O38)</f>
        <v>99.7539932558387</v>
      </c>
    </row>
    <row r="39" customFormat="false" ht="12.75" hidden="false" customHeight="false" outlineLevel="0" collapsed="false">
      <c r="A39" s="17" t="n">
        <f aca="false">A38+1</f>
        <v>37</v>
      </c>
      <c r="B39" s="81" t="s">
        <v>173</v>
      </c>
      <c r="C39" s="82" t="n">
        <v>36341</v>
      </c>
      <c r="D39" s="83" t="n">
        <v>100</v>
      </c>
      <c r="E39" s="83" t="n">
        <v>100</v>
      </c>
      <c r="F39" s="83" t="n">
        <v>97.5388601036269</v>
      </c>
      <c r="G39" s="23" t="n">
        <v>100</v>
      </c>
      <c r="H39" s="23" t="n">
        <v>100</v>
      </c>
      <c r="I39" s="23" t="n">
        <v>100</v>
      </c>
      <c r="J39" s="23" t="n">
        <v>95.9497206703911</v>
      </c>
      <c r="K39" s="23" t="n">
        <v>94.2675159235669</v>
      </c>
      <c r="L39" s="23" t="n">
        <v>100</v>
      </c>
      <c r="M39" s="23"/>
      <c r="N39" s="23"/>
      <c r="O39" s="23"/>
      <c r="P39" s="24" t="n">
        <f aca="false">AVERAGE(D39:O39)</f>
        <v>98.6395662997317</v>
      </c>
    </row>
    <row r="40" customFormat="false" ht="12.75" hidden="false" customHeight="false" outlineLevel="0" collapsed="false">
      <c r="A40" s="17" t="n">
        <f aca="false">A39+1</f>
        <v>38</v>
      </c>
      <c r="B40" s="81" t="s">
        <v>174</v>
      </c>
      <c r="C40" s="82" t="n">
        <v>36313</v>
      </c>
      <c r="D40" s="83" t="n">
        <v>100</v>
      </c>
      <c r="E40" s="83" t="n">
        <v>98.8095238095238</v>
      </c>
      <c r="F40" s="83" t="n">
        <v>99.2227979274611</v>
      </c>
      <c r="G40" s="23" t="n">
        <v>97.7653631284916</v>
      </c>
      <c r="H40" s="23" t="n">
        <v>100</v>
      </c>
      <c r="I40" s="23" t="n">
        <v>99.5973154362416</v>
      </c>
      <c r="J40" s="23" t="n">
        <v>99.8611111111111</v>
      </c>
      <c r="K40" s="23" t="n">
        <v>99.746835443038</v>
      </c>
      <c r="L40" s="23" t="n">
        <v>100</v>
      </c>
      <c r="M40" s="23"/>
      <c r="N40" s="23"/>
      <c r="O40" s="23"/>
      <c r="P40" s="24" t="n">
        <f aca="false">AVERAGE(D40:O40)</f>
        <v>99.4447718728741</v>
      </c>
    </row>
    <row r="41" customFormat="false" ht="12.75" hidden="false" customHeight="false" outlineLevel="0" collapsed="false">
      <c r="A41" s="17" t="n">
        <f aca="false">A40+1</f>
        <v>39</v>
      </c>
      <c r="B41" s="81" t="s">
        <v>175</v>
      </c>
      <c r="C41" s="82" t="n">
        <v>36313</v>
      </c>
      <c r="D41" s="83" t="n">
        <v>99.7198879551821</v>
      </c>
      <c r="E41" s="83" t="n">
        <v>99.8507462686567</v>
      </c>
      <c r="F41" s="83" t="n">
        <v>99.353169469599</v>
      </c>
      <c r="G41" s="23" t="n">
        <v>99.7214484679666</v>
      </c>
      <c r="H41" s="23" t="n">
        <v>99.4428969359332</v>
      </c>
      <c r="I41" s="23" t="n">
        <v>98.1208053691275</v>
      </c>
      <c r="J41" s="23" t="n">
        <v>99.8609179415855</v>
      </c>
      <c r="K41" s="23" t="n">
        <v>99.746835443038</v>
      </c>
      <c r="L41" s="23" t="n">
        <v>99.8516320474778</v>
      </c>
      <c r="M41" s="23"/>
      <c r="N41" s="23"/>
      <c r="O41" s="23"/>
      <c r="P41" s="24" t="n">
        <f aca="false">AVERAGE(D41:O41)</f>
        <v>99.518704433174</v>
      </c>
    </row>
    <row r="42" customFormat="false" ht="12.75" hidden="false" customHeight="false" outlineLevel="0" collapsed="false">
      <c r="A42" s="17" t="n">
        <f aca="false">A41+1</f>
        <v>40</v>
      </c>
      <c r="B42" s="81" t="s">
        <v>176</v>
      </c>
      <c r="C42" s="82" t="n">
        <v>36352</v>
      </c>
      <c r="D42" s="83" t="n">
        <v>99.7198879551821</v>
      </c>
      <c r="E42" s="83" t="n">
        <v>97.910447761194</v>
      </c>
      <c r="F42" s="83" t="n">
        <v>98.1888745148771</v>
      </c>
      <c r="G42" s="23" t="n">
        <v>99.3036211699164</v>
      </c>
      <c r="H42" s="23" t="n">
        <v>99.302649930265</v>
      </c>
      <c r="I42" s="23"/>
      <c r="J42" s="23" t="n">
        <v>97.82</v>
      </c>
      <c r="K42" s="23" t="n">
        <v>98.1060606060606</v>
      </c>
      <c r="L42" s="23" t="n">
        <v>99.405646359584</v>
      </c>
      <c r="M42" s="23"/>
      <c r="N42" s="23"/>
      <c r="O42" s="23"/>
      <c r="P42" s="24" t="n">
        <f aca="false">AVERAGE(D42:O42)</f>
        <v>98.7196485371349</v>
      </c>
    </row>
    <row r="43" customFormat="false" ht="12.75" hidden="false" customHeight="false" outlineLevel="0" collapsed="false">
      <c r="A43" s="17" t="n">
        <f aca="false">A42+1</f>
        <v>41</v>
      </c>
      <c r="B43" s="81" t="s">
        <v>177</v>
      </c>
      <c r="C43" s="82" t="n">
        <v>36365</v>
      </c>
      <c r="D43" s="83" t="n">
        <v>98.4572230014025</v>
      </c>
      <c r="E43" s="83" t="n">
        <v>97.910447761194</v>
      </c>
      <c r="F43" s="83" t="n">
        <v>99.2248062015504</v>
      </c>
      <c r="G43" s="23" t="n">
        <v>99.8603351955307</v>
      </c>
      <c r="H43" s="23" t="n">
        <v>97.913769123783</v>
      </c>
      <c r="I43" s="23" t="n">
        <v>100</v>
      </c>
      <c r="J43" s="23" t="n">
        <v>99.8609179415855</v>
      </c>
      <c r="K43" s="23" t="n">
        <v>98.3651226158038</v>
      </c>
      <c r="L43" s="23" t="n">
        <v>97.5308641975309</v>
      </c>
      <c r="M43" s="23"/>
      <c r="N43" s="23"/>
      <c r="O43" s="23"/>
      <c r="P43" s="24" t="n">
        <f aca="false">AVERAGE(D43:O43)</f>
        <v>98.791498448709</v>
      </c>
    </row>
    <row r="44" customFormat="false" ht="12.75" hidden="false" customHeight="false" outlineLevel="0" collapsed="false">
      <c r="A44" s="17" t="n">
        <f aca="false">A43+1</f>
        <v>42</v>
      </c>
      <c r="B44" s="81" t="s">
        <v>178</v>
      </c>
      <c r="C44" s="82" t="n">
        <v>36363</v>
      </c>
      <c r="D44" s="83" t="n">
        <v>99.5792426367461</v>
      </c>
      <c r="E44" s="83" t="n">
        <v>95.3731343283582</v>
      </c>
      <c r="F44" s="83" t="n">
        <v>99.7412677878396</v>
      </c>
      <c r="G44" s="23" t="n">
        <v>99.8603351955307</v>
      </c>
      <c r="H44" s="23" t="n">
        <v>94.5757997218359</v>
      </c>
      <c r="I44" s="23" t="n">
        <v>100</v>
      </c>
      <c r="J44" s="23" t="n">
        <v>54.6592489568846</v>
      </c>
      <c r="K44" s="23" t="n">
        <v>0</v>
      </c>
      <c r="L44" s="23" t="n">
        <v>93.1888544891641</v>
      </c>
      <c r="M44" s="23"/>
      <c r="N44" s="23"/>
      <c r="O44" s="23"/>
      <c r="P44" s="24" t="n">
        <f aca="false">AVERAGE(D44:O44)</f>
        <v>81.8864314573733</v>
      </c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</row>
    <row r="45" customFormat="false" ht="12.75" hidden="false" customHeight="false" outlineLevel="0" collapsed="false">
      <c r="A45" s="17" t="n">
        <f aca="false">A44+1</f>
        <v>43</v>
      </c>
      <c r="B45" s="81" t="s">
        <v>179</v>
      </c>
      <c r="C45" s="82" t="n">
        <v>36448</v>
      </c>
      <c r="D45" s="83" t="n">
        <v>93.9691444600281</v>
      </c>
      <c r="E45" s="83" t="n">
        <v>98.8077496274218</v>
      </c>
      <c r="F45" s="83" t="n">
        <v>99.7412677878396</v>
      </c>
      <c r="G45" s="23" t="n">
        <v>99.721059972106</v>
      </c>
      <c r="H45" s="23" t="n">
        <v>99.5827538247566</v>
      </c>
      <c r="I45" s="23" t="n">
        <v>100</v>
      </c>
      <c r="J45" s="23" t="n">
        <v>100</v>
      </c>
      <c r="K45" s="23" t="n">
        <v>65.8263305322129</v>
      </c>
      <c r="L45" s="23" t="n">
        <v>91.7808219178082</v>
      </c>
      <c r="M45" s="23"/>
      <c r="N45" s="23"/>
      <c r="O45" s="23"/>
      <c r="P45" s="24" t="n">
        <f aca="false">AVERAGE(D45:O45)</f>
        <v>94.381014235797</v>
      </c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</row>
    <row r="46" customFormat="false" ht="12.75" hidden="false" customHeight="false" outlineLevel="0" collapsed="false">
      <c r="A46" s="17" t="n">
        <f aca="false">A45+1</f>
        <v>44</v>
      </c>
      <c r="B46" s="81" t="s">
        <v>180</v>
      </c>
      <c r="C46" s="82" t="n">
        <v>36440</v>
      </c>
      <c r="D46" s="83" t="n">
        <v>99.7194950911641</v>
      </c>
      <c r="E46" s="83" t="n">
        <v>99.5522388059702</v>
      </c>
      <c r="F46" s="83" t="n">
        <v>72.3514211886305</v>
      </c>
      <c r="G46" s="23" t="n">
        <v>99.581589958159</v>
      </c>
      <c r="H46" s="23" t="n">
        <v>100</v>
      </c>
      <c r="I46" s="23" t="n">
        <v>99.0616621983914</v>
      </c>
      <c r="J46" s="23" t="n">
        <v>100</v>
      </c>
      <c r="K46" s="23" t="n">
        <v>99.591280653951</v>
      </c>
      <c r="L46" s="23" t="n">
        <v>98.9085948158254</v>
      </c>
      <c r="M46" s="23"/>
      <c r="N46" s="23"/>
      <c r="O46" s="23"/>
      <c r="P46" s="24" t="n">
        <f aca="false">AVERAGE(D46:O46)</f>
        <v>96.5295869680102</v>
      </c>
    </row>
    <row r="47" customFormat="false" ht="12.75" hidden="false" customHeight="false" outlineLevel="0" collapsed="false">
      <c r="A47" s="17" t="n">
        <f aca="false">A46+1</f>
        <v>45</v>
      </c>
      <c r="B47" s="81" t="s">
        <v>181</v>
      </c>
      <c r="C47" s="82" t="n">
        <v>36445</v>
      </c>
      <c r="D47" s="83" t="n">
        <v>99.4389901823282</v>
      </c>
      <c r="E47" s="83" t="n">
        <v>99.7019374068554</v>
      </c>
      <c r="F47" s="83" t="n">
        <v>99.8708010335917</v>
      </c>
      <c r="G47" s="23" t="n">
        <v>96.3788300835655</v>
      </c>
      <c r="H47" s="23" t="n">
        <v>100</v>
      </c>
      <c r="I47" s="23" t="n">
        <v>98.661311914324</v>
      </c>
      <c r="J47" s="85" t="n">
        <v>96.4739069111425</v>
      </c>
      <c r="K47" s="23" t="n">
        <v>99.873577749684</v>
      </c>
      <c r="L47" s="23" t="n">
        <v>99.702823179792</v>
      </c>
      <c r="M47" s="23"/>
      <c r="N47" s="23"/>
      <c r="O47" s="23"/>
      <c r="P47" s="24" t="n">
        <f aca="false">AVERAGE(D47:O47)</f>
        <v>98.9002420512537</v>
      </c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</row>
    <row r="48" customFormat="false" ht="12.75" hidden="false" customHeight="false" outlineLevel="0" collapsed="false">
      <c r="A48" s="17" t="n">
        <f aca="false">A47+1</f>
        <v>46</v>
      </c>
      <c r="B48" s="81" t="s">
        <v>182</v>
      </c>
      <c r="C48" s="82" t="n">
        <v>36445</v>
      </c>
      <c r="D48" s="83" t="n">
        <v>99.859943977591</v>
      </c>
      <c r="E48" s="83" t="n">
        <v>99.8509687034277</v>
      </c>
      <c r="F48" s="83" t="n">
        <v>93.2729624838292</v>
      </c>
      <c r="G48" s="23" t="n">
        <v>99.5827538247566</v>
      </c>
      <c r="H48" s="23" t="n">
        <v>99.581589958159</v>
      </c>
      <c r="I48" s="23" t="n">
        <v>99.8659517426274</v>
      </c>
      <c r="J48" s="85" t="n">
        <v>97.8991596638656</v>
      </c>
      <c r="K48" s="23" t="n">
        <v>100</v>
      </c>
      <c r="L48" s="23" t="n">
        <v>100</v>
      </c>
      <c r="M48" s="23"/>
      <c r="N48" s="23"/>
      <c r="O48" s="23"/>
      <c r="P48" s="24" t="n">
        <f aca="false">AVERAGE(D48:O48)</f>
        <v>98.8792589282507</v>
      </c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  <c r="IB48" s="87"/>
      <c r="IC48" s="87"/>
      <c r="ID48" s="87"/>
      <c r="IE48" s="87"/>
      <c r="IF48" s="87"/>
      <c r="IG48" s="87"/>
      <c r="IH48" s="87"/>
      <c r="II48" s="87"/>
      <c r="IJ48" s="87"/>
      <c r="IK48" s="87"/>
      <c r="IL48" s="87"/>
      <c r="IM48" s="87"/>
      <c r="IN48" s="87"/>
      <c r="IO48" s="87"/>
      <c r="IP48" s="87"/>
      <c r="IQ48" s="87"/>
      <c r="IR48" s="87"/>
      <c r="IS48" s="87"/>
      <c r="IT48" s="87"/>
      <c r="IU48" s="87"/>
    </row>
    <row r="49" customFormat="false" ht="12.75" hidden="false" customHeight="false" outlineLevel="0" collapsed="false">
      <c r="A49" s="17" t="n">
        <f aca="false">A48+1</f>
        <v>47</v>
      </c>
      <c r="B49" s="81" t="s">
        <v>183</v>
      </c>
      <c r="C49" s="82" t="n">
        <v>36445</v>
      </c>
      <c r="D49" s="83" t="n">
        <v>97.7559607293128</v>
      </c>
      <c r="E49" s="83" t="n">
        <v>99.8509687034277</v>
      </c>
      <c r="F49" s="83" t="n">
        <v>99.8708010335917</v>
      </c>
      <c r="G49" s="23" t="n">
        <v>100</v>
      </c>
      <c r="H49" s="23" t="n">
        <v>99.3036211699164</v>
      </c>
      <c r="I49" s="23" t="n">
        <v>100</v>
      </c>
      <c r="J49" s="85" t="n">
        <v>99.721059972106</v>
      </c>
      <c r="K49" s="23" t="n">
        <v>97.2116603295311</v>
      </c>
      <c r="L49" s="23" t="n">
        <v>100</v>
      </c>
      <c r="M49" s="23"/>
      <c r="N49" s="23"/>
      <c r="O49" s="23"/>
      <c r="P49" s="24" t="n">
        <f aca="false">AVERAGE(D49:O49)</f>
        <v>99.301563548654</v>
      </c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</row>
    <row r="50" customFormat="false" ht="12.75" hidden="false" customHeight="false" outlineLevel="0" collapsed="false">
      <c r="A50" s="17" t="n">
        <f aca="false">A49+1</f>
        <v>48</v>
      </c>
      <c r="B50" s="81" t="s">
        <v>184</v>
      </c>
      <c r="C50" s="82" t="n">
        <v>36445</v>
      </c>
      <c r="D50" s="83" t="n">
        <v>99.5792426367461</v>
      </c>
      <c r="E50" s="83" t="n">
        <v>99.7019374068554</v>
      </c>
      <c r="F50" s="83" t="n">
        <v>99.7412677878396</v>
      </c>
      <c r="G50" s="23" t="n">
        <v>99.442119944212</v>
      </c>
      <c r="H50" s="23" t="n">
        <v>99.8609179415855</v>
      </c>
      <c r="I50" s="23" t="n">
        <v>99.4638069705094</v>
      </c>
      <c r="J50" s="85" t="n">
        <v>98.463687150838</v>
      </c>
      <c r="K50" s="23" t="n">
        <v>99.4930291508238</v>
      </c>
      <c r="L50" s="23" t="n">
        <v>100</v>
      </c>
      <c r="M50" s="23"/>
      <c r="N50" s="23"/>
      <c r="O50" s="23"/>
      <c r="P50" s="24" t="n">
        <f aca="false">AVERAGE(D50:O50)</f>
        <v>99.5273343321567</v>
      </c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</row>
    <row r="51" customFormat="false" ht="12.75" hidden="false" customHeight="false" outlineLevel="0" collapsed="false">
      <c r="A51" s="17" t="n">
        <f aca="false">A50+1</f>
        <v>49</v>
      </c>
      <c r="B51" s="81" t="s">
        <v>185</v>
      </c>
      <c r="C51" s="82" t="n">
        <v>36445</v>
      </c>
      <c r="D51" s="83" t="n">
        <v>100</v>
      </c>
      <c r="E51" s="83" t="n">
        <v>99.4029850746269</v>
      </c>
      <c r="F51" s="83" t="n">
        <v>99.6119016817594</v>
      </c>
      <c r="G51" s="23" t="n">
        <v>100</v>
      </c>
      <c r="H51" s="23" t="n">
        <v>99.5827538247566</v>
      </c>
      <c r="I51" s="23" t="n">
        <v>100</v>
      </c>
      <c r="J51" s="85" t="n">
        <v>100</v>
      </c>
      <c r="K51" s="23" t="n">
        <v>99.6192893401015</v>
      </c>
      <c r="L51" s="23" t="n">
        <v>99.5548961424332</v>
      </c>
      <c r="M51" s="23"/>
      <c r="N51" s="23"/>
      <c r="O51" s="23"/>
      <c r="P51" s="24" t="n">
        <f aca="false">AVERAGE(D51:O51)</f>
        <v>99.7524251181864</v>
      </c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</row>
    <row r="52" customFormat="false" ht="12.75" hidden="false" customHeight="false" outlineLevel="0" collapsed="false">
      <c r="A52" s="17" t="n">
        <f aca="false">A51+1</f>
        <v>50</v>
      </c>
      <c r="B52" s="81" t="s">
        <v>186</v>
      </c>
      <c r="C52" s="82" t="n">
        <v>36445</v>
      </c>
      <c r="D52" s="83" t="n">
        <v>100</v>
      </c>
      <c r="E52" s="83" t="n">
        <v>99.8509687034277</v>
      </c>
      <c r="F52" s="83" t="n">
        <v>99.8708010335917</v>
      </c>
      <c r="G52" s="23" t="n">
        <v>100</v>
      </c>
      <c r="H52" s="23" t="n">
        <v>99.5827538247566</v>
      </c>
      <c r="I52" s="23" t="n">
        <v>100</v>
      </c>
      <c r="J52" s="85" t="n">
        <v>99.8607242339833</v>
      </c>
      <c r="K52" s="23" t="n">
        <v>87.1989860583016</v>
      </c>
      <c r="L52" s="23" t="n">
        <v>97.9197622585438</v>
      </c>
      <c r="M52" s="23"/>
      <c r="N52" s="23"/>
      <c r="O52" s="23"/>
      <c r="P52" s="24" t="n">
        <f aca="false">AVERAGE(D52:O52)</f>
        <v>98.253777345845</v>
      </c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</row>
    <row r="53" customFormat="false" ht="12.75" hidden="false" customHeight="false" outlineLevel="0" collapsed="false">
      <c r="A53" s="17" t="n">
        <f aca="false">A52+1</f>
        <v>51</v>
      </c>
      <c r="B53" s="81" t="s">
        <v>187</v>
      </c>
      <c r="C53" s="82" t="n">
        <v>36445</v>
      </c>
      <c r="D53" s="83" t="n">
        <v>99.2987377279102</v>
      </c>
      <c r="E53" s="83" t="n">
        <v>99.8509687034277</v>
      </c>
      <c r="F53" s="83" t="n">
        <v>99.6124031007752</v>
      </c>
      <c r="G53" s="23" t="n">
        <v>99.860529986053</v>
      </c>
      <c r="H53" s="23" t="n">
        <v>99.5827538247566</v>
      </c>
      <c r="I53" s="23" t="n">
        <v>100</v>
      </c>
      <c r="J53" s="85" t="n">
        <v>98.1818181818182</v>
      </c>
      <c r="K53" s="23" t="n">
        <v>99.493670886076</v>
      </c>
      <c r="L53" s="23" t="n">
        <v>88.9570552147239</v>
      </c>
      <c r="M53" s="23"/>
      <c r="N53" s="23"/>
      <c r="O53" s="23"/>
      <c r="P53" s="24" t="n">
        <f aca="false">AVERAGE(D53:O53)</f>
        <v>98.3153264028379</v>
      </c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</row>
    <row r="54" customFormat="false" ht="12.75" hidden="false" customHeight="false" outlineLevel="0" collapsed="false">
      <c r="A54" s="17" t="n">
        <f aca="false">A53+1</f>
        <v>52</v>
      </c>
      <c r="B54" s="81" t="s">
        <v>188</v>
      </c>
      <c r="C54" s="82" t="n">
        <v>36514</v>
      </c>
      <c r="D54" s="83" t="n">
        <v>99.1596638655462</v>
      </c>
      <c r="E54" s="83" t="n">
        <v>99.8507462686567</v>
      </c>
      <c r="F54" s="83" t="n">
        <v>98.67197875166</v>
      </c>
      <c r="G54" s="23" t="n">
        <v>95.2247191011236</v>
      </c>
      <c r="H54" s="23" t="n">
        <v>99.4413407821229</v>
      </c>
      <c r="I54" s="23" t="n">
        <v>99.312242090784</v>
      </c>
      <c r="J54" s="23" t="n">
        <v>99.1608391608392</v>
      </c>
      <c r="K54" s="23" t="n">
        <v>98.8607594936709</v>
      </c>
      <c r="L54" s="23" t="n">
        <v>97.9197622585438</v>
      </c>
      <c r="M54" s="23"/>
      <c r="N54" s="23"/>
      <c r="O54" s="23"/>
      <c r="P54" s="24" t="n">
        <f aca="false">AVERAGE(D54:O54)</f>
        <v>98.6224501969942</v>
      </c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  <c r="IW54" s="86"/>
    </row>
    <row r="55" customFormat="false" ht="12.75" hidden="false" customHeight="false" outlineLevel="0" collapsed="false">
      <c r="A55" s="17" t="n">
        <f aca="false">A54+1</f>
        <v>53</v>
      </c>
      <c r="B55" s="81" t="s">
        <v>189</v>
      </c>
      <c r="C55" s="82" t="n">
        <v>36514</v>
      </c>
      <c r="D55" s="83" t="n">
        <v>99.5792426367461</v>
      </c>
      <c r="E55" s="83" t="n">
        <v>96.4179104477612</v>
      </c>
      <c r="F55" s="83" t="n">
        <v>98.8341968911917</v>
      </c>
      <c r="G55" s="23" t="n">
        <v>99.2967651195499</v>
      </c>
      <c r="H55" s="23" t="n">
        <v>99.721059972106</v>
      </c>
      <c r="I55" s="23" t="n">
        <v>99.8624484181568</v>
      </c>
      <c r="J55" s="23" t="n">
        <v>99.860529986053</v>
      </c>
      <c r="K55" s="23" t="n">
        <v>99.2385786802031</v>
      </c>
      <c r="L55" s="23" t="n">
        <v>100</v>
      </c>
      <c r="M55" s="23"/>
      <c r="N55" s="23"/>
      <c r="O55" s="23"/>
      <c r="P55" s="24" t="n">
        <f aca="false">AVERAGE(D55:O55)</f>
        <v>99.2011924613075</v>
      </c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</row>
    <row r="56" customFormat="false" ht="12.75" hidden="false" customHeight="false" outlineLevel="0" collapsed="false">
      <c r="A56" s="17" t="n">
        <f aca="false">A55+1</f>
        <v>54</v>
      </c>
      <c r="B56" s="81" t="s">
        <v>190</v>
      </c>
      <c r="C56" s="82" t="n">
        <v>36608</v>
      </c>
      <c r="D56" s="83" t="n">
        <v>100</v>
      </c>
      <c r="E56" s="83" t="n">
        <v>96.5620328849028</v>
      </c>
      <c r="F56" s="83" t="n">
        <v>99.0944372574386</v>
      </c>
      <c r="G56" s="23" t="n">
        <v>91.1392405063291</v>
      </c>
      <c r="H56" s="23" t="n">
        <v>99.1620111731844</v>
      </c>
      <c r="I56" s="23" t="n">
        <v>97.1153846153846</v>
      </c>
      <c r="J56" s="23" t="n">
        <v>99.7206703910615</v>
      </c>
      <c r="K56" s="23" t="n">
        <v>99.3654822335025</v>
      </c>
      <c r="L56" s="23" t="n">
        <v>99.1097922848665</v>
      </c>
      <c r="M56" s="23"/>
      <c r="N56" s="23"/>
      <c r="O56" s="23"/>
      <c r="P56" s="24" t="n">
        <f aca="false">AVERAGE(D56:O56)</f>
        <v>97.9187834829633</v>
      </c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</row>
    <row r="57" customFormat="false" ht="12.75" hidden="false" customHeight="false" outlineLevel="0" collapsed="false">
      <c r="A57" s="17" t="n">
        <f aca="false">A56+1</f>
        <v>55</v>
      </c>
      <c r="B57" s="81" t="s">
        <v>191</v>
      </c>
      <c r="C57" s="82" t="n">
        <v>36341</v>
      </c>
      <c r="D57" s="83" t="n">
        <v>99.1584852734923</v>
      </c>
      <c r="E57" s="83" t="n">
        <v>91.9161676646707</v>
      </c>
      <c r="F57" s="83" t="n">
        <v>99.7416020671835</v>
      </c>
      <c r="G57" s="23" t="n">
        <v>97.8354978354978</v>
      </c>
      <c r="H57" s="23" t="n">
        <v>99.8611111111111</v>
      </c>
      <c r="I57" s="23" t="n">
        <v>100</v>
      </c>
      <c r="J57" s="23" t="n">
        <v>99.3006993006993</v>
      </c>
      <c r="K57" s="23" t="n">
        <v>100</v>
      </c>
      <c r="L57" s="23" t="n">
        <v>99.4029850746269</v>
      </c>
      <c r="M57" s="88"/>
      <c r="N57" s="23"/>
      <c r="O57" s="88"/>
      <c r="P57" s="24" t="n">
        <f aca="false">AVERAGE(D57:O57)</f>
        <v>98.5796164808091</v>
      </c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  <c r="IU57" s="86"/>
      <c r="IV57" s="87"/>
      <c r="IW57" s="87"/>
    </row>
    <row r="58" customFormat="false" ht="12.75" hidden="false" customHeight="false" outlineLevel="0" collapsed="false">
      <c r="A58" s="17" t="n">
        <f aca="false">A57+1</f>
        <v>56</v>
      </c>
      <c r="B58" s="25" t="s">
        <v>192</v>
      </c>
      <c r="C58" s="89" t="n">
        <v>36532</v>
      </c>
      <c r="D58" s="83" t="n">
        <v>99.0182328190743</v>
      </c>
      <c r="E58" s="83" t="n">
        <v>100</v>
      </c>
      <c r="F58" s="83" t="n">
        <v>99.8652291105121</v>
      </c>
      <c r="G58" s="23" t="n">
        <v>99.7354497354497</v>
      </c>
      <c r="H58" s="23" t="n">
        <v>100</v>
      </c>
      <c r="I58" s="23" t="n">
        <v>100</v>
      </c>
      <c r="J58" s="88" t="n">
        <v>91.4040114613181</v>
      </c>
      <c r="K58" s="88" t="n">
        <v>79.5165394402036</v>
      </c>
      <c r="L58" s="23" t="n">
        <v>98.8112927191679</v>
      </c>
      <c r="M58" s="23"/>
      <c r="N58" s="88"/>
      <c r="O58" s="23"/>
      <c r="P58" s="24" t="n">
        <f aca="false">AVERAGE(D58:O58)</f>
        <v>96.4834172539695</v>
      </c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  <c r="IJ58" s="86"/>
      <c r="IK58" s="86"/>
      <c r="IL58" s="86"/>
      <c r="IM58" s="86"/>
      <c r="IN58" s="86"/>
      <c r="IO58" s="86"/>
      <c r="IP58" s="86"/>
      <c r="IQ58" s="86"/>
      <c r="IR58" s="86"/>
      <c r="IS58" s="86"/>
      <c r="IT58" s="86"/>
      <c r="IU58" s="86"/>
      <c r="IV58" s="86"/>
      <c r="IW58" s="86"/>
    </row>
    <row r="59" customFormat="false" ht="12.75" hidden="false" customHeight="false" outlineLevel="0" collapsed="false">
      <c r="A59" s="17" t="n">
        <f aca="false">A58+1</f>
        <v>57</v>
      </c>
      <c r="B59" s="25" t="s">
        <v>193</v>
      </c>
      <c r="C59" s="89" t="n">
        <v>36547</v>
      </c>
      <c r="D59" s="83" t="n">
        <v>99.5792426367461</v>
      </c>
      <c r="E59" s="83" t="n">
        <v>94.4108761329305</v>
      </c>
      <c r="F59" s="83" t="n">
        <v>99.8650472334683</v>
      </c>
      <c r="G59" s="23" t="n">
        <v>100</v>
      </c>
      <c r="H59" s="23" t="n">
        <v>100</v>
      </c>
      <c r="I59" s="23" t="n">
        <v>99.7368421052632</v>
      </c>
      <c r="J59" s="23" t="n">
        <v>99.2836676217765</v>
      </c>
      <c r="K59" s="23" t="n">
        <v>99.3630573248408</v>
      </c>
      <c r="L59" s="23" t="n">
        <v>100</v>
      </c>
      <c r="M59" s="23"/>
      <c r="N59" s="23"/>
      <c r="O59" s="23"/>
      <c r="P59" s="24" t="n">
        <f aca="false">AVERAGE(D59:O59)</f>
        <v>99.1376370061139</v>
      </c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  <c r="IW59" s="86"/>
    </row>
    <row r="60" customFormat="false" ht="12.75" hidden="false" customHeight="false" outlineLevel="0" collapsed="false">
      <c r="A60" s="17" t="n">
        <f aca="false">A59+1</f>
        <v>58</v>
      </c>
      <c r="B60" s="81" t="s">
        <v>194</v>
      </c>
      <c r="C60" s="82" t="n">
        <v>36523</v>
      </c>
      <c r="D60" s="83" t="n">
        <v>98.6666666666667</v>
      </c>
      <c r="E60" s="83" t="n">
        <v>99.3993993993994</v>
      </c>
      <c r="F60" s="83" t="n">
        <v>99.0885416666667</v>
      </c>
      <c r="G60" s="23" t="n">
        <v>99.0223463687151</v>
      </c>
      <c r="H60" s="23" t="n">
        <v>94.7148817802504</v>
      </c>
      <c r="I60" s="23" t="n">
        <v>97.9838709677419</v>
      </c>
      <c r="J60" s="23" t="n">
        <v>98.9956958393113</v>
      </c>
      <c r="K60" s="23"/>
      <c r="L60" s="23" t="n">
        <v>97.4233983286908</v>
      </c>
      <c r="M60" s="23"/>
      <c r="N60" s="23"/>
      <c r="O60" s="23"/>
      <c r="P60" s="24" t="n">
        <f aca="false">AVERAGE(D60:O60)</f>
        <v>98.1618501271803</v>
      </c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</row>
    <row r="61" customFormat="false" ht="12.75" hidden="false" customHeight="false" outlineLevel="0" collapsed="false">
      <c r="A61" s="17" t="n">
        <f aca="false">A60+1</f>
        <v>59</v>
      </c>
      <c r="B61" s="81" t="s">
        <v>195</v>
      </c>
      <c r="C61" s="82" t="n">
        <v>36516</v>
      </c>
      <c r="D61" s="83" t="n">
        <v>97.7337110481586</v>
      </c>
      <c r="E61" s="83" t="n">
        <v>98.5141158989599</v>
      </c>
      <c r="F61" s="83" t="n">
        <v>98.6910994764398</v>
      </c>
      <c r="G61" s="23" t="n">
        <v>97.075208913649</v>
      </c>
      <c r="H61" s="23" t="n">
        <v>93.7150837988827</v>
      </c>
      <c r="I61" s="23" t="n">
        <v>99.4601889338731</v>
      </c>
      <c r="J61" s="23" t="n">
        <v>99.8609179415855</v>
      </c>
      <c r="K61" s="23" t="n">
        <v>99.1803278688525</v>
      </c>
      <c r="L61" s="23" t="n">
        <v>98.705035971223</v>
      </c>
      <c r="M61" s="23"/>
      <c r="N61" s="23"/>
      <c r="O61" s="23"/>
      <c r="P61" s="24" t="n">
        <f aca="false">AVERAGE(D61:O61)</f>
        <v>98.1039655390694</v>
      </c>
      <c r="IV61" s="86"/>
      <c r="IW61" s="86"/>
    </row>
    <row r="62" customFormat="false" ht="12.75" hidden="false" customHeight="false" outlineLevel="0" collapsed="false">
      <c r="A62" s="17" t="n">
        <f aca="false">A61+1</f>
        <v>60</v>
      </c>
      <c r="B62" s="81" t="s">
        <v>196</v>
      </c>
      <c r="C62" s="82" t="n">
        <v>36511</v>
      </c>
      <c r="D62" s="83" t="n">
        <v>95.7507082152975</v>
      </c>
      <c r="E62" s="83" t="n">
        <v>99.405646359584</v>
      </c>
      <c r="F62" s="83" t="n">
        <v>98.9569752281617</v>
      </c>
      <c r="G62" s="23" t="n">
        <v>98.884239888424</v>
      </c>
      <c r="H62" s="23" t="n">
        <v>96.5181058495822</v>
      </c>
      <c r="I62" s="23" t="n">
        <v>97.0430107526882</v>
      </c>
      <c r="J62" s="23" t="n">
        <v>98.0528511821975</v>
      </c>
      <c r="K62" s="23" t="n">
        <v>98</v>
      </c>
      <c r="L62" s="23" t="n">
        <v>97.0332850940666</v>
      </c>
      <c r="M62" s="23"/>
      <c r="N62" s="23"/>
      <c r="O62" s="23"/>
      <c r="P62" s="24" t="n">
        <f aca="false">AVERAGE(D62:O62)</f>
        <v>97.7383136188891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  <c r="IW62" s="86"/>
    </row>
    <row r="63" customFormat="false" ht="12.75" hidden="false" customHeight="false" outlineLevel="0" collapsed="false">
      <c r="A63" s="17" t="n">
        <f aca="false">A62+1</f>
        <v>61</v>
      </c>
      <c r="B63" s="81" t="s">
        <v>197</v>
      </c>
      <c r="C63" s="82" t="n">
        <v>36513</v>
      </c>
      <c r="D63" s="83" t="n">
        <v>99.009900990099</v>
      </c>
      <c r="E63" s="83" t="n">
        <v>98.6607142857143</v>
      </c>
      <c r="F63" s="83" t="n">
        <v>99.8694516971279</v>
      </c>
      <c r="G63" s="23" t="n">
        <v>99.860529986053</v>
      </c>
      <c r="H63" s="23" t="n">
        <v>98.4700973574409</v>
      </c>
      <c r="I63" s="23"/>
      <c r="J63" s="23" t="n">
        <v>66.759388038943</v>
      </c>
      <c r="K63" s="23" t="n">
        <v>99.1803278688525</v>
      </c>
      <c r="L63" s="23" t="n">
        <v>97.8753541076487</v>
      </c>
      <c r="M63" s="23"/>
      <c r="N63" s="23"/>
      <c r="O63" s="23"/>
      <c r="P63" s="24" t="n">
        <f aca="false">AVERAGE(D63:O63)</f>
        <v>94.9607205414849</v>
      </c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  <c r="IW63" s="86"/>
    </row>
    <row r="64" customFormat="false" ht="12.75" hidden="false" customHeight="false" outlineLevel="0" collapsed="false">
      <c r="A64" s="17" t="n">
        <f aca="false">A63+1</f>
        <v>62</v>
      </c>
      <c r="B64" s="81" t="s">
        <v>198</v>
      </c>
      <c r="C64" s="82" t="n">
        <v>36510</v>
      </c>
      <c r="D64" s="83" t="n">
        <v>96.3276836158192</v>
      </c>
      <c r="E64" s="83" t="n">
        <v>99.7019374068554</v>
      </c>
      <c r="F64" s="83" t="n">
        <v>99.3506493506494</v>
      </c>
      <c r="G64" s="23" t="n">
        <v>100</v>
      </c>
      <c r="H64" s="23" t="n">
        <v>92.802450229709</v>
      </c>
      <c r="I64" s="23" t="n">
        <v>98.921832884097</v>
      </c>
      <c r="J64" s="23" t="n">
        <v>96.3838664812239</v>
      </c>
      <c r="K64" s="23" t="n">
        <v>99.3188010899183</v>
      </c>
      <c r="L64" s="23" t="n">
        <v>95.8823529411765</v>
      </c>
      <c r="M64" s="23"/>
      <c r="N64" s="23"/>
      <c r="O64" s="23"/>
      <c r="P64" s="24" t="n">
        <f aca="false">AVERAGE(D64:O64)</f>
        <v>97.6321748888276</v>
      </c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  <c r="IW64" s="86"/>
    </row>
    <row r="65" customFormat="false" ht="12.75" hidden="false" customHeight="false" outlineLevel="0" collapsed="false">
      <c r="A65" s="17" t="n">
        <f aca="false">A64+1</f>
        <v>63</v>
      </c>
      <c r="B65" s="81" t="s">
        <v>199</v>
      </c>
      <c r="C65" s="82" t="n">
        <v>36509</v>
      </c>
      <c r="D65" s="83" t="n">
        <v>95.8981612446959</v>
      </c>
      <c r="E65" s="83" t="n">
        <v>99.4047619047619</v>
      </c>
      <c r="F65" s="83" t="n">
        <v>99.6098829648895</v>
      </c>
      <c r="G65" s="23" t="n">
        <v>99.721059972106</v>
      </c>
      <c r="H65" s="23" t="n">
        <v>99.8607242339833</v>
      </c>
      <c r="I65" s="23" t="n">
        <v>99.8655913978495</v>
      </c>
      <c r="J65" s="23" t="n">
        <v>98.8857938718663</v>
      </c>
      <c r="K65" s="23" t="n">
        <v>97.9564032697548</v>
      </c>
      <c r="L65" s="23" t="n">
        <v>98.7234042553192</v>
      </c>
      <c r="M65" s="23"/>
      <c r="N65" s="23"/>
      <c r="O65" s="23"/>
      <c r="P65" s="24" t="n">
        <f aca="false">AVERAGE(D65:O65)</f>
        <v>98.8806425683585</v>
      </c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  <c r="IW65" s="86"/>
    </row>
    <row r="66" customFormat="false" ht="12.75" hidden="false" customHeight="false" outlineLevel="0" collapsed="false">
      <c r="A66" s="17" t="n">
        <f aca="false">A65+1</f>
        <v>64</v>
      </c>
      <c r="B66" s="81" t="s">
        <v>200</v>
      </c>
      <c r="C66" s="82" t="n">
        <v>36525</v>
      </c>
      <c r="D66" s="83" t="n">
        <v>99.8583569405099</v>
      </c>
      <c r="E66" s="83" t="n">
        <v>99.405646359584</v>
      </c>
      <c r="F66" s="83" t="n">
        <v>98.3094928478544</v>
      </c>
      <c r="G66" s="23" t="n">
        <v>99.581589958159</v>
      </c>
      <c r="H66" s="23" t="n">
        <v>100</v>
      </c>
      <c r="I66" s="23"/>
      <c r="J66" s="23" t="n">
        <v>98.7465181058496</v>
      </c>
      <c r="K66" s="23" t="n">
        <v>95.9183673469388</v>
      </c>
      <c r="L66" s="23" t="n">
        <v>99.7150997150997</v>
      </c>
      <c r="M66" s="23"/>
      <c r="N66" s="23"/>
      <c r="O66" s="23"/>
      <c r="P66" s="24" t="n">
        <f aca="false">AVERAGE(D66:O66)</f>
        <v>98.9418839092494</v>
      </c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  <c r="IW66" s="86"/>
    </row>
    <row r="67" customFormat="false" ht="12.75" hidden="false" customHeight="false" outlineLevel="0" collapsed="false">
      <c r="A67" s="17" t="n">
        <f aca="false">A66+1</f>
        <v>65</v>
      </c>
      <c r="B67" s="81" t="s">
        <v>201</v>
      </c>
      <c r="C67" s="82" t="n">
        <v>36525</v>
      </c>
      <c r="D67" s="83" t="n">
        <v>99.2937853107345</v>
      </c>
      <c r="E67" s="83" t="n">
        <v>99.702823179792</v>
      </c>
      <c r="F67" s="83" t="n">
        <v>100</v>
      </c>
      <c r="G67" s="23" t="n">
        <v>100</v>
      </c>
      <c r="H67" s="23" t="n">
        <v>100</v>
      </c>
      <c r="I67" s="23" t="n">
        <v>99.8655913978495</v>
      </c>
      <c r="J67" s="23" t="n">
        <v>94.9860724233983</v>
      </c>
      <c r="K67" s="23" t="n">
        <v>89.1156462585034</v>
      </c>
      <c r="L67" s="23" t="n">
        <v>98.1507823613087</v>
      </c>
      <c r="M67" s="23"/>
      <c r="N67" s="23"/>
      <c r="O67" s="23"/>
      <c r="P67" s="24" t="n">
        <f aca="false">AVERAGE(D67:O67)</f>
        <v>97.9016334368429</v>
      </c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  <c r="IW67" s="86"/>
    </row>
    <row r="68" customFormat="false" ht="12.75" hidden="false" customHeight="false" outlineLevel="0" collapsed="false">
      <c r="A68" s="17" t="n">
        <f aca="false">A67+1</f>
        <v>66</v>
      </c>
      <c r="B68" s="81" t="s">
        <v>202</v>
      </c>
      <c r="C68" s="82" t="n">
        <v>36522</v>
      </c>
      <c r="D68" s="83" t="n">
        <v>99.0112994350283</v>
      </c>
      <c r="E68" s="83" t="n">
        <v>99.4047619047619</v>
      </c>
      <c r="F68" s="83" t="n">
        <v>81.2162162162162</v>
      </c>
      <c r="G68" s="23" t="n">
        <v>99.163179916318</v>
      </c>
      <c r="H68" s="23" t="n">
        <v>99.8609179415855</v>
      </c>
      <c r="I68" s="23" t="n">
        <v>99.7308209959623</v>
      </c>
      <c r="J68" s="23" t="n">
        <v>99.3045897079277</v>
      </c>
      <c r="K68" s="23" t="n">
        <v>98.4993178717599</v>
      </c>
      <c r="L68" s="23" t="n">
        <v>99.8581560283688</v>
      </c>
      <c r="M68" s="23"/>
      <c r="N68" s="23"/>
      <c r="O68" s="23"/>
      <c r="P68" s="24" t="n">
        <f aca="false">AVERAGE(D68:O68)</f>
        <v>97.3388066686587</v>
      </c>
      <c r="IV68" s="86"/>
      <c r="IW68" s="86"/>
    </row>
    <row r="69" customFormat="false" ht="12.75" hidden="false" customHeight="false" outlineLevel="0" collapsed="false">
      <c r="A69" s="17" t="n">
        <f aca="false">A68+1</f>
        <v>67</v>
      </c>
      <c r="B69" s="81" t="s">
        <v>203</v>
      </c>
      <c r="C69" s="82" t="n">
        <v>36524</v>
      </c>
      <c r="D69" s="83" t="n">
        <v>98.0225988700565</v>
      </c>
      <c r="E69" s="83" t="n">
        <v>98.8112927191679</v>
      </c>
      <c r="F69" s="83" t="n">
        <v>99.4791666666667</v>
      </c>
      <c r="G69" s="23" t="n">
        <v>97.6323119777159</v>
      </c>
      <c r="H69" s="23" t="n">
        <v>99.7214484679666</v>
      </c>
      <c r="I69" s="23" t="n">
        <v>99.5967741935484</v>
      </c>
      <c r="J69" s="23" t="n">
        <v>99.025069637883</v>
      </c>
      <c r="K69" s="23" t="n">
        <v>97.8171896316508</v>
      </c>
      <c r="L69" s="23" t="n">
        <v>99.2917847025496</v>
      </c>
      <c r="M69" s="23"/>
      <c r="N69" s="23"/>
      <c r="O69" s="23"/>
      <c r="P69" s="24" t="n">
        <f aca="false">AVERAGE(D69:O69)</f>
        <v>98.8219596519117</v>
      </c>
      <c r="IV69" s="86"/>
      <c r="IW69" s="86"/>
    </row>
    <row r="70" customFormat="false" ht="12.75" hidden="false" customHeight="false" outlineLevel="0" collapsed="false">
      <c r="A70" s="17" t="n">
        <f aca="false">A69+1</f>
        <v>68</v>
      </c>
      <c r="B70" s="81" t="s">
        <v>204</v>
      </c>
      <c r="C70" s="82" t="n">
        <v>36516</v>
      </c>
      <c r="D70" s="83" t="n">
        <v>77.950101146325</v>
      </c>
      <c r="E70" s="83" t="n">
        <v>99.702823179792</v>
      </c>
      <c r="F70" s="83" t="n">
        <v>89.8569570871261</v>
      </c>
      <c r="G70" s="23" t="n">
        <v>100</v>
      </c>
      <c r="H70" s="23" t="n">
        <v>100</v>
      </c>
      <c r="I70" s="23" t="n">
        <v>99.7308209959623</v>
      </c>
      <c r="J70" s="23" t="n">
        <v>99.3036211699164</v>
      </c>
      <c r="K70" s="23" t="n">
        <v>99.3188010899183</v>
      </c>
      <c r="L70" s="23" t="n">
        <v>99.7163120567376</v>
      </c>
      <c r="M70" s="23"/>
      <c r="N70" s="23"/>
      <c r="O70" s="23"/>
      <c r="P70" s="24" t="n">
        <f aca="false">AVERAGE(D70:O70)</f>
        <v>96.1754929695309</v>
      </c>
      <c r="IV70" s="86"/>
      <c r="IW70" s="86"/>
    </row>
    <row r="71" customFormat="false" ht="12.75" hidden="false" customHeight="false" outlineLevel="0" collapsed="false">
      <c r="A71" s="17" t="n">
        <f aca="false">A70+1</f>
        <v>69</v>
      </c>
      <c r="B71" s="81" t="s">
        <v>205</v>
      </c>
      <c r="C71" s="82" t="n">
        <v>36620</v>
      </c>
      <c r="D71" s="83" t="n">
        <v>100</v>
      </c>
      <c r="E71" s="83" t="n">
        <v>99.7001499250375</v>
      </c>
      <c r="F71" s="83" t="n">
        <v>99.7416020671835</v>
      </c>
      <c r="G71" s="23" t="n">
        <v>99.7109826589595</v>
      </c>
      <c r="H71" s="23" t="n">
        <v>100</v>
      </c>
      <c r="I71" s="23" t="n">
        <v>98.9276139410188</v>
      </c>
      <c r="J71" s="23" t="n">
        <v>98.6033519553073</v>
      </c>
      <c r="K71" s="23" t="n">
        <v>96.9811320754717</v>
      </c>
      <c r="L71" s="23" t="n">
        <v>99.7014925373134</v>
      </c>
      <c r="M71" s="23"/>
      <c r="N71" s="23"/>
      <c r="O71" s="23"/>
      <c r="P71" s="24" t="n">
        <f aca="false">AVERAGE(D71:O71)</f>
        <v>99.2629250178102</v>
      </c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  <c r="IT71" s="86"/>
      <c r="IU71" s="86"/>
    </row>
    <row r="72" customFormat="false" ht="12.75" hidden="false" customHeight="false" outlineLevel="0" collapsed="false">
      <c r="A72" s="17" t="n">
        <f aca="false">A71+1</f>
        <v>70</v>
      </c>
      <c r="B72" s="81" t="s">
        <v>206</v>
      </c>
      <c r="C72" s="82" t="n">
        <v>36419</v>
      </c>
      <c r="D72" s="83" t="n">
        <v>99.8595505617978</v>
      </c>
      <c r="E72" s="83" t="n">
        <v>99.5529061102832</v>
      </c>
      <c r="F72" s="83" t="n">
        <v>98.062015503876</v>
      </c>
      <c r="G72" s="23" t="n">
        <v>99.7202797202797</v>
      </c>
      <c r="H72" s="23" t="n">
        <v>99.8611111111111</v>
      </c>
      <c r="I72" s="23" t="n">
        <v>98.9261744966443</v>
      </c>
      <c r="J72" s="23" t="n">
        <v>100</v>
      </c>
      <c r="K72" s="23" t="n">
        <v>98.3565107458913</v>
      </c>
      <c r="L72" s="23" t="n">
        <v>100</v>
      </c>
      <c r="M72" s="23"/>
      <c r="N72" s="23"/>
      <c r="O72" s="23"/>
      <c r="P72" s="24" t="n">
        <f aca="false">AVERAGE(D72:O72)</f>
        <v>99.3709498055426</v>
      </c>
    </row>
    <row r="73" customFormat="false" ht="12.75" hidden="false" customHeight="false" outlineLevel="0" collapsed="false">
      <c r="A73" s="17" t="n">
        <f aca="false">A72+1</f>
        <v>71</v>
      </c>
      <c r="B73" s="25" t="s">
        <v>207</v>
      </c>
      <c r="C73" s="82" t="n">
        <v>36565</v>
      </c>
      <c r="D73" s="83" t="n">
        <v>98.6463620981388</v>
      </c>
      <c r="E73" s="83" t="n">
        <v>98.7878787878788</v>
      </c>
      <c r="F73" s="83" t="n">
        <v>99.8650472334683</v>
      </c>
      <c r="G73" s="23" t="n">
        <v>98.8110964332893</v>
      </c>
      <c r="H73" s="23" t="n">
        <v>100</v>
      </c>
      <c r="I73" s="23" t="n">
        <v>99.2105263157895</v>
      </c>
      <c r="J73" s="23" t="n">
        <v>99.713055954089</v>
      </c>
      <c r="K73" s="23" t="n">
        <v>99.3630573248408</v>
      </c>
      <c r="L73" s="23" t="n">
        <v>99.1097922848665</v>
      </c>
      <c r="M73" s="23"/>
      <c r="N73" s="23"/>
      <c r="O73" s="23"/>
      <c r="P73" s="24" t="n">
        <f aca="false">AVERAGE(D73:O73)</f>
        <v>99.2785351591512</v>
      </c>
      <c r="IV73" s="86"/>
      <c r="IW73" s="86"/>
    </row>
    <row r="74" customFormat="false" ht="12.75" hidden="false" customHeight="false" outlineLevel="0" collapsed="false">
      <c r="A74" s="17" t="n">
        <f aca="false">A73+1</f>
        <v>72</v>
      </c>
      <c r="B74" s="25" t="s">
        <v>208</v>
      </c>
      <c r="C74" s="89" t="n">
        <v>36543</v>
      </c>
      <c r="D74" s="83" t="n">
        <v>99.5792426367461</v>
      </c>
      <c r="E74" s="83" t="n">
        <v>99.0922844175492</v>
      </c>
      <c r="F74" s="83" t="n">
        <v>99.8650472334683</v>
      </c>
      <c r="G74" s="23" t="n">
        <v>100</v>
      </c>
      <c r="H74" s="23" t="n">
        <v>100</v>
      </c>
      <c r="I74" s="23" t="n">
        <v>99.7361477572559</v>
      </c>
      <c r="J74" s="23" t="n">
        <v>98.8538681948424</v>
      </c>
      <c r="K74" s="23" t="n">
        <v>92.984693877551</v>
      </c>
      <c r="L74" s="23" t="n">
        <v>98.3679525222552</v>
      </c>
      <c r="M74" s="23"/>
      <c r="N74" s="23"/>
      <c r="O74" s="23"/>
      <c r="P74" s="24" t="n">
        <f aca="false">AVERAGE(D74:O74)</f>
        <v>98.7199151821854</v>
      </c>
      <c r="IV74" s="86"/>
      <c r="IW74" s="86"/>
    </row>
    <row r="75" customFormat="false" ht="12.75" hidden="false" customHeight="false" outlineLevel="0" collapsed="false">
      <c r="A75" s="17" t="n">
        <f aca="false">A74+1</f>
        <v>73</v>
      </c>
      <c r="B75" s="25" t="s">
        <v>209</v>
      </c>
      <c r="C75" s="89" t="n">
        <v>36550</v>
      </c>
      <c r="D75" s="83" t="n">
        <v>95.7983193277311</v>
      </c>
      <c r="E75" s="83" t="n">
        <v>99.8487140695915</v>
      </c>
      <c r="F75" s="83" t="n">
        <v>99.4601889338731</v>
      </c>
      <c r="G75" s="23" t="n">
        <v>100</v>
      </c>
      <c r="H75" s="23" t="n">
        <v>99.8581560283688</v>
      </c>
      <c r="I75" s="23" t="n">
        <v>100</v>
      </c>
      <c r="J75" s="23" t="n">
        <v>99.2836676217765</v>
      </c>
      <c r="K75" s="23" t="n">
        <v>99.236641221374</v>
      </c>
      <c r="L75" s="23" t="n">
        <v>97.9197622585438</v>
      </c>
      <c r="M75" s="23"/>
      <c r="N75" s="23"/>
      <c r="O75" s="23"/>
      <c r="P75" s="24" t="n">
        <f aca="false">AVERAGE(D75:O75)</f>
        <v>99.0450499401399</v>
      </c>
      <c r="IV75" s="86"/>
      <c r="IW75" s="86"/>
    </row>
    <row r="76" customFormat="false" ht="12.75" hidden="false" customHeight="false" outlineLevel="0" collapsed="false">
      <c r="A76" s="17" t="n">
        <f aca="false">A75+1</f>
        <v>74</v>
      </c>
      <c r="B76" s="25" t="s">
        <v>210</v>
      </c>
      <c r="C76" s="89" t="n">
        <v>36557</v>
      </c>
      <c r="D76" s="83" t="n">
        <v>99.859943977591</v>
      </c>
      <c r="E76" s="83" t="n">
        <v>98.6404833836858</v>
      </c>
      <c r="F76" s="83" t="n">
        <v>99.4594594594595</v>
      </c>
      <c r="G76" s="23" t="n">
        <v>99.7350993377483</v>
      </c>
      <c r="H76" s="23" t="n">
        <v>100</v>
      </c>
      <c r="I76" s="23" t="n">
        <v>99.6042216358839</v>
      </c>
      <c r="J76" s="23" t="n">
        <v>99.5695839311334</v>
      </c>
      <c r="K76" s="23" t="n">
        <v>97.9591836734694</v>
      </c>
      <c r="L76" s="23" t="n">
        <v>98.8148148148148</v>
      </c>
      <c r="M76" s="23"/>
      <c r="N76" s="23"/>
      <c r="O76" s="23"/>
      <c r="P76" s="24" t="n">
        <f aca="false">AVERAGE(D76:O76)</f>
        <v>99.2936433570874</v>
      </c>
      <c r="IV76" s="86"/>
      <c r="IW76" s="86"/>
    </row>
    <row r="77" customFormat="false" ht="12.75" hidden="false" customHeight="false" outlineLevel="0" collapsed="false">
      <c r="A77" s="17" t="n">
        <f aca="false">A76+1</f>
        <v>75</v>
      </c>
      <c r="B77" s="25" t="s">
        <v>211</v>
      </c>
      <c r="C77" s="89" t="n">
        <v>36557</v>
      </c>
      <c r="D77" s="83" t="n">
        <v>99.859943977591</v>
      </c>
      <c r="E77" s="83" t="n">
        <v>99.2435703479576</v>
      </c>
      <c r="F77" s="83" t="n">
        <v>98.5135135135135</v>
      </c>
      <c r="G77" s="23" t="n">
        <v>99.7357992073976</v>
      </c>
      <c r="H77" s="23" t="n">
        <v>99.8581560283688</v>
      </c>
      <c r="I77" s="23" t="n">
        <v>100</v>
      </c>
      <c r="J77" s="23" t="n">
        <v>99.5702005730659</v>
      </c>
      <c r="K77" s="23" t="n">
        <v>99.2356687898089</v>
      </c>
      <c r="L77" s="23" t="n">
        <v>99.7037037037037</v>
      </c>
      <c r="M77" s="23"/>
      <c r="N77" s="23"/>
      <c r="O77" s="23"/>
      <c r="P77" s="24" t="n">
        <f aca="false">AVERAGE(D77:O77)</f>
        <v>99.5245062379341</v>
      </c>
      <c r="IV77" s="86"/>
      <c r="IW77" s="86"/>
    </row>
    <row r="78" customFormat="false" ht="12.75" hidden="false" customHeight="false" outlineLevel="0" collapsed="false">
      <c r="A78" s="17" t="n">
        <f aca="false">A77+1</f>
        <v>76</v>
      </c>
      <c r="B78" s="45" t="s">
        <v>212</v>
      </c>
      <c r="C78" s="89" t="n">
        <v>36559</v>
      </c>
      <c r="D78" s="83" t="n">
        <v>97.8962131837307</v>
      </c>
      <c r="E78" s="83" t="n">
        <v>100</v>
      </c>
      <c r="F78" s="83" t="n">
        <v>99.0578734858681</v>
      </c>
      <c r="G78" s="23" t="n">
        <v>99.3394980184941</v>
      </c>
      <c r="H78" s="23" t="n">
        <v>99.4326241134752</v>
      </c>
      <c r="I78" s="23" t="n">
        <v>100</v>
      </c>
      <c r="J78" s="23" t="n">
        <v>99.713055954089</v>
      </c>
      <c r="K78" s="23" t="n">
        <v>95.6743002544529</v>
      </c>
      <c r="L78" s="23" t="n">
        <v>89.0207715133531</v>
      </c>
      <c r="M78" s="90"/>
      <c r="N78" s="23"/>
      <c r="O78" s="90"/>
      <c r="P78" s="24" t="n">
        <f aca="false">AVERAGE(D78:O78)</f>
        <v>97.7927040581626</v>
      </c>
      <c r="IV78" s="86"/>
      <c r="IW78" s="86"/>
    </row>
    <row r="79" customFormat="false" ht="12.75" hidden="false" customHeight="false" outlineLevel="0" collapsed="false">
      <c r="A79" s="17" t="n">
        <f aca="false">A78+1</f>
        <v>77</v>
      </c>
      <c r="B79" s="25" t="s">
        <v>213</v>
      </c>
      <c r="C79" s="82" t="n">
        <v>36511</v>
      </c>
      <c r="D79" s="83" t="n">
        <v>99.7202797202797</v>
      </c>
      <c r="E79" s="83" t="n">
        <v>100</v>
      </c>
      <c r="F79" s="83" t="n">
        <v>95.4545454545455</v>
      </c>
      <c r="G79" s="23" t="n">
        <v>99.4708994708995</v>
      </c>
      <c r="H79" s="23" t="n">
        <v>83.1444759206799</v>
      </c>
      <c r="I79" s="23" t="n">
        <v>91.1842105263158</v>
      </c>
      <c r="J79" s="90" t="n">
        <v>72.3098995695839</v>
      </c>
      <c r="K79" s="90" t="n">
        <v>90.0636942675159</v>
      </c>
      <c r="L79" s="23" t="n">
        <v>99.8511904761905</v>
      </c>
      <c r="M79" s="23"/>
      <c r="N79" s="90"/>
      <c r="O79" s="23"/>
      <c r="P79" s="24" t="n">
        <f aca="false">AVERAGE(D79:O79)</f>
        <v>92.3554661562234</v>
      </c>
      <c r="IV79" s="17"/>
      <c r="IW79" s="17"/>
    </row>
    <row r="80" customFormat="false" ht="12.75" hidden="false" customHeight="false" outlineLevel="0" collapsed="false">
      <c r="A80" s="17" t="n">
        <f aca="false">A79+1</f>
        <v>78</v>
      </c>
      <c r="B80" s="25" t="s">
        <v>214</v>
      </c>
      <c r="C80" s="82" t="n">
        <v>36514</v>
      </c>
      <c r="D80" s="83" t="n">
        <v>99.7198879551821</v>
      </c>
      <c r="E80" s="83" t="n">
        <v>99.5468277945619</v>
      </c>
      <c r="F80" s="83" t="n">
        <v>99.8641304347826</v>
      </c>
      <c r="G80" s="23" t="n">
        <v>89.6961690885073</v>
      </c>
      <c r="H80" s="23" t="n">
        <v>91.7730496453901</v>
      </c>
      <c r="I80" s="23" t="n">
        <v>82.3684210526316</v>
      </c>
      <c r="J80" s="23" t="n">
        <v>99.4252873563219</v>
      </c>
      <c r="K80" s="23" t="n">
        <v>99.4897959183674</v>
      </c>
      <c r="L80" s="23" t="n">
        <v>100</v>
      </c>
      <c r="M80" s="23"/>
      <c r="N80" s="23"/>
      <c r="O80" s="23"/>
      <c r="P80" s="24" t="n">
        <f aca="false">AVERAGE(D80:O80)</f>
        <v>95.764841027305</v>
      </c>
      <c r="IV80" s="17"/>
      <c r="IW80" s="17"/>
    </row>
    <row r="81" customFormat="false" ht="12.75" hidden="false" customHeight="false" outlineLevel="0" collapsed="false">
      <c r="A81" s="17" t="n">
        <f aca="false">A80+1</f>
        <v>79</v>
      </c>
      <c r="B81" s="25" t="s">
        <v>215</v>
      </c>
      <c r="C81" s="82" t="n">
        <v>36515</v>
      </c>
      <c r="D81" s="83" t="n">
        <v>98.7394957983193</v>
      </c>
      <c r="E81" s="83" t="n">
        <v>100</v>
      </c>
      <c r="F81" s="83" t="n">
        <v>99.7297297297297</v>
      </c>
      <c r="G81" s="23" t="n">
        <v>99.6031746031746</v>
      </c>
      <c r="H81" s="23" t="n">
        <v>99.8583569405099</v>
      </c>
      <c r="I81" s="23" t="n">
        <v>99.6052631578947</v>
      </c>
      <c r="J81" s="23" t="n">
        <v>100</v>
      </c>
      <c r="K81" s="23" t="n">
        <v>99.236641221374</v>
      </c>
      <c r="L81" s="23" t="n">
        <v>100</v>
      </c>
      <c r="M81" s="23"/>
      <c r="N81" s="23"/>
      <c r="O81" s="23"/>
      <c r="P81" s="24" t="n">
        <f aca="false">AVERAGE(D81:O81)</f>
        <v>99.6414068278892</v>
      </c>
      <c r="IV81" s="17"/>
      <c r="IW81" s="17"/>
    </row>
    <row r="82" customFormat="false" ht="12.75" hidden="false" customHeight="false" outlineLevel="0" collapsed="false">
      <c r="A82" s="17" t="n">
        <f aca="false">A81+1</f>
        <v>80</v>
      </c>
      <c r="B82" s="25" t="s">
        <v>216</v>
      </c>
      <c r="C82" s="82" t="n">
        <v>36516</v>
      </c>
      <c r="D82" s="83" t="n">
        <v>99.859943977591</v>
      </c>
      <c r="E82" s="83" t="n">
        <v>100</v>
      </c>
      <c r="F82" s="83" t="n">
        <v>99.3261455525607</v>
      </c>
      <c r="G82" s="23" t="n">
        <v>100</v>
      </c>
      <c r="H82" s="23" t="n">
        <v>98.5795454545455</v>
      </c>
      <c r="I82" s="23" t="n">
        <v>99.8684210526316</v>
      </c>
      <c r="J82" s="23" t="n">
        <v>99.4261119081779</v>
      </c>
      <c r="K82" s="23" t="n">
        <v>99.7452229299363</v>
      </c>
      <c r="L82" s="23" t="n">
        <v>100</v>
      </c>
      <c r="M82" s="23"/>
      <c r="N82" s="23"/>
      <c r="O82" s="23"/>
      <c r="P82" s="24" t="n">
        <f aca="false">AVERAGE(D82:O82)</f>
        <v>99.6450434306048</v>
      </c>
      <c r="IV82" s="17"/>
      <c r="IW82" s="17"/>
    </row>
    <row r="83" customFormat="false" ht="12.75" hidden="false" customHeight="false" outlineLevel="0" collapsed="false">
      <c r="A83" s="17" t="n">
        <f aca="false">A82+1</f>
        <v>81</v>
      </c>
      <c r="B83" s="25" t="s">
        <v>217</v>
      </c>
      <c r="C83" s="82" t="n">
        <v>36510</v>
      </c>
      <c r="D83" s="83" t="n">
        <v>99.859943977591</v>
      </c>
      <c r="E83" s="83" t="n">
        <v>99.6974281391831</v>
      </c>
      <c r="F83" s="83" t="n">
        <v>99.7289972899729</v>
      </c>
      <c r="G83" s="23" t="n">
        <v>99.7361477572559</v>
      </c>
      <c r="H83" s="23" t="n">
        <v>99.7167138810198</v>
      </c>
      <c r="I83" s="23" t="n">
        <v>99.7368421052632</v>
      </c>
      <c r="J83" s="23" t="n">
        <v>97.8479196556671</v>
      </c>
      <c r="K83" s="23" t="n">
        <v>98.4713375796178</v>
      </c>
      <c r="L83" s="23" t="n">
        <v>94.5022288261516</v>
      </c>
      <c r="M83" s="23"/>
      <c r="N83" s="23"/>
      <c r="O83" s="23"/>
      <c r="P83" s="24" t="n">
        <f aca="false">AVERAGE(D83:O83)</f>
        <v>98.8108399124136</v>
      </c>
      <c r="IV83" s="17"/>
      <c r="IW83" s="17"/>
    </row>
    <row r="84" customFormat="false" ht="12.75" hidden="false" customHeight="false" outlineLevel="0" collapsed="false">
      <c r="A84" s="17" t="n">
        <f aca="false">A83+1</f>
        <v>82</v>
      </c>
      <c r="B84" s="25" t="s">
        <v>218</v>
      </c>
      <c r="C84" s="82" t="n">
        <v>36517</v>
      </c>
      <c r="D84" s="83" t="n">
        <v>99.859943977591</v>
      </c>
      <c r="E84" s="83" t="n">
        <v>100</v>
      </c>
      <c r="F84" s="83" t="n">
        <v>99.7297297297297</v>
      </c>
      <c r="G84" s="23" t="n">
        <v>99.8678996036988</v>
      </c>
      <c r="H84" s="23" t="n">
        <v>98.9795918367347</v>
      </c>
      <c r="I84" s="23" t="n">
        <v>99.3412384716733</v>
      </c>
      <c r="J84" s="23" t="n">
        <v>92.2740524781341</v>
      </c>
      <c r="K84" s="23" t="n">
        <v>96.0509554140127</v>
      </c>
      <c r="L84" s="23" t="n">
        <v>91.50521609538</v>
      </c>
      <c r="M84" s="23"/>
      <c r="N84" s="23"/>
      <c r="O84" s="23"/>
      <c r="P84" s="24" t="n">
        <f aca="false">AVERAGE(D84:O84)</f>
        <v>97.5120697341061</v>
      </c>
      <c r="IV84" s="17"/>
      <c r="IW84" s="17"/>
    </row>
    <row r="85" customFormat="false" ht="12.75" hidden="false" customHeight="false" outlineLevel="0" collapsed="false">
      <c r="A85" s="17" t="n">
        <f aca="false">A84+1</f>
        <v>83</v>
      </c>
      <c r="B85" s="25" t="s">
        <v>219</v>
      </c>
      <c r="C85" s="82" t="n">
        <v>36511</v>
      </c>
      <c r="D85" s="83" t="n">
        <v>99.859943977591</v>
      </c>
      <c r="E85" s="83" t="n">
        <v>99.0881458966565</v>
      </c>
      <c r="F85" s="83" t="n">
        <v>99.7304582210243</v>
      </c>
      <c r="G85" s="23" t="n">
        <v>99.0740740740741</v>
      </c>
      <c r="H85" s="23" t="n">
        <v>99.7171145685997</v>
      </c>
      <c r="I85" s="23" t="n">
        <v>99.4736842105263</v>
      </c>
      <c r="J85" s="23" t="n">
        <v>100</v>
      </c>
      <c r="K85" s="23" t="n">
        <v>99.6173469387755</v>
      </c>
      <c r="L85" s="23" t="n">
        <v>100</v>
      </c>
      <c r="M85" s="23"/>
      <c r="N85" s="23"/>
      <c r="O85" s="23"/>
      <c r="P85" s="24" t="n">
        <f aca="false">AVERAGE(D85:O85)</f>
        <v>99.6178630985831</v>
      </c>
      <c r="IV85" s="17"/>
      <c r="IW85" s="17"/>
    </row>
    <row r="86" customFormat="false" ht="12.75" hidden="false" customHeight="false" outlineLevel="0" collapsed="false">
      <c r="A86" s="17" t="n">
        <f aca="false">A85+1</f>
        <v>84</v>
      </c>
      <c r="B86" s="25" t="s">
        <v>220</v>
      </c>
      <c r="C86" s="82" t="n">
        <v>36550</v>
      </c>
      <c r="D86" s="83" t="n">
        <v>99.859943977591</v>
      </c>
      <c r="E86" s="83" t="n">
        <v>97.8787878787879</v>
      </c>
      <c r="F86" s="83" t="n">
        <v>99.7304582210243</v>
      </c>
      <c r="G86" s="23" t="n">
        <v>99.8677248677249</v>
      </c>
      <c r="H86" s="23" t="n">
        <v>100</v>
      </c>
      <c r="I86" s="23" t="n">
        <v>99.868073878628</v>
      </c>
      <c r="J86" s="23" t="n">
        <v>97.9856115107914</v>
      </c>
      <c r="K86" s="23" t="n">
        <v>98.2142857142857</v>
      </c>
      <c r="L86" s="23" t="n">
        <v>100</v>
      </c>
      <c r="M86" s="23"/>
      <c r="N86" s="23"/>
      <c r="O86" s="23"/>
      <c r="P86" s="24" t="n">
        <f aca="false">AVERAGE(D86:O86)</f>
        <v>99.2672095609815</v>
      </c>
      <c r="IV86" s="17"/>
      <c r="IW86" s="17"/>
    </row>
    <row r="87" customFormat="false" ht="12.75" hidden="false" customHeight="false" outlineLevel="0" collapsed="false">
      <c r="A87" s="17" t="n">
        <f aca="false">A86+1</f>
        <v>85</v>
      </c>
      <c r="B87" s="25" t="s">
        <v>221</v>
      </c>
      <c r="C87" s="82" t="n">
        <v>36552</v>
      </c>
      <c r="D87" s="83" t="n">
        <v>100</v>
      </c>
      <c r="E87" s="83" t="n">
        <v>83.0559757942511</v>
      </c>
      <c r="F87" s="83" t="n">
        <v>100</v>
      </c>
      <c r="G87" s="23" t="n">
        <v>99.8678996036988</v>
      </c>
      <c r="H87" s="23" t="n">
        <v>100</v>
      </c>
      <c r="I87" s="23" t="n">
        <v>99.604743083004</v>
      </c>
      <c r="J87" s="23" t="n">
        <v>97.7011494252874</v>
      </c>
      <c r="K87" s="23" t="n">
        <v>96.5648854961832</v>
      </c>
      <c r="L87" s="23" t="n">
        <v>100</v>
      </c>
      <c r="M87" s="23"/>
      <c r="N87" s="23"/>
      <c r="O87" s="23"/>
      <c r="P87" s="24" t="n">
        <f aca="false">AVERAGE(D87:O87)</f>
        <v>97.421628155825</v>
      </c>
      <c r="IV87" s="17"/>
      <c r="IW87" s="17"/>
    </row>
    <row r="88" customFormat="false" ht="12.75" hidden="false" customHeight="false" outlineLevel="0" collapsed="false">
      <c r="A88" s="17" t="n">
        <f aca="false">A87+1</f>
        <v>86</v>
      </c>
      <c r="B88" s="25" t="s">
        <v>222</v>
      </c>
      <c r="C88" s="82" t="n">
        <v>36558</v>
      </c>
      <c r="D88" s="83" t="n">
        <v>95.3846153846154</v>
      </c>
      <c r="E88" s="83" t="n">
        <v>99.5454545454546</v>
      </c>
      <c r="F88" s="83" t="n">
        <v>99.8652291105121</v>
      </c>
      <c r="G88" s="23" t="n">
        <v>99.8677248677249</v>
      </c>
      <c r="H88" s="23" t="n">
        <v>100</v>
      </c>
      <c r="I88" s="23" t="n">
        <v>99.7361477572559</v>
      </c>
      <c r="J88" s="23" t="n">
        <v>98.7087517934003</v>
      </c>
      <c r="K88" s="23" t="n">
        <v>95.4140127388535</v>
      </c>
      <c r="L88" s="23" t="n">
        <v>99.5535714285714</v>
      </c>
      <c r="M88" s="23"/>
      <c r="N88" s="23"/>
      <c r="O88" s="23"/>
      <c r="P88" s="24" t="n">
        <f aca="false">AVERAGE(D88:O88)</f>
        <v>98.675056402932</v>
      </c>
      <c r="IV88" s="17"/>
      <c r="IW88" s="17"/>
    </row>
    <row r="89" customFormat="false" ht="12.75" hidden="false" customHeight="false" outlineLevel="0" collapsed="false">
      <c r="A89" s="17" t="n">
        <f aca="false">A88+1</f>
        <v>87</v>
      </c>
      <c r="B89" s="25" t="s">
        <v>223</v>
      </c>
      <c r="C89" s="82" t="n">
        <v>36509</v>
      </c>
      <c r="D89" s="83" t="n">
        <v>98.8795518207283</v>
      </c>
      <c r="E89" s="83" t="n">
        <v>100</v>
      </c>
      <c r="F89" s="83" t="n">
        <v>99.8650472334683</v>
      </c>
      <c r="G89" s="23" t="n">
        <v>99.7350993377483</v>
      </c>
      <c r="H89" s="23" t="n">
        <v>100</v>
      </c>
      <c r="I89" s="23" t="n">
        <v>99.604743083004</v>
      </c>
      <c r="J89" s="23" t="n">
        <v>100</v>
      </c>
      <c r="K89" s="23" t="n">
        <v>99.8721227621483</v>
      </c>
      <c r="L89" s="23" t="n">
        <v>100</v>
      </c>
      <c r="M89" s="23"/>
      <c r="N89" s="23"/>
      <c r="O89" s="23"/>
      <c r="P89" s="24" t="n">
        <f aca="false">AVERAGE(D89:O89)</f>
        <v>99.7729515818997</v>
      </c>
      <c r="IV89" s="17"/>
      <c r="IW89" s="17"/>
    </row>
    <row r="90" customFormat="false" ht="12.75" hidden="false" customHeight="false" outlineLevel="0" collapsed="false">
      <c r="A90" s="17" t="n">
        <f aca="false">A89+1</f>
        <v>88</v>
      </c>
      <c r="B90" s="81" t="s">
        <v>224</v>
      </c>
      <c r="C90" s="82" t="n">
        <v>36340</v>
      </c>
      <c r="D90" s="83" t="n">
        <v>100</v>
      </c>
      <c r="E90" s="83" t="n">
        <v>97.1768202080238</v>
      </c>
      <c r="F90" s="83" t="n">
        <v>99.8704663212435</v>
      </c>
      <c r="G90" s="23" t="n">
        <v>99.5601173020528</v>
      </c>
      <c r="H90" s="23" t="n">
        <v>100</v>
      </c>
      <c r="I90" s="23" t="n">
        <v>95.955369595537</v>
      </c>
      <c r="J90" s="23" t="n">
        <v>96.816976127321</v>
      </c>
      <c r="K90" s="23" t="n">
        <v>65.0632911392405</v>
      </c>
      <c r="L90" s="23" t="n">
        <v>90.9226190476191</v>
      </c>
      <c r="M90" s="23"/>
      <c r="N90" s="23"/>
      <c r="O90" s="23"/>
      <c r="P90" s="24" t="n">
        <f aca="false">AVERAGE(D90:O90)</f>
        <v>93.9295177490042</v>
      </c>
      <c r="IV90" s="17"/>
      <c r="IW90" s="17"/>
    </row>
    <row r="91" customFormat="false" ht="12.75" hidden="false" customHeight="false" outlineLevel="0" collapsed="false">
      <c r="A91" s="17" t="n">
        <f aca="false">A90+1</f>
        <v>89</v>
      </c>
      <c r="B91" s="81" t="s">
        <v>225</v>
      </c>
      <c r="C91" s="82" t="n">
        <v>36445</v>
      </c>
      <c r="D91" s="83" t="n">
        <v>99.4436717663421</v>
      </c>
      <c r="E91" s="83" t="n">
        <v>99.8507462686567</v>
      </c>
      <c r="F91" s="83" t="n">
        <v>100</v>
      </c>
      <c r="G91" s="23" t="n">
        <v>98.8252569750367</v>
      </c>
      <c r="H91" s="23" t="n">
        <v>99.8655913978495</v>
      </c>
      <c r="I91" s="23" t="n">
        <v>95.4038997214485</v>
      </c>
      <c r="J91" s="23" t="n">
        <v>98.0132450331126</v>
      </c>
      <c r="K91" s="23" t="n">
        <v>92.7939317319848</v>
      </c>
      <c r="L91" s="23" t="n">
        <v>98.9583333333333</v>
      </c>
      <c r="M91" s="23"/>
      <c r="N91" s="23"/>
      <c r="O91" s="23"/>
      <c r="P91" s="24" t="n">
        <f aca="false">AVERAGE(D91:O91)</f>
        <v>98.1282973586405</v>
      </c>
      <c r="IV91" s="17"/>
      <c r="IW91" s="17"/>
    </row>
    <row r="92" customFormat="false" ht="12.75" hidden="false" customHeight="false" outlineLevel="0" collapsed="false">
      <c r="A92" s="17" t="n">
        <f aca="false">A91+1</f>
        <v>90</v>
      </c>
      <c r="B92" s="81" t="s">
        <v>226</v>
      </c>
      <c r="C92" s="82" t="n">
        <v>36445</v>
      </c>
      <c r="D92" s="83" t="n">
        <v>92.5</v>
      </c>
      <c r="E92" s="83" t="n">
        <v>100</v>
      </c>
      <c r="F92" s="83" t="n">
        <v>99.5907230559345</v>
      </c>
      <c r="G92" s="23" t="n">
        <v>99.5833333333333</v>
      </c>
      <c r="H92" s="23" t="n">
        <v>89.247311827957</v>
      </c>
      <c r="I92" s="23" t="n">
        <v>88.1615598885794</v>
      </c>
      <c r="J92" s="23" t="n">
        <v>98.5449735449735</v>
      </c>
      <c r="K92" s="23" t="n">
        <v>99.873577749684</v>
      </c>
      <c r="L92" s="23" t="n">
        <v>97.9166666666667</v>
      </c>
      <c r="M92" s="23"/>
      <c r="N92" s="23"/>
      <c r="O92" s="23"/>
      <c r="P92" s="24" t="n">
        <f aca="false">AVERAGE(D92:O92)</f>
        <v>96.1575717852365</v>
      </c>
      <c r="IV92" s="17"/>
      <c r="IW92" s="17"/>
    </row>
    <row r="93" customFormat="false" ht="12.75" hidden="false" customHeight="false" outlineLevel="0" collapsed="false">
      <c r="A93" s="17" t="n">
        <f aca="false">A92+1</f>
        <v>91</v>
      </c>
      <c r="B93" s="81" t="s">
        <v>227</v>
      </c>
      <c r="C93" s="82" t="n">
        <v>36434</v>
      </c>
      <c r="D93" s="83" t="n">
        <v>98.0364656381487</v>
      </c>
      <c r="E93" s="83" t="n">
        <v>96.4285714285714</v>
      </c>
      <c r="F93" s="83" t="n">
        <v>91.4618369987063</v>
      </c>
      <c r="G93" s="23" t="n">
        <v>99.721059972106</v>
      </c>
      <c r="H93" s="23" t="n">
        <v>86.7688022284123</v>
      </c>
      <c r="I93" s="23" t="n">
        <v>98.2573726541555</v>
      </c>
      <c r="J93" s="23" t="n">
        <v>98.6033519553073</v>
      </c>
      <c r="K93" s="23" t="n">
        <v>98.4829329962073</v>
      </c>
      <c r="L93" s="23" t="n">
        <v>99.2570579494799</v>
      </c>
      <c r="M93" s="23"/>
      <c r="N93" s="23"/>
      <c r="O93" s="23"/>
      <c r="P93" s="24" t="n">
        <f aca="false">AVERAGE(D93:O93)</f>
        <v>96.3352724245661</v>
      </c>
      <c r="IV93" s="17"/>
      <c r="IW93" s="17"/>
    </row>
    <row r="94" customFormat="false" ht="12.75" hidden="false" customHeight="false" outlineLevel="0" collapsed="false">
      <c r="A94" s="17" t="n">
        <f aca="false">A93+1</f>
        <v>92</v>
      </c>
      <c r="B94" s="81" t="s">
        <v>228</v>
      </c>
      <c r="C94" s="82" t="n">
        <v>36434</v>
      </c>
      <c r="D94" s="83" t="n">
        <v>93.5483870967742</v>
      </c>
      <c r="E94" s="83" t="n">
        <v>98.8059701492537</v>
      </c>
      <c r="F94" s="83" t="n">
        <v>99.3548387096774</v>
      </c>
      <c r="G94" s="23" t="n">
        <v>99.8603351955307</v>
      </c>
      <c r="H94" s="23" t="n">
        <v>99.7218358831711</v>
      </c>
      <c r="I94" s="23" t="n">
        <v>99.4638069705094</v>
      </c>
      <c r="J94" s="23" t="n">
        <v>94.8467966573816</v>
      </c>
      <c r="K94" s="23" t="n">
        <v>94.3109987357775</v>
      </c>
      <c r="L94" s="23" t="n">
        <v>100</v>
      </c>
      <c r="M94" s="23"/>
      <c r="N94" s="23"/>
      <c r="O94" s="23"/>
      <c r="P94" s="24" t="n">
        <f aca="false">AVERAGE(D94:O94)</f>
        <v>97.7681077108973</v>
      </c>
      <c r="IV94" s="17"/>
      <c r="IW94" s="17"/>
    </row>
    <row r="95" customFormat="false" ht="12.75" hidden="false" customHeight="false" outlineLevel="0" collapsed="false">
      <c r="A95" s="17" t="n">
        <f aca="false">A94+1</f>
        <v>93</v>
      </c>
      <c r="B95" s="81" t="s">
        <v>229</v>
      </c>
      <c r="C95" s="82" t="n">
        <v>36494</v>
      </c>
      <c r="D95" s="83" t="n">
        <v>99.859943977591</v>
      </c>
      <c r="E95" s="83" t="n">
        <v>97.7671451355662</v>
      </c>
      <c r="F95" s="83" t="n">
        <v>98.2</v>
      </c>
      <c r="G95" s="23" t="n">
        <v>99.8607242339833</v>
      </c>
      <c r="H95" s="23" t="n">
        <v>99.721059972106</v>
      </c>
      <c r="I95" s="23" t="n">
        <v>98.2597054886212</v>
      </c>
      <c r="J95" s="23" t="n">
        <v>99.0014265335235</v>
      </c>
      <c r="K95" s="23" t="n">
        <v>99.8760842627014</v>
      </c>
      <c r="L95" s="23" t="n">
        <v>99.8496240601504</v>
      </c>
      <c r="M95" s="23"/>
      <c r="N95" s="23"/>
      <c r="O95" s="23"/>
      <c r="P95" s="24" t="n">
        <f aca="false">AVERAGE(D95:O95)</f>
        <v>99.155079296027</v>
      </c>
      <c r="IV95" s="17"/>
      <c r="IW95" s="17"/>
    </row>
    <row r="96" customFormat="false" ht="12.75" hidden="false" customHeight="false" outlineLevel="0" collapsed="false">
      <c r="A96" s="17" t="n">
        <f aca="false">A95+1</f>
        <v>94</v>
      </c>
      <c r="B96" s="81" t="s">
        <v>230</v>
      </c>
      <c r="C96" s="82" t="n">
        <v>36468</v>
      </c>
      <c r="D96" s="83" t="n">
        <v>99.4389901823282</v>
      </c>
      <c r="E96" s="83" t="n">
        <v>97.4626865671642</v>
      </c>
      <c r="F96" s="83" t="n">
        <v>98.578811369509</v>
      </c>
      <c r="G96" s="23" t="n">
        <v>100</v>
      </c>
      <c r="H96" s="23" t="n">
        <v>95.4102920723227</v>
      </c>
      <c r="I96" s="23" t="n">
        <v>100</v>
      </c>
      <c r="J96" s="23" t="n">
        <v>98.8505747126437</v>
      </c>
      <c r="K96" s="23" t="n">
        <v>91.394148020654</v>
      </c>
      <c r="L96" s="23" t="n">
        <v>50.3086419753086</v>
      </c>
      <c r="M96" s="23"/>
      <c r="N96" s="23"/>
      <c r="O96" s="23"/>
      <c r="P96" s="24" t="n">
        <f aca="false">AVERAGE(D96:O96)</f>
        <v>92.382682766659</v>
      </c>
      <c r="IV96" s="17"/>
      <c r="IW96" s="17"/>
    </row>
    <row r="97" customFormat="false" ht="12.75" hidden="false" customHeight="false" outlineLevel="0" collapsed="false">
      <c r="A97" s="17" t="n">
        <f aca="false">A96+1</f>
        <v>95</v>
      </c>
      <c r="B97" s="81" t="s">
        <v>231</v>
      </c>
      <c r="C97" s="82" t="n">
        <v>36473</v>
      </c>
      <c r="D97" s="83" t="n">
        <v>100</v>
      </c>
      <c r="E97" s="83" t="n">
        <v>99.4038748137109</v>
      </c>
      <c r="F97" s="83" t="n">
        <v>100</v>
      </c>
      <c r="G97" s="23" t="n">
        <v>91.2011173184358</v>
      </c>
      <c r="H97" s="23" t="n">
        <v>99.8609179415855</v>
      </c>
      <c r="I97" s="23" t="n">
        <v>99.1957104557641</v>
      </c>
      <c r="J97" s="23" t="n">
        <v>95.9723820483314</v>
      </c>
      <c r="K97" s="23" t="n">
        <v>97.5945017182131</v>
      </c>
      <c r="L97" s="23" t="n">
        <v>97.0464135021097</v>
      </c>
      <c r="M97" s="23"/>
      <c r="N97" s="23"/>
      <c r="O97" s="23"/>
      <c r="P97" s="24" t="n">
        <f aca="false">AVERAGE(D97:O97)</f>
        <v>97.8083241997945</v>
      </c>
      <c r="IV97" s="17"/>
      <c r="IW97" s="17"/>
    </row>
    <row r="98" customFormat="false" ht="12.75" hidden="false" customHeight="false" outlineLevel="0" collapsed="false">
      <c r="A98" s="17" t="n">
        <f aca="false">A97+1</f>
        <v>96</v>
      </c>
      <c r="B98" s="81" t="s">
        <v>232</v>
      </c>
      <c r="C98" s="82" t="n">
        <v>36476</v>
      </c>
      <c r="D98" s="83" t="n">
        <v>99.8550724637681</v>
      </c>
      <c r="E98" s="83" t="n">
        <v>96.5722801788376</v>
      </c>
      <c r="F98" s="83" t="n">
        <v>98.9664082687338</v>
      </c>
      <c r="G98" s="23" t="n">
        <v>96.1538461538462</v>
      </c>
      <c r="H98" s="23" t="n">
        <v>91.5966386554622</v>
      </c>
      <c r="I98" s="23" t="n">
        <v>98.7935656836461</v>
      </c>
      <c r="J98" s="23" t="n">
        <v>95.9666203059805</v>
      </c>
      <c r="K98" s="23" t="n">
        <v>99.3654822335025</v>
      </c>
      <c r="L98" s="23" t="n">
        <v>99.8505231689088</v>
      </c>
      <c r="M98" s="23"/>
      <c r="N98" s="23"/>
      <c r="O98" s="23"/>
      <c r="P98" s="24" t="n">
        <f aca="false">AVERAGE(D98:O98)</f>
        <v>97.457826345854</v>
      </c>
      <c r="IV98" s="17"/>
      <c r="IW98" s="17"/>
    </row>
    <row r="99" customFormat="false" ht="12.75" hidden="false" customHeight="false" outlineLevel="0" collapsed="false">
      <c r="A99" s="17" t="n">
        <f aca="false">A98+1</f>
        <v>97</v>
      </c>
      <c r="B99" s="81" t="s">
        <v>233</v>
      </c>
      <c r="C99" s="82" t="n">
        <v>36480</v>
      </c>
      <c r="D99" s="83" t="n">
        <v>98.5401459854015</v>
      </c>
      <c r="E99" s="83" t="n">
        <v>98.5074626865672</v>
      </c>
      <c r="F99" s="83" t="n">
        <v>99.4832041343669</v>
      </c>
      <c r="G99" s="23" t="n">
        <v>100</v>
      </c>
      <c r="H99" s="23" t="n">
        <v>99.5827538247566</v>
      </c>
      <c r="I99" s="23" t="n">
        <v>93.4753661784288</v>
      </c>
      <c r="J99" s="23" t="n">
        <v>98.7377279102384</v>
      </c>
      <c r="K99" s="23" t="n">
        <v>99.6188055908513</v>
      </c>
      <c r="L99" s="23" t="n">
        <v>99.2526158445441</v>
      </c>
      <c r="M99" s="23"/>
      <c r="N99" s="23"/>
      <c r="O99" s="23"/>
      <c r="P99" s="24" t="n">
        <f aca="false">AVERAGE(D99:O99)</f>
        <v>98.5775646839061</v>
      </c>
      <c r="IV99" s="17"/>
      <c r="IW99" s="17"/>
    </row>
    <row r="100" customFormat="false" ht="12.75" hidden="false" customHeight="false" outlineLevel="0" collapsed="false">
      <c r="A100" s="17" t="n">
        <f aca="false">A99+1</f>
        <v>98</v>
      </c>
      <c r="B100" s="81" t="s">
        <v>234</v>
      </c>
      <c r="C100" s="82" t="n">
        <v>36481</v>
      </c>
      <c r="D100" s="83" t="n">
        <v>100</v>
      </c>
      <c r="E100" s="83" t="n">
        <v>98.3582089552239</v>
      </c>
      <c r="F100" s="83" t="n">
        <v>99.4832041343669</v>
      </c>
      <c r="G100" s="23" t="n">
        <v>98.7430167597765</v>
      </c>
      <c r="H100" s="23" t="n">
        <v>98.8888888888889</v>
      </c>
      <c r="I100" s="23" t="n">
        <v>95.8389261744967</v>
      </c>
      <c r="J100" s="23" t="n">
        <v>70.0973574408901</v>
      </c>
      <c r="K100" s="23" t="n">
        <v>99.492385786802</v>
      </c>
      <c r="L100" s="23" t="n">
        <v>99.2526158445441</v>
      </c>
      <c r="M100" s="23"/>
      <c r="N100" s="23"/>
      <c r="O100" s="23"/>
      <c r="P100" s="24" t="n">
        <f aca="false">AVERAGE(D100:O100)</f>
        <v>95.5727337761099</v>
      </c>
      <c r="IV100" s="17"/>
      <c r="IW100" s="17"/>
    </row>
    <row r="101" customFormat="false" ht="12.75" hidden="false" customHeight="false" outlineLevel="0" collapsed="false">
      <c r="A101" s="17" t="n">
        <f aca="false">A100+1</f>
        <v>99</v>
      </c>
      <c r="B101" s="81" t="s">
        <v>235</v>
      </c>
      <c r="C101" s="82" t="n">
        <v>36482</v>
      </c>
      <c r="D101" s="83" t="n">
        <v>97.8962131837307</v>
      </c>
      <c r="E101" s="83" t="n">
        <v>98.6567164179105</v>
      </c>
      <c r="F101" s="83" t="n">
        <v>99.6129032258065</v>
      </c>
      <c r="G101" s="23" t="n">
        <v>99.5810055865922</v>
      </c>
      <c r="H101" s="23" t="n">
        <v>97.075208913649</v>
      </c>
      <c r="I101" s="23" t="n">
        <v>95.5764075067024</v>
      </c>
      <c r="J101" s="23" t="n">
        <v>98.3310152990264</v>
      </c>
      <c r="K101" s="23" t="n">
        <v>93.0114358322745</v>
      </c>
      <c r="L101" s="23" t="n">
        <v>95.9761549925484</v>
      </c>
      <c r="M101" s="23"/>
      <c r="N101" s="23"/>
      <c r="O101" s="23"/>
      <c r="P101" s="24" t="n">
        <f aca="false">AVERAGE(D101:O101)</f>
        <v>97.3018956620267</v>
      </c>
      <c r="IV101" s="17"/>
      <c r="IW101" s="17"/>
    </row>
    <row r="102" customFormat="false" ht="12.75" hidden="false" customHeight="false" outlineLevel="0" collapsed="false">
      <c r="A102" s="17" t="n">
        <f aca="false">A101+1</f>
        <v>100</v>
      </c>
      <c r="B102" s="81" t="s">
        <v>236</v>
      </c>
      <c r="C102" s="82" t="n">
        <v>36489</v>
      </c>
      <c r="D102" s="83" t="n">
        <v>100</v>
      </c>
      <c r="E102" s="83" t="n">
        <v>99.8507462686567</v>
      </c>
      <c r="F102" s="83" t="n">
        <v>99.8708010335917</v>
      </c>
      <c r="G102" s="23" t="n">
        <v>99.163179916318</v>
      </c>
      <c r="H102" s="23" t="n">
        <v>99.8609179415855</v>
      </c>
      <c r="I102" s="23" t="n">
        <v>100</v>
      </c>
      <c r="J102" s="23" t="n">
        <v>99.8609179415855</v>
      </c>
      <c r="K102" s="23" t="n">
        <v>87.9441624365482</v>
      </c>
      <c r="L102" s="23" t="n">
        <v>89.6551724137931</v>
      </c>
      <c r="M102" s="23"/>
      <c r="N102" s="23"/>
      <c r="O102" s="23"/>
      <c r="P102" s="24" t="n">
        <f aca="false">AVERAGE(D102:O102)</f>
        <v>97.3562108835643</v>
      </c>
      <c r="IV102" s="17"/>
      <c r="IW102" s="17"/>
    </row>
    <row r="103" customFormat="false" ht="12.75" hidden="false" customHeight="false" outlineLevel="0" collapsed="false">
      <c r="A103" s="17" t="n">
        <f aca="false">A102+1</f>
        <v>101</v>
      </c>
      <c r="B103" s="81" t="s">
        <v>237</v>
      </c>
      <c r="C103" s="82" t="n">
        <v>36493</v>
      </c>
      <c r="D103" s="83" t="n">
        <v>100</v>
      </c>
      <c r="E103" s="83" t="n">
        <v>100</v>
      </c>
      <c r="F103" s="83" t="n">
        <v>89.2764857881137</v>
      </c>
      <c r="G103" s="23" t="n">
        <v>99.860529986053</v>
      </c>
      <c r="H103" s="23" t="n">
        <v>100</v>
      </c>
      <c r="I103" s="23" t="n">
        <v>93.6997319034853</v>
      </c>
      <c r="J103" s="23" t="n">
        <v>99.0264255910987</v>
      </c>
      <c r="K103" s="23" t="n">
        <v>99.6188055908513</v>
      </c>
      <c r="L103" s="23" t="n">
        <v>98.2089552238806</v>
      </c>
      <c r="M103" s="23"/>
      <c r="N103" s="23"/>
      <c r="O103" s="23"/>
      <c r="P103" s="24" t="n">
        <f aca="false">AVERAGE(D103:O103)</f>
        <v>97.743437120387</v>
      </c>
      <c r="IV103" s="17"/>
      <c r="IW103" s="17"/>
    </row>
    <row r="104" customFormat="false" ht="12.75" hidden="false" customHeight="false" outlineLevel="0" collapsed="false">
      <c r="A104" s="17" t="n">
        <f aca="false">A103+1</f>
        <v>102</v>
      </c>
      <c r="B104" s="81" t="s">
        <v>238</v>
      </c>
      <c r="C104" s="82" t="n">
        <v>36497</v>
      </c>
      <c r="D104" s="83" t="n">
        <v>68.1626928471248</v>
      </c>
      <c r="E104" s="83" t="n">
        <v>100</v>
      </c>
      <c r="F104" s="83" t="n">
        <v>99.6124031007752</v>
      </c>
      <c r="G104" s="23" t="n">
        <v>100</v>
      </c>
      <c r="H104" s="23" t="n">
        <v>100</v>
      </c>
      <c r="I104" s="23" t="n">
        <v>100</v>
      </c>
      <c r="J104" s="23" t="n">
        <v>99.4428969359332</v>
      </c>
      <c r="K104" s="23" t="n">
        <v>98.0964467005076</v>
      </c>
      <c r="L104" s="23" t="n">
        <v>98.6547085201794</v>
      </c>
      <c r="M104" s="23"/>
      <c r="N104" s="23"/>
      <c r="O104" s="23"/>
      <c r="P104" s="24" t="n">
        <f aca="false">AVERAGE(D104:O104)</f>
        <v>95.9965720116134</v>
      </c>
      <c r="IV104" s="17"/>
      <c r="IW104" s="17"/>
    </row>
    <row r="105" customFormat="false" ht="12.75" hidden="false" customHeight="false" outlineLevel="0" collapsed="false">
      <c r="A105" s="17" t="n">
        <f aca="false">A104+1</f>
        <v>103</v>
      </c>
      <c r="B105" s="81" t="s">
        <v>239</v>
      </c>
      <c r="C105" s="82" t="n">
        <v>36501</v>
      </c>
      <c r="D105" s="83" t="n">
        <v>100</v>
      </c>
      <c r="E105" s="83" t="n">
        <v>100</v>
      </c>
      <c r="F105" s="83" t="n">
        <v>99.6129032258065</v>
      </c>
      <c r="G105" s="23" t="n">
        <v>97.0670391061452</v>
      </c>
      <c r="H105" s="23" t="n">
        <v>100</v>
      </c>
      <c r="I105" s="23" t="n">
        <v>99.0616621983914</v>
      </c>
      <c r="J105" s="23" t="n">
        <v>93.0264993026499</v>
      </c>
      <c r="K105" s="23" t="n">
        <v>99.492385786802</v>
      </c>
      <c r="L105" s="23" t="n">
        <v>96.5568862275449</v>
      </c>
      <c r="M105" s="23"/>
      <c r="N105" s="23"/>
      <c r="O105" s="23"/>
      <c r="P105" s="24" t="n">
        <f aca="false">AVERAGE(D105:O105)</f>
        <v>98.3130417608156</v>
      </c>
      <c r="IV105" s="17"/>
      <c r="IW105" s="17"/>
    </row>
    <row r="106" customFormat="false" ht="12.75" hidden="false" customHeight="false" outlineLevel="0" collapsed="false">
      <c r="A106" s="17" t="n">
        <f aca="false">A105+1</f>
        <v>104</v>
      </c>
      <c r="B106" s="81" t="s">
        <v>240</v>
      </c>
      <c r="C106" s="82" t="n">
        <v>36502</v>
      </c>
      <c r="D106" s="83" t="n">
        <v>100</v>
      </c>
      <c r="E106" s="83" t="n">
        <v>99.7014925373134</v>
      </c>
      <c r="F106" s="83" t="n">
        <v>98.0645161290323</v>
      </c>
      <c r="G106" s="23" t="n">
        <v>99.7206703910615</v>
      </c>
      <c r="H106" s="23" t="n">
        <v>95.6884561891516</v>
      </c>
      <c r="I106" s="23" t="n">
        <v>100</v>
      </c>
      <c r="J106" s="23" t="n">
        <v>99.4428969359332</v>
      </c>
      <c r="K106" s="23" t="n">
        <v>99.492385786802</v>
      </c>
      <c r="L106" s="23" t="n">
        <v>98.955223880597</v>
      </c>
      <c r="M106" s="23"/>
      <c r="N106" s="23"/>
      <c r="O106" s="23"/>
      <c r="P106" s="24" t="n">
        <f aca="false">AVERAGE(D106:O106)</f>
        <v>99.0072935388768</v>
      </c>
      <c r="IV106" s="17"/>
      <c r="IW106" s="17"/>
    </row>
    <row r="107" customFormat="false" ht="12.75" hidden="false" customHeight="false" outlineLevel="0" collapsed="false">
      <c r="A107" s="17" t="n">
        <f aca="false">A106+1</f>
        <v>105</v>
      </c>
      <c r="B107" s="81" t="s">
        <v>241</v>
      </c>
      <c r="C107" s="82" t="n">
        <v>36503</v>
      </c>
      <c r="D107" s="83" t="n">
        <v>100</v>
      </c>
      <c r="E107" s="83" t="n">
        <v>99.8507462686567</v>
      </c>
      <c r="F107" s="83" t="n">
        <v>100</v>
      </c>
      <c r="G107" s="23" t="n">
        <v>100</v>
      </c>
      <c r="H107" s="23" t="n">
        <v>99.8609179415855</v>
      </c>
      <c r="I107" s="23" t="n">
        <v>96.7785234899329</v>
      </c>
      <c r="J107" s="23" t="n">
        <v>98.7482614742698</v>
      </c>
      <c r="K107" s="23" t="n">
        <v>99.2385786802031</v>
      </c>
      <c r="L107" s="23" t="n">
        <v>95.8208955223881</v>
      </c>
      <c r="M107" s="23"/>
      <c r="N107" s="23"/>
      <c r="O107" s="23"/>
      <c r="P107" s="24" t="n">
        <f aca="false">AVERAGE(D107:O107)</f>
        <v>98.9219914863374</v>
      </c>
      <c r="IV107" s="17"/>
      <c r="IW107" s="17"/>
    </row>
    <row r="108" customFormat="false" ht="12.75" hidden="false" customHeight="false" outlineLevel="0" collapsed="false">
      <c r="A108" s="17" t="n">
        <f aca="false">A107+1</f>
        <v>106</v>
      </c>
      <c r="B108" s="81" t="s">
        <v>242</v>
      </c>
      <c r="C108" s="82" t="n">
        <v>36480</v>
      </c>
      <c r="D108" s="83" t="n">
        <v>99.8538011695906</v>
      </c>
      <c r="E108" s="83" t="n">
        <v>100</v>
      </c>
      <c r="F108" s="83" t="n">
        <v>98.9650711513583</v>
      </c>
      <c r="G108" s="23" t="n">
        <v>97.6323119777159</v>
      </c>
      <c r="H108" s="23" t="n">
        <v>99.7229916897507</v>
      </c>
      <c r="I108" s="23" t="n">
        <v>93.5309973045822</v>
      </c>
      <c r="J108" s="23" t="n">
        <v>97.629009762901</v>
      </c>
      <c r="K108" s="23" t="n">
        <v>89.873417721519</v>
      </c>
      <c r="L108" s="23" t="n">
        <v>98.9567809239941</v>
      </c>
      <c r="M108" s="23"/>
      <c r="N108" s="23"/>
      <c r="O108" s="23"/>
      <c r="P108" s="24" t="n">
        <f aca="false">AVERAGE(D108:O108)</f>
        <v>97.3515979668235</v>
      </c>
      <c r="IV108" s="17"/>
      <c r="IW108" s="17"/>
    </row>
    <row r="109" customFormat="false" ht="12.75" hidden="false" customHeight="false" outlineLevel="0" collapsed="false">
      <c r="A109" s="17" t="n">
        <f aca="false">A108+1</f>
        <v>107</v>
      </c>
      <c r="B109" s="81" t="s">
        <v>243</v>
      </c>
      <c r="C109" s="82" t="n">
        <v>36480</v>
      </c>
      <c r="D109" s="83" t="n">
        <v>99.7071742313324</v>
      </c>
      <c r="E109" s="83" t="n">
        <v>93.3920704845815</v>
      </c>
      <c r="F109" s="83" t="n">
        <v>93.7904269081501</v>
      </c>
      <c r="G109" s="23" t="n">
        <v>99.8607242339833</v>
      </c>
      <c r="H109" s="23" t="n">
        <v>99.8585572842999</v>
      </c>
      <c r="I109" s="23" t="n">
        <v>98.0132450331126</v>
      </c>
      <c r="J109" s="23" t="n">
        <v>98.0812641083521</v>
      </c>
      <c r="K109" s="23" t="n">
        <v>99.3670886075949</v>
      </c>
      <c r="L109" s="23" t="n">
        <v>100</v>
      </c>
      <c r="M109" s="23"/>
      <c r="N109" s="23"/>
      <c r="O109" s="23"/>
      <c r="P109" s="24" t="n">
        <f aca="false">AVERAGE(D109:O109)</f>
        <v>98.0078389879341</v>
      </c>
      <c r="IV109" s="17"/>
      <c r="IW109" s="17"/>
    </row>
    <row r="110" customFormat="false" ht="12.75" hidden="false" customHeight="false" outlineLevel="0" collapsed="false">
      <c r="A110" s="17" t="n">
        <f aca="false">A109+1</f>
        <v>108</v>
      </c>
      <c r="B110" s="81" t="s">
        <v>244</v>
      </c>
      <c r="C110" s="82" t="n">
        <v>36482</v>
      </c>
      <c r="D110" s="83" t="n">
        <v>99.8540145985402</v>
      </c>
      <c r="E110" s="83" t="n">
        <v>96.6176470588235</v>
      </c>
      <c r="F110" s="83" t="n">
        <v>99.3514915693904</v>
      </c>
      <c r="G110" s="23" t="n">
        <v>99.8</v>
      </c>
      <c r="H110" s="23" t="n">
        <v>100</v>
      </c>
      <c r="I110" s="23"/>
      <c r="J110" s="23" t="n">
        <v>94.9720670391062</v>
      </c>
      <c r="K110" s="23" t="n">
        <v>99.7471554993679</v>
      </c>
      <c r="L110" s="23" t="n">
        <v>100</v>
      </c>
      <c r="M110" s="23"/>
      <c r="N110" s="23"/>
      <c r="O110" s="23"/>
      <c r="P110" s="24" t="n">
        <f aca="false">AVERAGE(D110:O110)</f>
        <v>98.7927969706535</v>
      </c>
      <c r="IV110" s="17"/>
      <c r="IW110" s="17"/>
    </row>
    <row r="111" customFormat="false" ht="12.75" hidden="false" customHeight="false" outlineLevel="0" collapsed="false">
      <c r="A111" s="17" t="n">
        <f aca="false">A110+1</f>
        <v>109</v>
      </c>
      <c r="B111" s="81" t="s">
        <v>245</v>
      </c>
      <c r="C111" s="82" t="n">
        <v>36494</v>
      </c>
      <c r="D111" s="83" t="n">
        <v>97.4189792353969</v>
      </c>
      <c r="E111" s="83" t="n">
        <v>98.8252569750367</v>
      </c>
      <c r="F111" s="83" t="n">
        <v>100</v>
      </c>
      <c r="G111" s="23" t="n">
        <v>91.0863509749304</v>
      </c>
      <c r="H111" s="23" t="n">
        <v>100</v>
      </c>
      <c r="I111" s="23" t="n">
        <v>100</v>
      </c>
      <c r="J111" s="23" t="n">
        <v>92.6080892608089</v>
      </c>
      <c r="K111" s="23" t="n">
        <v>99.2405063291139</v>
      </c>
      <c r="L111" s="23" t="n">
        <v>99.1044776119403</v>
      </c>
      <c r="M111" s="23"/>
      <c r="N111" s="23"/>
      <c r="O111" s="23"/>
      <c r="P111" s="24" t="n">
        <f aca="false">AVERAGE(D111:O111)</f>
        <v>97.5870733763586</v>
      </c>
      <c r="IV111" s="17"/>
      <c r="IW111" s="17"/>
    </row>
    <row r="112" customFormat="false" ht="12.75" hidden="false" customHeight="false" outlineLevel="0" collapsed="false">
      <c r="A112" s="17" t="n">
        <f aca="false">A111+1</f>
        <v>110</v>
      </c>
      <c r="B112" s="81" t="s">
        <v>246</v>
      </c>
      <c r="C112" s="82" t="n">
        <v>36514</v>
      </c>
      <c r="D112" s="83" t="n">
        <v>98.2326951399116</v>
      </c>
      <c r="E112" s="83" t="n">
        <v>98.8235294117647</v>
      </c>
      <c r="F112" s="83" t="n">
        <v>100</v>
      </c>
      <c r="G112" s="23" t="n">
        <v>99.5</v>
      </c>
      <c r="H112" s="23"/>
      <c r="I112" s="23"/>
      <c r="J112" s="23" t="n">
        <v>93.4751773049645</v>
      </c>
      <c r="K112" s="23" t="n">
        <v>97.1550497866287</v>
      </c>
      <c r="L112" s="23" t="n">
        <v>100</v>
      </c>
      <c r="M112" s="23"/>
      <c r="N112" s="23"/>
      <c r="O112" s="23"/>
      <c r="P112" s="24" t="n">
        <f aca="false">AVERAGE(D112:O112)</f>
        <v>98.1694930918957</v>
      </c>
      <c r="IV112" s="17"/>
      <c r="IW112" s="17"/>
    </row>
    <row r="113" customFormat="false" ht="12.75" hidden="false" customHeight="false" outlineLevel="0" collapsed="false">
      <c r="A113" s="17" t="n">
        <f aca="false">A112+1</f>
        <v>111</v>
      </c>
      <c r="B113" s="81" t="s">
        <v>247</v>
      </c>
      <c r="C113" s="82" t="n">
        <v>36482</v>
      </c>
      <c r="D113" s="83" t="n">
        <v>100</v>
      </c>
      <c r="E113" s="83" t="n">
        <v>100</v>
      </c>
      <c r="F113" s="83" t="n">
        <v>100</v>
      </c>
      <c r="G113" s="23" t="n">
        <v>100</v>
      </c>
      <c r="H113" s="23" t="n">
        <v>99.568345323741</v>
      </c>
      <c r="I113" s="23" t="n">
        <v>97.8947368421053</v>
      </c>
      <c r="J113" s="23" t="n">
        <v>91.7366946778711</v>
      </c>
      <c r="K113" s="23" t="n">
        <v>95.322376738306</v>
      </c>
      <c r="L113" s="23" t="n">
        <v>99.702823179792</v>
      </c>
      <c r="M113" s="23"/>
      <c r="N113" s="23"/>
      <c r="O113" s="23"/>
      <c r="P113" s="24" t="n">
        <f aca="false">AVERAGE(D113:O113)</f>
        <v>98.2472196402017</v>
      </c>
      <c r="IV113" s="17"/>
      <c r="IW113" s="17"/>
    </row>
    <row r="114" customFormat="false" ht="12.75" hidden="false" customHeight="false" outlineLevel="0" collapsed="false">
      <c r="A114" s="17" t="n">
        <f aca="false">A113+1</f>
        <v>112</v>
      </c>
      <c r="B114" s="81" t="s">
        <v>248</v>
      </c>
      <c r="C114" s="82" t="n">
        <v>36493</v>
      </c>
      <c r="D114" s="83" t="n">
        <v>89.7759103641457</v>
      </c>
      <c r="E114" s="83" t="n">
        <v>99.7014925373134</v>
      </c>
      <c r="F114" s="83" t="n">
        <v>99.8706338939198</v>
      </c>
      <c r="G114" s="23" t="n">
        <v>100</v>
      </c>
      <c r="H114" s="23" t="n">
        <v>92.1540656205421</v>
      </c>
      <c r="I114" s="23" t="n">
        <v>99.604743083004</v>
      </c>
      <c r="J114" s="23" t="n">
        <v>100</v>
      </c>
      <c r="K114" s="23" t="n">
        <v>97.7099236641221</v>
      </c>
      <c r="L114" s="23" t="n">
        <v>97.6190476190476</v>
      </c>
      <c r="M114" s="23"/>
      <c r="N114" s="23"/>
      <c r="O114" s="23"/>
      <c r="P114" s="24" t="n">
        <f aca="false">AVERAGE(D114:O114)</f>
        <v>97.3817574202327</v>
      </c>
      <c r="IV114" s="17"/>
      <c r="IW114" s="17"/>
    </row>
    <row r="115" customFormat="false" ht="12.75" hidden="false" customHeight="false" outlineLevel="0" collapsed="false">
      <c r="A115" s="17" t="n">
        <f aca="false">A114+1</f>
        <v>113</v>
      </c>
      <c r="B115" s="81" t="s">
        <v>249</v>
      </c>
      <c r="C115" s="82" t="n">
        <v>36489</v>
      </c>
      <c r="D115" s="83" t="n">
        <v>100</v>
      </c>
      <c r="E115" s="83" t="n">
        <v>100</v>
      </c>
      <c r="F115" s="83" t="n">
        <v>81.9948186528497</v>
      </c>
      <c r="G115" s="23" t="n">
        <v>100</v>
      </c>
      <c r="H115" s="23" t="n">
        <v>100</v>
      </c>
      <c r="I115" s="23" t="n">
        <v>99.8682476943347</v>
      </c>
      <c r="J115" s="23" t="n">
        <v>95.8100558659218</v>
      </c>
      <c r="K115" s="23" t="n">
        <v>98.9860583016477</v>
      </c>
      <c r="L115" s="23" t="n">
        <v>100</v>
      </c>
      <c r="M115" s="23"/>
      <c r="N115" s="23"/>
      <c r="O115" s="23"/>
      <c r="P115" s="24" t="n">
        <f aca="false">AVERAGE(D115:O115)</f>
        <v>97.4065756127504</v>
      </c>
      <c r="IV115" s="17"/>
      <c r="IW115" s="17"/>
    </row>
    <row r="116" customFormat="false" ht="12.75" hidden="false" customHeight="false" outlineLevel="0" collapsed="false">
      <c r="A116" s="17" t="n">
        <f aca="false">A115+1</f>
        <v>114</v>
      </c>
      <c r="B116" s="81" t="s">
        <v>250</v>
      </c>
      <c r="C116" s="82" t="n">
        <v>36493</v>
      </c>
      <c r="D116" s="83" t="n">
        <v>99.5798319327731</v>
      </c>
      <c r="E116" s="83" t="n">
        <v>99.8507462686567</v>
      </c>
      <c r="F116" s="83" t="n">
        <v>99.3523316062176</v>
      </c>
      <c r="G116" s="23" t="n">
        <v>99.8607242339833</v>
      </c>
      <c r="H116" s="23" t="n">
        <v>99.8579545454546</v>
      </c>
      <c r="I116" s="23" t="n">
        <v>99.8684210526316</v>
      </c>
      <c r="J116" s="23" t="n">
        <v>96.2290502793296</v>
      </c>
      <c r="K116" s="23" t="n">
        <v>97.3451327433628</v>
      </c>
      <c r="L116" s="23" t="n">
        <v>99.7</v>
      </c>
      <c r="M116" s="23"/>
      <c r="N116" s="23"/>
      <c r="O116" s="23"/>
      <c r="P116" s="24" t="n">
        <f aca="false">AVERAGE(D116:O116)</f>
        <v>99.0715769624899</v>
      </c>
      <c r="IV116" s="17"/>
      <c r="IW116" s="17"/>
    </row>
    <row r="117" customFormat="false" ht="12.75" hidden="false" customHeight="false" outlineLevel="0" collapsed="false">
      <c r="A117" s="17" t="n">
        <f aca="false">A116+1</f>
        <v>115</v>
      </c>
      <c r="B117" s="25" t="s">
        <v>251</v>
      </c>
      <c r="C117" s="82" t="n">
        <v>36556</v>
      </c>
      <c r="D117" s="83" t="n">
        <v>97.029702970297</v>
      </c>
      <c r="E117" s="83" t="n">
        <v>99.8502994011976</v>
      </c>
      <c r="F117" s="83" t="n">
        <v>99.4825355756792</v>
      </c>
      <c r="G117" s="23" t="n">
        <v>98.465829846583</v>
      </c>
      <c r="H117" s="23" t="n">
        <v>95.125348189415</v>
      </c>
      <c r="I117" s="23" t="n">
        <v>99.597855227882</v>
      </c>
      <c r="J117" s="88" t="n">
        <v>96.5181058495822</v>
      </c>
      <c r="K117" s="23" t="n">
        <v>98.2300884955752</v>
      </c>
      <c r="L117" s="23" t="n">
        <v>100</v>
      </c>
      <c r="M117" s="88"/>
      <c r="N117" s="23"/>
      <c r="O117" s="88"/>
      <c r="P117" s="24" t="n">
        <f aca="false">AVERAGE(D117:O117)</f>
        <v>98.2555295062457</v>
      </c>
      <c r="IV117" s="25"/>
      <c r="IW117" s="25"/>
    </row>
    <row r="118" customFormat="false" ht="12.75" hidden="false" customHeight="false" outlineLevel="0" collapsed="false">
      <c r="A118" s="17" t="n">
        <f aca="false">A117+1</f>
        <v>116</v>
      </c>
      <c r="B118" s="25" t="s">
        <v>252</v>
      </c>
      <c r="C118" s="82" t="n">
        <v>36557</v>
      </c>
      <c r="D118" s="83" t="n">
        <v>98.7252124645892</v>
      </c>
      <c r="E118" s="83" t="n">
        <v>99.4011976047904</v>
      </c>
      <c r="F118" s="83" t="n">
        <v>99.6119016817594</v>
      </c>
      <c r="G118" s="23" t="n">
        <v>98.8826815642458</v>
      </c>
      <c r="H118" s="23" t="n">
        <v>94.8539638386648</v>
      </c>
      <c r="I118" s="23" t="n">
        <v>99.1946308724832</v>
      </c>
      <c r="J118" s="88" t="n">
        <v>96.5229485396384</v>
      </c>
      <c r="K118" s="88" t="n">
        <v>99.7471554993679</v>
      </c>
      <c r="L118" s="23" t="n">
        <v>99.2559523809524</v>
      </c>
      <c r="M118" s="88"/>
      <c r="N118" s="88"/>
      <c r="O118" s="88"/>
      <c r="P118" s="24" t="n">
        <f aca="false">AVERAGE(D118:O118)</f>
        <v>98.4661827162768</v>
      </c>
      <c r="IV118" s="25"/>
      <c r="IW118" s="25"/>
    </row>
    <row r="119" customFormat="false" ht="12.75" hidden="false" customHeight="false" outlineLevel="0" collapsed="false">
      <c r="A119" s="17" t="n">
        <f aca="false">A118+1</f>
        <v>117</v>
      </c>
      <c r="B119" s="25" t="s">
        <v>253</v>
      </c>
      <c r="C119" s="82" t="n">
        <v>36557</v>
      </c>
      <c r="D119" s="83" t="n">
        <v>99.0084985835694</v>
      </c>
      <c r="E119" s="83" t="n">
        <v>99.5508982035928</v>
      </c>
      <c r="F119" s="83" t="n">
        <v>98.5769728331177</v>
      </c>
      <c r="G119" s="23" t="n">
        <v>94.6927374301676</v>
      </c>
      <c r="H119" s="23" t="n">
        <v>99.7218358831711</v>
      </c>
      <c r="I119" s="23" t="n">
        <v>97.5871313672922</v>
      </c>
      <c r="J119" s="88" t="n">
        <v>96.5229485396384</v>
      </c>
      <c r="K119" s="88" t="n">
        <v>99.746835443038</v>
      </c>
      <c r="L119" s="23" t="n">
        <v>95.5423476968797</v>
      </c>
      <c r="M119" s="88"/>
      <c r="N119" s="88"/>
      <c r="O119" s="88"/>
      <c r="P119" s="24" t="n">
        <f aca="false">AVERAGE(D119:O119)</f>
        <v>97.8833562200519</v>
      </c>
      <c r="IV119" s="25"/>
      <c r="IW119" s="25"/>
    </row>
    <row r="120" customFormat="false" ht="12.75" hidden="false" customHeight="false" outlineLevel="0" collapsed="false">
      <c r="A120" s="17" t="n">
        <f aca="false">A119+1</f>
        <v>118</v>
      </c>
      <c r="B120" s="25" t="s">
        <v>254</v>
      </c>
      <c r="C120" s="82" t="n">
        <v>36559</v>
      </c>
      <c r="D120" s="83" t="n">
        <v>98.2978723404255</v>
      </c>
      <c r="E120" s="83" t="n">
        <v>99.7014925373134</v>
      </c>
      <c r="F120" s="83" t="n">
        <v>99.7412677878396</v>
      </c>
      <c r="G120" s="23" t="n">
        <v>98.8826815642458</v>
      </c>
      <c r="H120" s="23" t="n">
        <v>92.3504867872045</v>
      </c>
      <c r="I120" s="23" t="n">
        <v>98.252688172043</v>
      </c>
      <c r="J120" s="88" t="n">
        <v>97.3574408901252</v>
      </c>
      <c r="K120" s="88" t="n">
        <v>99.1094147582697</v>
      </c>
      <c r="L120" s="23" t="n">
        <v>99.5535714285714</v>
      </c>
      <c r="M120" s="23"/>
      <c r="N120" s="88"/>
      <c r="O120" s="23"/>
      <c r="P120" s="24" t="n">
        <f aca="false">AVERAGE(D120:O120)</f>
        <v>98.138546251782</v>
      </c>
      <c r="IV120" s="17"/>
      <c r="IW120" s="17"/>
    </row>
    <row r="121" customFormat="false" ht="12.75" hidden="false" customHeight="false" outlineLevel="0" collapsed="false">
      <c r="A121" s="17" t="n">
        <f aca="false">A120+1</f>
        <v>119</v>
      </c>
      <c r="B121" s="25" t="s">
        <v>255</v>
      </c>
      <c r="C121" s="82" t="n">
        <v>36558</v>
      </c>
      <c r="D121" s="83" t="n">
        <v>98.1560283687943</v>
      </c>
      <c r="E121" s="83" t="n">
        <v>97.6154992548435</v>
      </c>
      <c r="F121" s="83" t="n">
        <v>99.3523316062176</v>
      </c>
      <c r="G121" s="23" t="n">
        <v>98.463687150838</v>
      </c>
      <c r="H121" s="23" t="n">
        <v>95.8217270194986</v>
      </c>
      <c r="I121" s="23" t="n">
        <v>99.7308209959623</v>
      </c>
      <c r="J121" s="23" t="n">
        <v>99.4436717663421</v>
      </c>
      <c r="K121" s="23" t="n">
        <v>99.873417721519</v>
      </c>
      <c r="L121" s="23" t="n">
        <v>100</v>
      </c>
      <c r="M121" s="23"/>
      <c r="N121" s="23"/>
      <c r="O121" s="23"/>
      <c r="P121" s="24" t="n">
        <f aca="false">AVERAGE(D121:O121)</f>
        <v>98.7174648760017</v>
      </c>
      <c r="IV121" s="17"/>
      <c r="IW121" s="17"/>
    </row>
    <row r="122" customFormat="false" ht="12.75" hidden="false" customHeight="false" outlineLevel="0" collapsed="false">
      <c r="A122" s="17" t="n">
        <f aca="false">A121+1</f>
        <v>120</v>
      </c>
      <c r="B122" s="25" t="s">
        <v>256</v>
      </c>
      <c r="C122" s="82" t="n">
        <v>36566</v>
      </c>
      <c r="D122" s="83" t="n">
        <v>99.4334277620397</v>
      </c>
      <c r="E122" s="83" t="n">
        <v>93.8805970149254</v>
      </c>
      <c r="F122" s="83" t="n">
        <v>99.7412677878396</v>
      </c>
      <c r="G122" s="23" t="n">
        <v>98.8826815642458</v>
      </c>
      <c r="H122" s="23" t="n">
        <v>99.5827538247566</v>
      </c>
      <c r="I122" s="23" t="n">
        <v>100</v>
      </c>
      <c r="J122" s="23" t="n">
        <v>99.5827538247566</v>
      </c>
      <c r="K122" s="23" t="n">
        <v>99.873417721519</v>
      </c>
      <c r="L122" s="23" t="n">
        <v>99.851411589896</v>
      </c>
      <c r="M122" s="23"/>
      <c r="N122" s="23"/>
      <c r="O122" s="23"/>
      <c r="P122" s="24" t="n">
        <f aca="false">AVERAGE(D122:O122)</f>
        <v>98.9809234544421</v>
      </c>
      <c r="IV122" s="17"/>
      <c r="IW122" s="17"/>
    </row>
    <row r="123" customFormat="false" ht="12.75" hidden="false" customHeight="false" outlineLevel="0" collapsed="false">
      <c r="A123" s="17" t="n">
        <f aca="false">A122+1</f>
        <v>121</v>
      </c>
      <c r="B123" s="25" t="s">
        <v>257</v>
      </c>
      <c r="C123" s="82" t="n">
        <v>36593</v>
      </c>
      <c r="D123" s="83" t="n">
        <v>99.8583569405099</v>
      </c>
      <c r="E123" s="83" t="n">
        <v>99.7019374068554</v>
      </c>
      <c r="F123" s="83" t="n">
        <v>99.3523316062176</v>
      </c>
      <c r="G123" s="23" t="n">
        <v>97.3463687150838</v>
      </c>
      <c r="H123" s="23" t="n">
        <v>99.4436717663421</v>
      </c>
      <c r="I123" s="23" t="n">
        <v>100</v>
      </c>
      <c r="J123" s="23" t="n">
        <v>96.2447844228095</v>
      </c>
      <c r="K123" s="23" t="n">
        <v>99.746835443038</v>
      </c>
      <c r="L123" s="23" t="n">
        <v>99.7019374068554</v>
      </c>
      <c r="M123" s="23"/>
      <c r="N123" s="23"/>
      <c r="O123" s="23"/>
      <c r="P123" s="24" t="n">
        <f aca="false">AVERAGE(D123:O123)</f>
        <v>99.0440248564124</v>
      </c>
      <c r="IV123" s="17"/>
      <c r="IW123" s="17"/>
    </row>
    <row r="124" customFormat="false" ht="12.75" hidden="false" customHeight="false" outlineLevel="0" collapsed="false">
      <c r="A124" s="17" t="n">
        <f aca="false">A123+1</f>
        <v>122</v>
      </c>
      <c r="B124" s="25" t="s">
        <v>258</v>
      </c>
      <c r="C124" s="82" t="n">
        <v>36584</v>
      </c>
      <c r="D124" s="83" t="n">
        <v>98.300283286119</v>
      </c>
      <c r="E124" s="83" t="n">
        <v>100</v>
      </c>
      <c r="F124" s="83" t="n">
        <v>99.6113989637306</v>
      </c>
      <c r="G124" s="23" t="n">
        <v>98.186889818689</v>
      </c>
      <c r="H124" s="23" t="n">
        <v>95.8217270194986</v>
      </c>
      <c r="I124" s="23" t="n">
        <v>99.8657718120805</v>
      </c>
      <c r="J124" s="23" t="n">
        <v>96.3838664812239</v>
      </c>
      <c r="K124" s="23" t="n">
        <v>96.0759493670886</v>
      </c>
      <c r="L124" s="23" t="n">
        <v>100</v>
      </c>
      <c r="M124" s="23"/>
      <c r="N124" s="23"/>
      <c r="O124" s="23"/>
      <c r="P124" s="24" t="n">
        <f aca="false">AVERAGE(D124:O124)</f>
        <v>98.2495429720478</v>
      </c>
      <c r="IV124" s="17"/>
      <c r="IW124" s="17"/>
    </row>
    <row r="125" customFormat="false" ht="12.75" hidden="false" customHeight="false" outlineLevel="0" collapsed="false">
      <c r="A125" s="17" t="n">
        <f aca="false">A124+1</f>
        <v>123</v>
      </c>
      <c r="B125" s="25" t="s">
        <v>259</v>
      </c>
      <c r="C125" s="82" t="n">
        <v>36613</v>
      </c>
      <c r="D125" s="83" t="n">
        <v>98.019801980198</v>
      </c>
      <c r="E125" s="83" t="n">
        <v>100</v>
      </c>
      <c r="F125" s="83" t="n">
        <v>99.4825355756792</v>
      </c>
      <c r="G125" s="23" t="n">
        <v>98.8826815642458</v>
      </c>
      <c r="H125" s="23" t="n">
        <v>99.4428969359332</v>
      </c>
      <c r="I125" s="23" t="n">
        <v>95.4301075268817</v>
      </c>
      <c r="J125" s="88" t="n">
        <v>95.6944444444444</v>
      </c>
      <c r="K125" s="23" t="n">
        <v>99.7465145754119</v>
      </c>
      <c r="L125" s="23" t="n">
        <v>100</v>
      </c>
      <c r="M125" s="23"/>
      <c r="N125" s="23"/>
      <c r="O125" s="23"/>
      <c r="P125" s="24" t="n">
        <f aca="false">AVERAGE(D125:O125)</f>
        <v>98.5221091780882</v>
      </c>
      <c r="IV125" s="17"/>
      <c r="IW125" s="17"/>
    </row>
    <row r="126" customFormat="false" ht="12.75" hidden="false" customHeight="false" outlineLevel="0" collapsed="false">
      <c r="A126" s="17" t="n">
        <f aca="false">A125+1</f>
        <v>124</v>
      </c>
      <c r="B126" s="25" t="s">
        <v>260</v>
      </c>
      <c r="C126" s="82" t="n">
        <v>36585</v>
      </c>
      <c r="D126" s="83" t="n">
        <v>97.5886524822695</v>
      </c>
      <c r="E126" s="83" t="n">
        <v>100</v>
      </c>
      <c r="F126" s="83" t="n">
        <v>99.6068152031455</v>
      </c>
      <c r="G126" s="23" t="n">
        <v>98.8826815642458</v>
      </c>
      <c r="H126" s="23" t="n">
        <v>100</v>
      </c>
      <c r="I126" s="23" t="n">
        <v>99.8657718120805</v>
      </c>
      <c r="J126" s="23" t="n">
        <v>95.9666203059805</v>
      </c>
      <c r="K126" s="23" t="n">
        <v>99.746835443038</v>
      </c>
      <c r="L126" s="23" t="n">
        <v>99.702823179792</v>
      </c>
      <c r="M126" s="23"/>
      <c r="N126" s="23"/>
      <c r="O126" s="23"/>
      <c r="P126" s="24" t="n">
        <f aca="false">AVERAGE(D126:O126)</f>
        <v>99.0400222211724</v>
      </c>
      <c r="IV126" s="17"/>
      <c r="IW126" s="17"/>
    </row>
    <row r="127" customFormat="false" ht="12.75" hidden="false" customHeight="false" outlineLevel="0" collapsed="false">
      <c r="A127" s="17" t="n">
        <f aca="false">A126+1</f>
        <v>125</v>
      </c>
      <c r="B127" s="25" t="s">
        <v>261</v>
      </c>
      <c r="C127" s="82" t="n">
        <v>36588</v>
      </c>
      <c r="D127" s="83" t="n">
        <v>98.8652482269504</v>
      </c>
      <c r="E127" s="83" t="n">
        <v>98.8059701492537</v>
      </c>
      <c r="F127" s="83" t="n">
        <v>99.6113989637306</v>
      </c>
      <c r="G127" s="23" t="n">
        <v>98.7719298245614</v>
      </c>
      <c r="H127" s="23" t="n">
        <v>100</v>
      </c>
      <c r="I127" s="23" t="n">
        <v>99.8655913978495</v>
      </c>
      <c r="J127" s="88" t="n">
        <v>96.105702364395</v>
      </c>
      <c r="K127" s="23" t="n">
        <v>99.7471554993679</v>
      </c>
      <c r="L127" s="23" t="n">
        <v>99.702823179792</v>
      </c>
      <c r="M127" s="23"/>
      <c r="N127" s="23"/>
      <c r="O127" s="23"/>
      <c r="P127" s="24" t="n">
        <f aca="false">AVERAGE(D127:O127)</f>
        <v>99.0528688451</v>
      </c>
      <c r="IV127" s="17"/>
      <c r="IW127" s="17"/>
    </row>
    <row r="128" customFormat="false" ht="12.75" hidden="false" customHeight="false" outlineLevel="0" collapsed="false">
      <c r="A128" s="17" t="n">
        <f aca="false">A127+1</f>
        <v>126</v>
      </c>
      <c r="B128" s="81" t="s">
        <v>262</v>
      </c>
      <c r="C128" s="82" t="n">
        <v>36524</v>
      </c>
      <c r="D128" s="83"/>
      <c r="E128" s="83" t="n">
        <v>84.5110635260528</v>
      </c>
      <c r="F128" s="83" t="n">
        <v>98.8095238095238</v>
      </c>
      <c r="G128" s="23" t="n">
        <v>99.5810055865922</v>
      </c>
      <c r="H128" s="23"/>
      <c r="I128" s="23" t="n">
        <v>96.4383561643836</v>
      </c>
      <c r="J128" s="23" t="n">
        <v>99.7218358831711</v>
      </c>
      <c r="K128" s="23" t="n">
        <v>98.2300884955752</v>
      </c>
      <c r="L128" s="23" t="n">
        <v>100</v>
      </c>
      <c r="M128" s="23"/>
      <c r="N128" s="23"/>
      <c r="O128" s="23"/>
      <c r="P128" s="24" t="n">
        <f aca="false">AVERAGE(D128:O128)</f>
        <v>96.7559819236141</v>
      </c>
      <c r="IV128" s="17"/>
      <c r="IW128" s="17"/>
    </row>
    <row r="129" customFormat="false" ht="12.75" hidden="false" customHeight="false" outlineLevel="0" collapsed="false">
      <c r="A129" s="17" t="n">
        <f aca="false">A128+1</f>
        <v>127</v>
      </c>
      <c r="B129" s="81" t="s">
        <v>263</v>
      </c>
      <c r="C129" s="82" t="n">
        <v>36522</v>
      </c>
      <c r="D129" s="83" t="n">
        <v>97.1988795518207</v>
      </c>
      <c r="E129" s="83" t="n">
        <v>96.943231441048</v>
      </c>
      <c r="F129" s="83" t="n">
        <v>97.0937912813738</v>
      </c>
      <c r="G129" s="23" t="n">
        <v>99.7202797202797</v>
      </c>
      <c r="H129" s="23" t="n">
        <v>100</v>
      </c>
      <c r="I129" s="23" t="n">
        <v>99.6005326231691</v>
      </c>
      <c r="J129" s="23" t="n">
        <v>91.9332406119611</v>
      </c>
      <c r="K129" s="23" t="n">
        <v>100</v>
      </c>
      <c r="L129" s="23" t="n">
        <v>99.2581602373887</v>
      </c>
      <c r="M129" s="23"/>
      <c r="N129" s="23"/>
      <c r="O129" s="23"/>
      <c r="P129" s="24" t="n">
        <f aca="false">AVERAGE(D129:O129)</f>
        <v>97.9720128296712</v>
      </c>
      <c r="IV129" s="17"/>
      <c r="IW129" s="17"/>
    </row>
    <row r="130" customFormat="false" ht="12.75" hidden="false" customHeight="false" outlineLevel="0" collapsed="false">
      <c r="A130" s="17" t="n">
        <f aca="false">A129+1</f>
        <v>128</v>
      </c>
      <c r="B130" s="81" t="s">
        <v>264</v>
      </c>
      <c r="C130" s="82" t="n">
        <v>36507</v>
      </c>
      <c r="D130" s="83" t="n">
        <v>98.5775248933144</v>
      </c>
      <c r="E130" s="83" t="n">
        <v>98.7031700288185</v>
      </c>
      <c r="F130" s="83" t="n">
        <v>99.2073976221929</v>
      </c>
      <c r="G130" s="23" t="n">
        <v>99.0196078431373</v>
      </c>
      <c r="H130" s="23" t="n">
        <v>99.5890410958904</v>
      </c>
      <c r="I130" s="23" t="n">
        <v>79.4520547945206</v>
      </c>
      <c r="J130" s="23" t="n">
        <v>99.5821727019499</v>
      </c>
      <c r="K130" s="23" t="n">
        <v>99.4917407878018</v>
      </c>
      <c r="L130" s="23" t="n">
        <v>99.7032640949555</v>
      </c>
      <c r="M130" s="23"/>
      <c r="N130" s="23"/>
      <c r="O130" s="23"/>
      <c r="P130" s="24" t="n">
        <f aca="false">AVERAGE(D130:O130)</f>
        <v>97.0362193180646</v>
      </c>
      <c r="IV130" s="17"/>
      <c r="IW130" s="17"/>
    </row>
    <row r="131" customFormat="false" ht="12.75" hidden="false" customHeight="false" outlineLevel="0" collapsed="false">
      <c r="A131" s="17" t="n">
        <f aca="false">A130+1</f>
        <v>129</v>
      </c>
      <c r="B131" s="81" t="s">
        <v>265</v>
      </c>
      <c r="C131" s="82" t="n">
        <v>36509</v>
      </c>
      <c r="D131" s="83" t="n">
        <v>98.5955056179775</v>
      </c>
      <c r="E131" s="83" t="n">
        <v>99.1279069767442</v>
      </c>
      <c r="F131" s="83" t="n">
        <v>99.6026490066225</v>
      </c>
      <c r="G131" s="23" t="n">
        <v>99.7206703910615</v>
      </c>
      <c r="H131" s="23" t="n">
        <v>100</v>
      </c>
      <c r="I131" s="23" t="n">
        <v>99.5896032831737</v>
      </c>
      <c r="J131" s="23" t="n">
        <v>100</v>
      </c>
      <c r="K131" s="23" t="n">
        <v>100</v>
      </c>
      <c r="L131" s="23" t="n">
        <v>100</v>
      </c>
      <c r="M131" s="23"/>
      <c r="N131" s="23"/>
      <c r="O131" s="23"/>
      <c r="P131" s="24" t="n">
        <f aca="false">AVERAGE(D131:O131)</f>
        <v>99.6262594750644</v>
      </c>
      <c r="IV131" s="17"/>
      <c r="IW131" s="17"/>
    </row>
    <row r="132" customFormat="false" ht="12.75" hidden="false" customHeight="false" outlineLevel="0" collapsed="false">
      <c r="A132" s="17" t="n">
        <f aca="false">A131+1</f>
        <v>130</v>
      </c>
      <c r="B132" s="81" t="s">
        <v>266</v>
      </c>
      <c r="C132" s="82" t="n">
        <v>36523</v>
      </c>
      <c r="D132" s="83" t="n">
        <v>99.5798319327731</v>
      </c>
      <c r="E132" s="83" t="n">
        <v>98.2532751091703</v>
      </c>
      <c r="F132" s="83" t="n">
        <v>99.7357992073976</v>
      </c>
      <c r="G132" s="23" t="n">
        <v>99.7206703910615</v>
      </c>
      <c r="H132" s="23" t="n">
        <v>100</v>
      </c>
      <c r="I132" s="23" t="n">
        <v>91.5068493150685</v>
      </c>
      <c r="J132" s="23" t="n">
        <v>100</v>
      </c>
      <c r="K132" s="23" t="n">
        <v>99.3670886075949</v>
      </c>
      <c r="L132" s="23" t="n">
        <v>100</v>
      </c>
      <c r="M132" s="23"/>
      <c r="N132" s="23"/>
      <c r="O132" s="23"/>
      <c r="P132" s="24" t="n">
        <f aca="false">AVERAGE(D132:O132)</f>
        <v>98.6848349514518</v>
      </c>
      <c r="IV132" s="17"/>
      <c r="IW132" s="17"/>
    </row>
    <row r="133" customFormat="false" ht="12.75" hidden="false" customHeight="false" outlineLevel="0" collapsed="false">
      <c r="A133" s="17" t="n">
        <f aca="false">A132+1</f>
        <v>131</v>
      </c>
      <c r="B133" s="81" t="s">
        <v>267</v>
      </c>
      <c r="C133" s="82" t="n">
        <v>36501</v>
      </c>
      <c r="D133" s="83" t="n">
        <v>98.5994397759104</v>
      </c>
      <c r="E133" s="83" t="n">
        <v>96.1019490254873</v>
      </c>
      <c r="F133" s="83" t="n">
        <v>99.7425997425997</v>
      </c>
      <c r="G133" s="23" t="n">
        <v>99.860529986053</v>
      </c>
      <c r="H133" s="23" t="n">
        <v>100</v>
      </c>
      <c r="I133" s="23" t="n">
        <v>99.6010638297872</v>
      </c>
      <c r="J133" s="23" t="n">
        <v>98.6091794158554</v>
      </c>
      <c r="K133" s="23" t="n">
        <v>100</v>
      </c>
      <c r="L133" s="23" t="n">
        <v>100</v>
      </c>
      <c r="M133" s="23"/>
      <c r="N133" s="23"/>
      <c r="O133" s="23"/>
      <c r="P133" s="24" t="n">
        <f aca="false">AVERAGE(D133:O133)</f>
        <v>99.1683068639659</v>
      </c>
      <c r="IV133" s="17"/>
      <c r="IW133" s="17"/>
    </row>
    <row r="134" customFormat="false" ht="12.75" hidden="false" customHeight="false" outlineLevel="0" collapsed="false">
      <c r="A134" s="17" t="n">
        <f aca="false">A133+1</f>
        <v>132</v>
      </c>
      <c r="B134" s="81" t="s">
        <v>268</v>
      </c>
      <c r="C134" s="82" t="n">
        <v>36488</v>
      </c>
      <c r="D134" s="83" t="n">
        <v>98.8873435326843</v>
      </c>
      <c r="E134" s="83" t="n">
        <v>100</v>
      </c>
      <c r="F134" s="83" t="n">
        <v>88.2276843467012</v>
      </c>
      <c r="G134" s="23" t="n">
        <v>99.7214484679666</v>
      </c>
      <c r="H134" s="23" t="n">
        <v>97.3537604456825</v>
      </c>
      <c r="I134" s="23" t="n">
        <v>99.4645247657296</v>
      </c>
      <c r="J134" s="23" t="n">
        <v>100</v>
      </c>
      <c r="K134" s="23" t="n">
        <v>99.4943109987358</v>
      </c>
      <c r="L134" s="23" t="n">
        <v>86.0778443113773</v>
      </c>
      <c r="M134" s="23"/>
      <c r="N134" s="23"/>
      <c r="O134" s="23"/>
      <c r="P134" s="24" t="n">
        <f aca="false">AVERAGE(D134:O134)</f>
        <v>96.5807685409863</v>
      </c>
      <c r="IV134" s="17"/>
      <c r="IW134" s="17"/>
    </row>
    <row r="135" customFormat="false" ht="12.75" hidden="false" customHeight="false" outlineLevel="0" collapsed="false">
      <c r="A135" s="17" t="n">
        <f aca="false">A134+1</f>
        <v>133</v>
      </c>
      <c r="B135" s="81" t="s">
        <v>269</v>
      </c>
      <c r="C135" s="82" t="n">
        <v>36504</v>
      </c>
      <c r="D135" s="83" t="n">
        <v>99.5768688293371</v>
      </c>
      <c r="E135" s="83" t="n">
        <v>99.8509687034277</v>
      </c>
      <c r="F135" s="83" t="n">
        <v>99.6124031007752</v>
      </c>
      <c r="G135" s="23" t="n">
        <v>100</v>
      </c>
      <c r="H135" s="23" t="n">
        <v>97.3574408901252</v>
      </c>
      <c r="I135" s="23" t="n">
        <v>98.7935656836461</v>
      </c>
      <c r="J135" s="23" t="n">
        <v>99.3036211699164</v>
      </c>
      <c r="K135" s="23" t="n">
        <v>99.492385786802</v>
      </c>
      <c r="L135" s="23" t="n">
        <v>98.8059701492537</v>
      </c>
      <c r="M135" s="23"/>
      <c r="N135" s="23"/>
      <c r="O135" s="23"/>
      <c r="P135" s="24" t="n">
        <f aca="false">AVERAGE(D135:O135)</f>
        <v>99.1992471459204</v>
      </c>
      <c r="IV135" s="17"/>
      <c r="IW135" s="17"/>
    </row>
    <row r="136" customFormat="false" ht="12.75" hidden="false" customHeight="false" outlineLevel="0" collapsed="false">
      <c r="A136" s="17" t="n">
        <f aca="false">A135+1</f>
        <v>134</v>
      </c>
      <c r="B136" s="81" t="s">
        <v>270</v>
      </c>
      <c r="C136" s="82" t="n">
        <v>36516</v>
      </c>
      <c r="D136" s="83" t="n">
        <v>98.3310152990264</v>
      </c>
      <c r="E136" s="83" t="n">
        <v>99.2526158445441</v>
      </c>
      <c r="F136" s="83" t="n">
        <v>99.6124031007752</v>
      </c>
      <c r="G136" s="23" t="n">
        <v>97.913769123783</v>
      </c>
      <c r="H136" s="23" t="n">
        <v>99.1501416430595</v>
      </c>
      <c r="I136" s="23" t="n">
        <v>96.2962962962963</v>
      </c>
      <c r="J136" s="23" t="n">
        <v>97.6356050069541</v>
      </c>
      <c r="K136" s="23" t="n">
        <v>99.5896032831737</v>
      </c>
      <c r="L136" s="23" t="n">
        <v>99.7256515775034</v>
      </c>
      <c r="M136" s="23"/>
      <c r="N136" s="23"/>
      <c r="O136" s="23"/>
      <c r="P136" s="24" t="n">
        <f aca="false">AVERAGE(D136:O136)</f>
        <v>98.6119001305684</v>
      </c>
      <c r="IV136" s="17"/>
      <c r="IW136" s="17"/>
    </row>
    <row r="137" customFormat="false" ht="12.75" hidden="false" customHeight="false" outlineLevel="0" collapsed="false">
      <c r="A137" s="17" t="n">
        <f aca="false">A136+1</f>
        <v>135</v>
      </c>
      <c r="B137" s="81" t="s">
        <v>271</v>
      </c>
      <c r="C137" s="82" t="n">
        <v>36504</v>
      </c>
      <c r="D137" s="83" t="n">
        <v>98.1432360742706</v>
      </c>
      <c r="E137" s="83" t="n">
        <v>99.1044776119403</v>
      </c>
      <c r="F137" s="83" t="n">
        <v>95.7309184993532</v>
      </c>
      <c r="G137" s="23" t="n">
        <v>97.9768786127168</v>
      </c>
      <c r="H137" s="23" t="n">
        <v>99.4358251057828</v>
      </c>
      <c r="I137" s="23" t="n">
        <v>96.4238410596027</v>
      </c>
      <c r="J137" s="23" t="n">
        <v>99.0277777777778</v>
      </c>
      <c r="K137" s="23" t="n">
        <v>94.2622950819672</v>
      </c>
      <c r="L137" s="23" t="n">
        <v>89.7260273972603</v>
      </c>
      <c r="M137" s="23"/>
      <c r="N137" s="23"/>
      <c r="O137" s="23"/>
      <c r="P137" s="24" t="n">
        <f aca="false">AVERAGE(D137:O137)</f>
        <v>96.6479196911857</v>
      </c>
      <c r="IV137" s="17"/>
      <c r="IW137" s="17"/>
    </row>
    <row r="138" customFormat="false" ht="12.75" hidden="false" customHeight="false" outlineLevel="0" collapsed="false">
      <c r="A138" s="17" t="n">
        <f aca="false">A137+1</f>
        <v>136</v>
      </c>
      <c r="B138" s="81" t="s">
        <v>272</v>
      </c>
      <c r="C138" s="82" t="n">
        <v>36511</v>
      </c>
      <c r="D138" s="83" t="n">
        <v>99.867374005305</v>
      </c>
      <c r="E138" s="83" t="n">
        <v>94.0119760479042</v>
      </c>
      <c r="F138" s="83" t="n">
        <v>99.6124031007752</v>
      </c>
      <c r="G138" s="23" t="n">
        <v>98.047419804742</v>
      </c>
      <c r="H138" s="23" t="n">
        <v>99.8589562764457</v>
      </c>
      <c r="I138" s="23" t="n">
        <v>100</v>
      </c>
      <c r="J138" s="23" t="n">
        <v>74.4769874476988</v>
      </c>
      <c r="K138" s="23" t="n">
        <v>95.8227848101266</v>
      </c>
      <c r="L138" s="23" t="n">
        <v>100</v>
      </c>
      <c r="M138" s="23"/>
      <c r="N138" s="23"/>
      <c r="O138" s="23"/>
      <c r="P138" s="24" t="n">
        <f aca="false">AVERAGE(D138:O138)</f>
        <v>95.7442112769997</v>
      </c>
      <c r="IV138" s="17"/>
      <c r="IW138" s="17"/>
    </row>
    <row r="139" customFormat="false" ht="12.75" hidden="false" customHeight="false" outlineLevel="0" collapsed="false">
      <c r="A139" s="17" t="n">
        <f aca="false">A138+1</f>
        <v>137</v>
      </c>
      <c r="B139" s="81" t="s">
        <v>273</v>
      </c>
      <c r="C139" s="82" t="n">
        <v>36524</v>
      </c>
      <c r="D139" s="83" t="n">
        <v>99.4436717663421</v>
      </c>
      <c r="E139" s="83" t="n">
        <v>99.2526158445441</v>
      </c>
      <c r="F139" s="83" t="n">
        <v>100</v>
      </c>
      <c r="G139" s="23" t="n">
        <v>99.860529986053</v>
      </c>
      <c r="H139" s="23" t="n">
        <v>99.5827538247566</v>
      </c>
      <c r="I139" s="23" t="n">
        <v>98.5313751668892</v>
      </c>
      <c r="J139" s="23" t="n">
        <v>94.1258741258741</v>
      </c>
      <c r="K139" s="23" t="n">
        <v>95.9646910466583</v>
      </c>
      <c r="L139" s="23" t="n">
        <v>98.6587183308495</v>
      </c>
      <c r="M139" s="23"/>
      <c r="N139" s="23"/>
      <c r="O139" s="23"/>
      <c r="P139" s="24" t="n">
        <f aca="false">AVERAGE(D139:O139)</f>
        <v>98.3800255657741</v>
      </c>
      <c r="IV139" s="17"/>
      <c r="IW139" s="17"/>
    </row>
    <row r="140" customFormat="false" ht="12.75" hidden="false" customHeight="false" outlineLevel="0" collapsed="false">
      <c r="A140" s="17" t="n">
        <f aca="false">A139+1</f>
        <v>138</v>
      </c>
      <c r="B140" s="81" t="s">
        <v>274</v>
      </c>
      <c r="C140" s="82" t="n">
        <v>36524</v>
      </c>
      <c r="D140" s="83" t="n">
        <v>100</v>
      </c>
      <c r="E140" s="83" t="n">
        <v>99.7001499250375</v>
      </c>
      <c r="F140" s="83" t="n">
        <v>97.1576227390181</v>
      </c>
      <c r="G140" s="23" t="n">
        <v>92.1896792189679</v>
      </c>
      <c r="H140" s="23" t="n">
        <v>99.3036211699164</v>
      </c>
      <c r="I140" s="23" t="n">
        <v>99.71870604782</v>
      </c>
      <c r="J140" s="23" t="n">
        <v>93.2270916334661</v>
      </c>
      <c r="K140" s="23" t="n">
        <v>98.7755102040816</v>
      </c>
      <c r="L140" s="23" t="n">
        <v>99.5879120879121</v>
      </c>
      <c r="M140" s="23"/>
      <c r="N140" s="23"/>
      <c r="O140" s="23"/>
      <c r="P140" s="24" t="n">
        <f aca="false">AVERAGE(D140:O140)</f>
        <v>97.7400325584689</v>
      </c>
      <c r="IV140" s="17"/>
      <c r="IW140" s="17"/>
    </row>
    <row r="141" customFormat="false" ht="12.75" hidden="false" customHeight="false" outlineLevel="0" collapsed="false">
      <c r="A141" s="17" t="n">
        <f aca="false">A140+1</f>
        <v>139</v>
      </c>
      <c r="B141" s="81" t="s">
        <v>275</v>
      </c>
      <c r="C141" s="82" t="n">
        <v>36537</v>
      </c>
      <c r="D141" s="83" t="n">
        <v>98.4722222222222</v>
      </c>
      <c r="E141" s="83" t="n">
        <v>98.2116244411326</v>
      </c>
      <c r="F141" s="83" t="n">
        <v>99.3514915693904</v>
      </c>
      <c r="G141" s="23" t="n">
        <v>98.041958041958</v>
      </c>
      <c r="H141" s="23" t="n">
        <v>98.1894150417827</v>
      </c>
      <c r="I141" s="23" t="n">
        <v>99.5983935742972</v>
      </c>
      <c r="J141" s="23" t="n">
        <v>99.8607242339833</v>
      </c>
      <c r="K141" s="23" t="n">
        <v>95.5752212389381</v>
      </c>
      <c r="L141" s="23" t="n">
        <v>78.4226190476191</v>
      </c>
      <c r="M141" s="23"/>
      <c r="N141" s="23"/>
      <c r="O141" s="23"/>
      <c r="P141" s="24" t="n">
        <f aca="false">AVERAGE(D141:O141)</f>
        <v>96.1915188234804</v>
      </c>
      <c r="IV141" s="17"/>
      <c r="IW141" s="17"/>
    </row>
    <row r="142" customFormat="false" ht="12.75" hidden="false" customHeight="false" outlineLevel="0" collapsed="false">
      <c r="A142" s="17" t="n">
        <f aca="false">A141+1</f>
        <v>140</v>
      </c>
      <c r="B142" s="81" t="s">
        <v>276</v>
      </c>
      <c r="C142" s="82" t="n">
        <v>36538</v>
      </c>
      <c r="D142" s="83" t="n">
        <v>99.8609179415855</v>
      </c>
      <c r="E142" s="83" t="n">
        <v>99.2537313432836</v>
      </c>
      <c r="F142" s="83" t="n">
        <v>99.8706338939198</v>
      </c>
      <c r="G142" s="23" t="n">
        <v>97.350069735007</v>
      </c>
      <c r="H142" s="23" t="n">
        <v>100</v>
      </c>
      <c r="I142" s="23" t="n">
        <v>98.3356449375867</v>
      </c>
      <c r="J142" s="23" t="n">
        <v>95.0993377483444</v>
      </c>
      <c r="K142" s="23" t="n">
        <v>99.5901639344262</v>
      </c>
      <c r="L142" s="23" t="n">
        <v>98.0848153214774</v>
      </c>
      <c r="M142" s="23"/>
      <c r="N142" s="23"/>
      <c r="O142" s="23"/>
      <c r="P142" s="24" t="n">
        <f aca="false">AVERAGE(D142:O142)</f>
        <v>98.605034983959</v>
      </c>
      <c r="IV142" s="17"/>
      <c r="IW142" s="17"/>
    </row>
    <row r="143" customFormat="false" ht="12.75" hidden="false" customHeight="false" outlineLevel="0" collapsed="false">
      <c r="A143" s="17" t="n">
        <f aca="false">A142+1</f>
        <v>141</v>
      </c>
      <c r="B143" s="81" t="s">
        <v>277</v>
      </c>
      <c r="C143" s="82" t="n">
        <v>36539</v>
      </c>
      <c r="D143" s="83" t="n">
        <v>99.8609179415855</v>
      </c>
      <c r="E143" s="83" t="n">
        <v>97.7578475336323</v>
      </c>
      <c r="F143" s="83" t="n">
        <v>99.0956072351421</v>
      </c>
      <c r="G143" s="23" t="n">
        <v>99.721059972106</v>
      </c>
      <c r="H143" s="23" t="n">
        <v>84.6045197740113</v>
      </c>
      <c r="I143" s="23" t="n">
        <v>99.604743083004</v>
      </c>
      <c r="J143" s="23" t="n">
        <v>89.3854748603352</v>
      </c>
      <c r="K143" s="23" t="n">
        <v>99.4542974079127</v>
      </c>
      <c r="L143" s="23" t="n">
        <v>98.0848153214774</v>
      </c>
      <c r="M143" s="23"/>
      <c r="N143" s="23"/>
      <c r="O143" s="23"/>
      <c r="P143" s="24" t="n">
        <f aca="false">AVERAGE(D143:O143)</f>
        <v>96.3965870143563</v>
      </c>
      <c r="IV143" s="17"/>
      <c r="IW143" s="17"/>
    </row>
    <row r="144" customFormat="false" ht="12.75" hidden="false" customHeight="false" outlineLevel="0" collapsed="false">
      <c r="A144" s="17" t="n">
        <f aca="false">A143+1</f>
        <v>142</v>
      </c>
      <c r="B144" s="81" t="s">
        <v>278</v>
      </c>
      <c r="C144" s="82" t="n">
        <v>36564</v>
      </c>
      <c r="D144" s="83" t="n">
        <v>95.5182072829132</v>
      </c>
      <c r="E144" s="83" t="n">
        <v>96.4179104477612</v>
      </c>
      <c r="F144" s="83" t="n">
        <v>99.2248062015504</v>
      </c>
      <c r="G144" s="23" t="n">
        <v>99.3016759776536</v>
      </c>
      <c r="H144" s="23" t="n">
        <v>96.4689265536723</v>
      </c>
      <c r="I144" s="23" t="n">
        <v>99.7326203208556</v>
      </c>
      <c r="J144" s="23" t="n">
        <v>100</v>
      </c>
      <c r="K144" s="23" t="n">
        <v>99.236641221374</v>
      </c>
      <c r="L144" s="23" t="n">
        <v>97.037037037037</v>
      </c>
      <c r="M144" s="23"/>
      <c r="N144" s="23"/>
      <c r="O144" s="23"/>
      <c r="P144" s="24" t="n">
        <f aca="false">AVERAGE(D144:O144)</f>
        <v>98.1042027825353</v>
      </c>
      <c r="IV144" s="17"/>
      <c r="IW144" s="17"/>
    </row>
    <row r="145" customFormat="false" ht="12.75" hidden="false" customHeight="false" outlineLevel="0" collapsed="false">
      <c r="A145" s="17" t="n">
        <f aca="false">A144+1</f>
        <v>143</v>
      </c>
      <c r="B145" s="81" t="s">
        <v>279</v>
      </c>
      <c r="C145" s="82" t="n">
        <v>36516</v>
      </c>
      <c r="D145" s="83" t="n">
        <v>99.7194950911641</v>
      </c>
      <c r="E145" s="83" t="n">
        <v>96.1251862891207</v>
      </c>
      <c r="F145" s="83" t="n">
        <v>98.1912144702842</v>
      </c>
      <c r="G145" s="23" t="n">
        <v>99.163179916318</v>
      </c>
      <c r="H145" s="23" t="n">
        <v>100</v>
      </c>
      <c r="I145" s="23" t="n">
        <v>99.8659517426274</v>
      </c>
      <c r="J145" s="23" t="n">
        <v>96.8011126564673</v>
      </c>
      <c r="K145" s="23" t="n">
        <v>100</v>
      </c>
      <c r="L145" s="23" t="n">
        <v>99.1097922848665</v>
      </c>
      <c r="M145" s="23"/>
      <c r="N145" s="23"/>
      <c r="O145" s="23"/>
      <c r="P145" s="24" t="n">
        <f aca="false">AVERAGE(D145:O145)</f>
        <v>98.7751036056498</v>
      </c>
      <c r="IV145" s="17"/>
      <c r="IW145" s="17"/>
    </row>
    <row r="146" customFormat="false" ht="12.75" hidden="false" customHeight="false" outlineLevel="0" collapsed="false">
      <c r="A146" s="17" t="n">
        <f aca="false">A145+1</f>
        <v>144</v>
      </c>
      <c r="B146" s="81" t="s">
        <v>280</v>
      </c>
      <c r="C146" s="82" t="n">
        <v>36543</v>
      </c>
      <c r="D146" s="83" t="n">
        <v>100</v>
      </c>
      <c r="E146" s="83" t="n">
        <v>97.1641791044776</v>
      </c>
      <c r="F146" s="83" t="n">
        <v>92.5064599483204</v>
      </c>
      <c r="G146" s="23" t="n">
        <v>100</v>
      </c>
      <c r="H146" s="23" t="n">
        <v>99.025069637883</v>
      </c>
      <c r="I146" s="23" t="n">
        <v>98.5254691689008</v>
      </c>
      <c r="J146" s="23" t="n">
        <v>98.8873435326843</v>
      </c>
      <c r="K146" s="23" t="n">
        <v>97.5703324808184</v>
      </c>
      <c r="L146" s="23" t="n">
        <v>100</v>
      </c>
      <c r="M146" s="23"/>
      <c r="N146" s="23"/>
      <c r="O146" s="23"/>
      <c r="P146" s="24" t="n">
        <f aca="false">AVERAGE(D146:O146)</f>
        <v>98.1865393192316</v>
      </c>
      <c r="IV146" s="17"/>
      <c r="IW146" s="17"/>
    </row>
    <row r="147" customFormat="false" ht="12.75" hidden="false" customHeight="false" outlineLevel="0" collapsed="false">
      <c r="A147" s="17" t="n">
        <f aca="false">A146+1</f>
        <v>145</v>
      </c>
      <c r="B147" s="81" t="s">
        <v>281</v>
      </c>
      <c r="C147" s="82" t="n">
        <v>36516</v>
      </c>
      <c r="D147" s="83" t="n">
        <v>99.7191011235955</v>
      </c>
      <c r="E147" s="83" t="n">
        <v>94.3368107302534</v>
      </c>
      <c r="F147" s="83" t="n">
        <v>98.8357050452781</v>
      </c>
      <c r="G147" s="23" t="n">
        <v>99.721059972106</v>
      </c>
      <c r="H147" s="23" t="n">
        <v>99.4436717663421</v>
      </c>
      <c r="I147" s="23" t="n">
        <v>100</v>
      </c>
      <c r="J147" s="23" t="n">
        <v>93.4631432545202</v>
      </c>
      <c r="K147" s="23" t="n">
        <v>100</v>
      </c>
      <c r="L147" s="23" t="n">
        <v>100</v>
      </c>
      <c r="M147" s="23"/>
      <c r="N147" s="23"/>
      <c r="O147" s="23"/>
      <c r="P147" s="24" t="n">
        <f aca="false">AVERAGE(D147:O147)</f>
        <v>98.3910546546773</v>
      </c>
      <c r="IV147" s="17"/>
      <c r="IW147" s="17"/>
    </row>
    <row r="148" customFormat="false" ht="12.75" hidden="false" customHeight="false" outlineLevel="0" collapsed="false">
      <c r="A148" s="17" t="n">
        <f aca="false">A147+1</f>
        <v>146</v>
      </c>
      <c r="B148" s="81" t="s">
        <v>282</v>
      </c>
      <c r="C148" s="82" t="n">
        <v>36523</v>
      </c>
      <c r="D148" s="83" t="n">
        <v>100</v>
      </c>
      <c r="E148" s="83" t="n">
        <v>97.0149253731343</v>
      </c>
      <c r="F148" s="83" t="n">
        <v>99.4832041343669</v>
      </c>
      <c r="G148" s="23" t="n">
        <v>96.513249651325</v>
      </c>
      <c r="H148" s="23" t="n">
        <v>84.958217270195</v>
      </c>
      <c r="I148" s="23" t="n">
        <v>99.5973154362416</v>
      </c>
      <c r="J148" s="23" t="n">
        <v>98.6111111111111</v>
      </c>
      <c r="K148" s="23" t="n">
        <v>86.9455006337136</v>
      </c>
      <c r="L148" s="23" t="n">
        <v>98.2195845697329</v>
      </c>
      <c r="M148" s="23"/>
      <c r="N148" s="23"/>
      <c r="O148" s="23"/>
      <c r="P148" s="24" t="n">
        <f aca="false">AVERAGE(D148:O148)</f>
        <v>95.7047897977578</v>
      </c>
      <c r="IV148" s="17"/>
      <c r="IW148" s="17"/>
    </row>
    <row r="149" customFormat="false" ht="12.75" hidden="false" customHeight="false" outlineLevel="0" collapsed="false">
      <c r="A149" s="17" t="n">
        <f aca="false">A148+1</f>
        <v>147</v>
      </c>
      <c r="B149" s="81" t="s">
        <v>283</v>
      </c>
      <c r="C149" s="82" t="n">
        <v>36524</v>
      </c>
      <c r="D149" s="83" t="n">
        <v>99.0182328190743</v>
      </c>
      <c r="E149" s="83" t="n">
        <v>98.6567164179105</v>
      </c>
      <c r="F149" s="83" t="n">
        <v>99.7416020671835</v>
      </c>
      <c r="G149" s="23" t="n">
        <v>70.391061452514</v>
      </c>
      <c r="H149" s="23" t="n">
        <v>99.581589958159</v>
      </c>
      <c r="I149" s="23" t="n">
        <v>100</v>
      </c>
      <c r="J149" s="23" t="n">
        <v>99.0291262135922</v>
      </c>
      <c r="K149" s="23" t="n">
        <v>98.9834815756036</v>
      </c>
      <c r="L149" s="23" t="n">
        <v>99.5548961424332</v>
      </c>
      <c r="M149" s="23"/>
      <c r="N149" s="23"/>
      <c r="O149" s="23"/>
      <c r="P149" s="24" t="n">
        <f aca="false">AVERAGE(D149:O149)</f>
        <v>96.1063007384967</v>
      </c>
      <c r="IV149" s="17"/>
      <c r="IW149" s="17"/>
    </row>
    <row r="150" customFormat="false" ht="12.75" hidden="false" customHeight="false" outlineLevel="0" collapsed="false">
      <c r="A150" s="17" t="n">
        <f aca="false">A149+1</f>
        <v>148</v>
      </c>
      <c r="B150" s="81" t="s">
        <v>284</v>
      </c>
      <c r="C150" s="82" t="n">
        <v>36559</v>
      </c>
      <c r="D150" s="83" t="n">
        <v>99.8597475455821</v>
      </c>
      <c r="E150" s="83" t="n">
        <v>98.6567164179105</v>
      </c>
      <c r="F150" s="83" t="n">
        <v>99.8709677419355</v>
      </c>
      <c r="G150" s="23" t="n">
        <v>97.2067039106145</v>
      </c>
      <c r="H150" s="23" t="n">
        <v>100</v>
      </c>
      <c r="I150" s="23" t="n">
        <v>99.8661311914324</v>
      </c>
      <c r="J150" s="23" t="n">
        <v>96.8055555555556</v>
      </c>
      <c r="K150" s="23" t="n">
        <v>100</v>
      </c>
      <c r="L150" s="23" t="n">
        <v>100</v>
      </c>
      <c r="M150" s="23"/>
      <c r="N150" s="23"/>
      <c r="O150" s="23"/>
      <c r="P150" s="24" t="n">
        <f aca="false">AVERAGE(D150:O150)</f>
        <v>99.1406469292256</v>
      </c>
      <c r="IV150" s="17"/>
      <c r="IW150" s="17"/>
    </row>
    <row r="151" customFormat="false" ht="12.75" hidden="false" customHeight="false" outlineLevel="0" collapsed="false">
      <c r="A151" s="17" t="n">
        <f aca="false">A150+1</f>
        <v>149</v>
      </c>
      <c r="B151" s="81" t="s">
        <v>285</v>
      </c>
      <c r="C151" s="82" t="n">
        <v>36531</v>
      </c>
      <c r="D151" s="83" t="n">
        <v>100</v>
      </c>
      <c r="E151" s="83" t="n">
        <v>98.8059701492537</v>
      </c>
      <c r="F151" s="83" t="n">
        <v>99.3540051679587</v>
      </c>
      <c r="G151" s="23" t="n">
        <v>98.186889818689</v>
      </c>
      <c r="H151" s="23" t="n">
        <v>99.7218358831711</v>
      </c>
      <c r="I151" s="23" t="n">
        <v>99.4019138755981</v>
      </c>
      <c r="J151" s="23" t="n">
        <v>98.8888888888889</v>
      </c>
      <c r="K151" s="23" t="n">
        <v>92.0152091254753</v>
      </c>
      <c r="L151" s="23" t="n">
        <v>97.9197622585438</v>
      </c>
      <c r="M151" s="23"/>
      <c r="N151" s="23"/>
      <c r="O151" s="23"/>
      <c r="P151" s="24" t="n">
        <f aca="false">AVERAGE(D151:O151)</f>
        <v>98.2549416852865</v>
      </c>
      <c r="IV151" s="17"/>
      <c r="IW151" s="17"/>
    </row>
    <row r="152" customFormat="false" ht="12.75" hidden="false" customHeight="false" outlineLevel="0" collapsed="false">
      <c r="A152" s="17" t="n">
        <f aca="false">A151+1</f>
        <v>150</v>
      </c>
      <c r="B152" s="81" t="s">
        <v>286</v>
      </c>
      <c r="C152" s="82" t="n">
        <v>36516</v>
      </c>
      <c r="D152" s="83" t="n">
        <v>93.2773109243697</v>
      </c>
      <c r="E152" s="83" t="n">
        <v>99.8509687034277</v>
      </c>
      <c r="F152" s="83" t="n">
        <v>98.1912144702842</v>
      </c>
      <c r="G152" s="23" t="n">
        <v>99.8529411764706</v>
      </c>
      <c r="H152" s="23" t="n">
        <v>99.8655913978495</v>
      </c>
      <c r="I152" s="23" t="n">
        <v>100</v>
      </c>
      <c r="J152" s="23" t="n">
        <v>98.2978723404255</v>
      </c>
      <c r="K152" s="23" t="n">
        <v>96.0757780784844</v>
      </c>
      <c r="L152" s="23" t="n">
        <v>98.3310152990264</v>
      </c>
      <c r="M152" s="23"/>
      <c r="N152" s="23"/>
      <c r="O152" s="23"/>
      <c r="P152" s="24" t="n">
        <f aca="false">AVERAGE(D152:O152)</f>
        <v>98.1936324878154</v>
      </c>
      <c r="IV152" s="17"/>
      <c r="IW152" s="17"/>
    </row>
    <row r="153" customFormat="false" ht="12.75" hidden="false" customHeight="false" outlineLevel="0" collapsed="false">
      <c r="A153" s="17" t="n">
        <f aca="false">A152+1</f>
        <v>151</v>
      </c>
      <c r="B153" s="81" t="s">
        <v>287</v>
      </c>
      <c r="C153" s="91" t="n">
        <v>36524</v>
      </c>
      <c r="D153" s="83" t="n">
        <v>98.8603988603989</v>
      </c>
      <c r="E153" s="83" t="n">
        <v>96.759941089838</v>
      </c>
      <c r="F153" s="83" t="n">
        <v>100</v>
      </c>
      <c r="G153" s="23" t="n">
        <v>99.8548621190131</v>
      </c>
      <c r="H153" s="23" t="n">
        <v>99.4594594594595</v>
      </c>
      <c r="I153" s="23" t="n">
        <v>99.7171145685997</v>
      </c>
      <c r="J153" s="23" t="n">
        <v>99.5901639344262</v>
      </c>
      <c r="K153" s="23" t="n">
        <v>98.9159891598916</v>
      </c>
      <c r="L153" s="23" t="n">
        <v>100</v>
      </c>
      <c r="M153" s="23"/>
      <c r="N153" s="23"/>
      <c r="O153" s="23"/>
      <c r="P153" s="24" t="n">
        <f aca="false">AVERAGE(D153:O153)</f>
        <v>99.2397699101808</v>
      </c>
      <c r="IV153" s="17"/>
      <c r="IW153" s="17"/>
    </row>
    <row r="154" customFormat="false" ht="12.75" hidden="false" customHeight="false" outlineLevel="0" collapsed="false">
      <c r="A154" s="17" t="n">
        <f aca="false">A153+1</f>
        <v>152</v>
      </c>
      <c r="B154" s="81" t="s">
        <v>288</v>
      </c>
      <c r="C154" s="82" t="n">
        <v>36524</v>
      </c>
      <c r="D154" s="83" t="n">
        <v>99.7155049786629</v>
      </c>
      <c r="E154" s="83" t="n">
        <v>99.8531571218796</v>
      </c>
      <c r="F154" s="83" t="n">
        <v>99.8708010335917</v>
      </c>
      <c r="G154" s="23" t="n">
        <v>99.860529986053</v>
      </c>
      <c r="H154" s="23" t="n">
        <v>97.6047904191617</v>
      </c>
      <c r="I154" s="23" t="n">
        <v>99.8675496688742</v>
      </c>
      <c r="J154" s="23" t="n">
        <v>99.7202797202797</v>
      </c>
      <c r="K154" s="23" t="n">
        <v>98.5933503836317</v>
      </c>
      <c r="L154" s="23" t="n">
        <v>99.7032640949555</v>
      </c>
      <c r="M154" s="23"/>
      <c r="N154" s="23"/>
      <c r="O154" s="23"/>
      <c r="P154" s="24" t="n">
        <f aca="false">AVERAGE(D154:O154)</f>
        <v>99.4210252674544</v>
      </c>
      <c r="IV154" s="17"/>
      <c r="IW154" s="17"/>
    </row>
    <row r="155" customFormat="false" ht="12.75" hidden="false" customHeight="false" outlineLevel="0" collapsed="false">
      <c r="A155" s="17" t="n">
        <f aca="false">A154+1</f>
        <v>153</v>
      </c>
      <c r="B155" s="81" t="s">
        <v>289</v>
      </c>
      <c r="C155" s="82" t="n">
        <v>36523</v>
      </c>
      <c r="D155" s="83" t="n">
        <v>98.5795454545455</v>
      </c>
      <c r="E155" s="83" t="n">
        <v>99.8529411764706</v>
      </c>
      <c r="F155" s="83" t="n">
        <v>100</v>
      </c>
      <c r="G155" s="23" t="n">
        <v>99.4428969359332</v>
      </c>
      <c r="H155" s="23" t="n">
        <v>98.8716502115656</v>
      </c>
      <c r="I155" s="23" t="n">
        <v>99.8675496688742</v>
      </c>
      <c r="J155" s="23" t="n">
        <v>99.8609179415855</v>
      </c>
      <c r="K155" s="23" t="n">
        <v>96.5340179717587</v>
      </c>
      <c r="L155" s="23" t="n">
        <v>99.8516320474778</v>
      </c>
      <c r="M155" s="23"/>
      <c r="N155" s="23"/>
      <c r="O155" s="23"/>
      <c r="P155" s="24" t="n">
        <f aca="false">AVERAGE(D155:O155)</f>
        <v>99.2067946009123</v>
      </c>
      <c r="IV155" s="17"/>
      <c r="IW155" s="17"/>
    </row>
    <row r="156" customFormat="false" ht="12.75" hidden="false" customHeight="false" outlineLevel="0" collapsed="false">
      <c r="A156" s="17" t="n">
        <f aca="false">A155+1</f>
        <v>154</v>
      </c>
      <c r="B156" s="81" t="s">
        <v>290</v>
      </c>
      <c r="C156" s="82" t="n">
        <v>36524</v>
      </c>
      <c r="D156" s="83" t="n">
        <v>99.2877492877493</v>
      </c>
      <c r="E156" s="83" t="n">
        <v>99.7058823529412</v>
      </c>
      <c r="F156" s="83" t="n">
        <v>99.7416020671835</v>
      </c>
      <c r="G156" s="23" t="n">
        <v>99.442119944212</v>
      </c>
      <c r="H156" s="23" t="n">
        <v>99.1537376586742</v>
      </c>
      <c r="I156" s="23" t="n">
        <v>94.8344370860927</v>
      </c>
      <c r="J156" s="23" t="n">
        <v>98.38</v>
      </c>
      <c r="K156" s="23" t="n">
        <v>99.2337164750958</v>
      </c>
      <c r="L156" s="23" t="n">
        <v>100</v>
      </c>
      <c r="M156" s="23"/>
      <c r="N156" s="23"/>
      <c r="O156" s="23"/>
      <c r="P156" s="24" t="n">
        <f aca="false">AVERAGE(D156:O156)</f>
        <v>98.8643605413276</v>
      </c>
      <c r="IV156" s="17"/>
      <c r="IW156" s="17"/>
    </row>
    <row r="157" customFormat="false" ht="12.75" hidden="false" customHeight="false" outlineLevel="0" collapsed="false">
      <c r="A157" s="17" t="n">
        <f aca="false">A156+1</f>
        <v>155</v>
      </c>
      <c r="B157" s="81" t="s">
        <v>291</v>
      </c>
      <c r="C157" s="82" t="n">
        <v>36523</v>
      </c>
      <c r="D157" s="83" t="n">
        <v>100</v>
      </c>
      <c r="E157" s="83" t="n">
        <v>100</v>
      </c>
      <c r="F157" s="83" t="n">
        <v>90.9560723514212</v>
      </c>
      <c r="G157" s="23" t="n">
        <v>99.7206703910615</v>
      </c>
      <c r="H157" s="23" t="n">
        <v>99.8591549295775</v>
      </c>
      <c r="I157" s="23" t="n">
        <v>100</v>
      </c>
      <c r="J157" s="23" t="n">
        <v>100</v>
      </c>
      <c r="K157" s="23" t="n">
        <v>98.3397190293742</v>
      </c>
      <c r="L157" s="23" t="n">
        <v>98.0712166172107</v>
      </c>
      <c r="M157" s="23"/>
      <c r="N157" s="23"/>
      <c r="O157" s="23"/>
      <c r="P157" s="24" t="n">
        <f aca="false">AVERAGE(D157:O157)</f>
        <v>98.5496481465161</v>
      </c>
      <c r="IV157" s="17"/>
      <c r="IW157" s="17"/>
    </row>
    <row r="158" customFormat="false" ht="12.75" hidden="false" customHeight="false" outlineLevel="0" collapsed="false">
      <c r="A158" s="17" t="n">
        <f aca="false">A157+1</f>
        <v>156</v>
      </c>
      <c r="B158" s="25" t="s">
        <v>292</v>
      </c>
      <c r="C158" s="82" t="n">
        <v>36635</v>
      </c>
      <c r="D158" s="83" t="n">
        <v>97.5182481751825</v>
      </c>
      <c r="E158" s="83" t="n">
        <v>98.2116244411326</v>
      </c>
      <c r="F158" s="83" t="n">
        <v>95.8656330749354</v>
      </c>
      <c r="G158" s="23" t="n">
        <v>98.884239888424</v>
      </c>
      <c r="H158" s="23" t="n">
        <v>98.8857938718663</v>
      </c>
      <c r="I158" s="23" t="n">
        <v>100</v>
      </c>
      <c r="J158" s="23" t="n">
        <v>99.8609179415855</v>
      </c>
      <c r="K158" s="23" t="n">
        <v>100</v>
      </c>
      <c r="L158" s="23" t="n">
        <v>100</v>
      </c>
      <c r="M158" s="23"/>
      <c r="N158" s="23"/>
      <c r="O158" s="23"/>
      <c r="P158" s="24" t="n">
        <f aca="false">AVERAGE(D158:O158)</f>
        <v>98.8029397103474</v>
      </c>
      <c r="IV158" s="17"/>
      <c r="IW158" s="17"/>
    </row>
    <row r="159" customFormat="false" ht="12.75" hidden="false" customHeight="false" outlineLevel="0" collapsed="false">
      <c r="A159" s="17" t="n">
        <f aca="false">A158+1</f>
        <v>157</v>
      </c>
      <c r="B159" s="25" t="s">
        <v>293</v>
      </c>
      <c r="C159" s="82" t="n">
        <v>36644</v>
      </c>
      <c r="D159" s="83" t="n">
        <v>100</v>
      </c>
      <c r="E159" s="83" t="n">
        <v>99.5529061102832</v>
      </c>
      <c r="F159" s="83" t="n">
        <v>99.3</v>
      </c>
      <c r="G159" s="23" t="n">
        <v>100</v>
      </c>
      <c r="H159" s="23" t="n">
        <v>99.5821727019499</v>
      </c>
      <c r="I159" s="23" t="n">
        <v>100</v>
      </c>
      <c r="J159" s="23" t="n">
        <v>99.8609179415855</v>
      </c>
      <c r="K159" s="23" t="n">
        <v>98.6093552465234</v>
      </c>
      <c r="L159" s="23" t="n">
        <v>100</v>
      </c>
      <c r="M159" s="23"/>
      <c r="N159" s="23"/>
      <c r="O159" s="23"/>
      <c r="P159" s="24" t="n">
        <f aca="false">AVERAGE(D159:O159)</f>
        <v>99.6561502222602</v>
      </c>
      <c r="IV159" s="17"/>
      <c r="IW159" s="17"/>
    </row>
    <row r="160" customFormat="false" ht="12.75" hidden="false" customHeight="false" outlineLevel="0" collapsed="false">
      <c r="A160" s="17" t="n">
        <f aca="false">A159+1</f>
        <v>158</v>
      </c>
      <c r="B160" s="25" t="s">
        <v>294</v>
      </c>
      <c r="C160" s="82" t="n">
        <v>36629</v>
      </c>
      <c r="D160" s="83" t="n">
        <v>98.7987987987988</v>
      </c>
      <c r="E160" s="83" t="n">
        <v>99.6978851963746</v>
      </c>
      <c r="F160" s="83" t="n">
        <v>96.138482023968</v>
      </c>
      <c r="G160" s="23" t="n">
        <v>99.860529986053</v>
      </c>
      <c r="H160" s="23" t="n">
        <v>99.4436717663421</v>
      </c>
      <c r="I160" s="23" t="n">
        <v>99.1957104557641</v>
      </c>
      <c r="J160" s="23" t="n">
        <v>100</v>
      </c>
      <c r="K160" s="23" t="n">
        <v>100</v>
      </c>
      <c r="L160" s="23" t="n">
        <v>100</v>
      </c>
      <c r="M160" s="23"/>
      <c r="N160" s="23"/>
      <c r="O160" s="23"/>
      <c r="P160" s="24" t="n">
        <f aca="false">AVERAGE(D160:O160)</f>
        <v>99.2372309141445</v>
      </c>
      <c r="IV160" s="17"/>
      <c r="IW160" s="17"/>
    </row>
    <row r="161" customFormat="false" ht="12.75" hidden="false" customHeight="false" outlineLevel="0" collapsed="false">
      <c r="A161" s="17" t="n">
        <f aca="false">A160+1</f>
        <v>159</v>
      </c>
      <c r="B161" s="25" t="s">
        <v>295</v>
      </c>
      <c r="C161" s="82" t="n">
        <v>36875</v>
      </c>
      <c r="D161" s="92" t="n">
        <v>98.1081081081081</v>
      </c>
      <c r="E161" s="83" t="n">
        <v>98.7951807228916</v>
      </c>
      <c r="F161" s="83" t="n">
        <v>99.8708010335917</v>
      </c>
      <c r="G161" s="23" t="n">
        <v>99.5633187772926</v>
      </c>
      <c r="H161" s="23" t="n">
        <v>99.0591397849462</v>
      </c>
      <c r="I161" s="23" t="n">
        <v>96.6386554621849</v>
      </c>
      <c r="J161" s="23" t="n">
        <v>99.8609179415855</v>
      </c>
      <c r="K161" s="23" t="n">
        <v>99.4609164420485</v>
      </c>
      <c r="L161" s="23" t="n">
        <v>99.8613037447989</v>
      </c>
      <c r="M161" s="23"/>
      <c r="N161" s="23"/>
      <c r="O161" s="23"/>
      <c r="P161" s="24" t="n">
        <f aca="false">AVERAGE(E161:O161)</f>
        <v>99.1387792386675</v>
      </c>
      <c r="IV161" s="17"/>
      <c r="IW161" s="17"/>
    </row>
    <row r="162" customFormat="false" ht="12.75" hidden="false" customHeight="false" outlineLevel="0" collapsed="false">
      <c r="A162" s="17" t="n">
        <f aca="false">A161+1</f>
        <v>160</v>
      </c>
      <c r="B162" s="25" t="s">
        <v>296</v>
      </c>
      <c r="C162" s="89" t="n">
        <v>36636</v>
      </c>
      <c r="D162" s="83" t="n">
        <v>99.713055954089</v>
      </c>
      <c r="E162" s="83" t="n">
        <v>99.6913580246914</v>
      </c>
      <c r="F162" s="83" t="n">
        <v>100</v>
      </c>
      <c r="G162" s="23" t="n">
        <v>94.6140035906643</v>
      </c>
      <c r="H162" s="23"/>
      <c r="I162" s="23" t="n">
        <v>99.4616419919246</v>
      </c>
      <c r="J162" s="23" t="n">
        <v>100</v>
      </c>
      <c r="K162" s="23" t="n">
        <v>96.4331210191083</v>
      </c>
      <c r="L162" s="23" t="n">
        <v>100</v>
      </c>
      <c r="M162" s="23"/>
      <c r="N162" s="23"/>
      <c r="O162" s="23"/>
      <c r="P162" s="24" t="n">
        <f aca="false">AVERAGE(D162:O162)</f>
        <v>98.7391475725597</v>
      </c>
      <c r="IV162" s="17"/>
      <c r="IW162" s="17"/>
    </row>
    <row r="163" customFormat="false" ht="12.75" hidden="false" customHeight="false" outlineLevel="0" collapsed="false">
      <c r="A163" s="17" t="n">
        <f aca="false">A162+1</f>
        <v>161</v>
      </c>
      <c r="B163" s="25" t="s">
        <v>297</v>
      </c>
      <c r="C163" s="89" t="n">
        <v>36638</v>
      </c>
      <c r="D163" s="83" t="n">
        <v>98.9942528735632</v>
      </c>
      <c r="E163" s="83" t="n">
        <v>99.6918335901387</v>
      </c>
      <c r="F163" s="83" t="n">
        <v>99.7412677878396</v>
      </c>
      <c r="G163" s="23" t="n">
        <v>98.884239888424</v>
      </c>
      <c r="H163" s="23" t="n">
        <v>99.8609179415855</v>
      </c>
      <c r="I163" s="23" t="n">
        <v>99.1935483870968</v>
      </c>
      <c r="J163" s="23" t="n">
        <v>99.5827538247566</v>
      </c>
      <c r="K163" s="23" t="n">
        <v>85.9137055837563</v>
      </c>
      <c r="L163" s="23" t="n">
        <v>99.1084695393759</v>
      </c>
      <c r="M163" s="23"/>
      <c r="N163" s="23"/>
      <c r="O163" s="23"/>
      <c r="P163" s="24" t="n">
        <f aca="false">AVERAGE(D163:O163)</f>
        <v>97.8856654907263</v>
      </c>
      <c r="IV163" s="17"/>
      <c r="IW163" s="17"/>
    </row>
    <row r="164" customFormat="false" ht="12.75" hidden="false" customHeight="false" outlineLevel="0" collapsed="false">
      <c r="A164" s="17" t="n">
        <f aca="false">A163+1</f>
        <v>162</v>
      </c>
      <c r="B164" s="25" t="s">
        <v>298</v>
      </c>
      <c r="C164" s="89" t="n">
        <v>36650</v>
      </c>
      <c r="D164" s="83" t="n">
        <v>99.4252873563219</v>
      </c>
      <c r="E164" s="83" t="n">
        <v>98.613251155624</v>
      </c>
      <c r="F164" s="83" t="n">
        <v>100</v>
      </c>
      <c r="G164" s="23" t="n">
        <v>100</v>
      </c>
      <c r="H164" s="23" t="n">
        <v>100</v>
      </c>
      <c r="I164" s="23" t="n">
        <v>99.597855227882</v>
      </c>
      <c r="J164" s="23" t="n">
        <v>98.4679665738162</v>
      </c>
      <c r="K164" s="23" t="n">
        <v>100</v>
      </c>
      <c r="L164" s="23" t="n">
        <v>100</v>
      </c>
      <c r="M164" s="23"/>
      <c r="N164" s="23"/>
      <c r="O164" s="23"/>
      <c r="P164" s="24" t="n">
        <f aca="false">AVERAGE(D164:O164)</f>
        <v>99.5671511459605</v>
      </c>
      <c r="IV164" s="17"/>
      <c r="IW164" s="17"/>
    </row>
    <row r="165" customFormat="false" ht="12.75" hidden="false" customHeight="false" outlineLevel="0" collapsed="false">
      <c r="A165" s="17" t="n">
        <f aca="false">A164+1</f>
        <v>163</v>
      </c>
      <c r="B165" s="25" t="s">
        <v>299</v>
      </c>
      <c r="C165" s="89" t="n">
        <v>36643</v>
      </c>
      <c r="D165" s="83" t="n">
        <v>97.9591836734694</v>
      </c>
      <c r="E165" s="83" t="n">
        <v>91.0334346504559</v>
      </c>
      <c r="F165" s="83" t="n">
        <v>97.6714100905563</v>
      </c>
      <c r="G165" s="23" t="n">
        <v>98.7465181058496</v>
      </c>
      <c r="H165" s="23" t="n">
        <v>75.8928571428571</v>
      </c>
      <c r="I165" s="23" t="n">
        <v>99.1946308724832</v>
      </c>
      <c r="J165" s="23" t="n">
        <v>90.5424200278164</v>
      </c>
      <c r="K165" s="23" t="n">
        <v>96.687898089172</v>
      </c>
      <c r="L165" s="23" t="n">
        <v>100</v>
      </c>
      <c r="M165" s="23"/>
      <c r="N165" s="23"/>
      <c r="O165" s="23"/>
      <c r="P165" s="24" t="n">
        <f aca="false">AVERAGE(D165:O165)</f>
        <v>94.1920391836289</v>
      </c>
      <c r="IV165" s="17"/>
      <c r="IW165" s="17"/>
    </row>
    <row r="166" customFormat="false" ht="12.75" hidden="false" customHeight="false" outlineLevel="0" collapsed="false">
      <c r="A166" s="17" t="n">
        <f aca="false">A165+1</f>
        <v>164</v>
      </c>
      <c r="B166" s="25" t="s">
        <v>300</v>
      </c>
      <c r="C166" s="89" t="n">
        <v>36693</v>
      </c>
      <c r="D166" s="83" t="n">
        <v>98.8795518207283</v>
      </c>
      <c r="E166" s="83" t="n">
        <v>99.2537313432836</v>
      </c>
      <c r="F166" s="83" t="n">
        <v>95.4780361757106</v>
      </c>
      <c r="G166" s="23" t="n">
        <v>93.1659693165969</v>
      </c>
      <c r="H166" s="23" t="n">
        <v>81.25</v>
      </c>
      <c r="I166" s="23" t="n">
        <v>93.5433070866142</v>
      </c>
      <c r="J166" s="23" t="n">
        <v>89.6648044692738</v>
      </c>
      <c r="K166" s="23" t="n">
        <v>96.1977186311787</v>
      </c>
      <c r="L166" s="23" t="n">
        <v>99.7084548104956</v>
      </c>
      <c r="M166" s="23"/>
      <c r="N166" s="23"/>
      <c r="O166" s="23"/>
      <c r="P166" s="24" t="n">
        <f aca="false">AVERAGE(D166:O166)</f>
        <v>94.126841517098</v>
      </c>
      <c r="IV166" s="17"/>
      <c r="IW166" s="17"/>
    </row>
    <row r="167" customFormat="false" ht="12.75" hidden="false" customHeight="false" outlineLevel="0" collapsed="false">
      <c r="A167" s="17" t="n">
        <f aca="false">A166+1</f>
        <v>165</v>
      </c>
      <c r="B167" s="25" t="s">
        <v>301</v>
      </c>
      <c r="C167" s="89" t="n">
        <v>36704</v>
      </c>
      <c r="D167" s="83" t="n">
        <v>95.3651685393258</v>
      </c>
      <c r="E167" s="83" t="n">
        <v>99.8509687034277</v>
      </c>
      <c r="F167" s="83" t="n">
        <v>100</v>
      </c>
      <c r="G167" s="23" t="n">
        <v>100</v>
      </c>
      <c r="H167" s="23" t="n">
        <v>99.8675496688742</v>
      </c>
      <c r="I167" s="23" t="n">
        <v>99.8591549295775</v>
      </c>
      <c r="J167" s="23" t="n">
        <v>94.5623342175066</v>
      </c>
      <c r="K167" s="23" t="n">
        <v>99.8738965952081</v>
      </c>
      <c r="L167" s="23" t="n">
        <v>98.4871406959153</v>
      </c>
      <c r="M167" s="23"/>
      <c r="N167" s="23"/>
      <c r="O167" s="23"/>
      <c r="P167" s="24" t="n">
        <f aca="false">AVERAGE(D167:O167)</f>
        <v>98.651801483315</v>
      </c>
      <c r="IV167" s="17"/>
      <c r="IW167" s="17"/>
    </row>
    <row r="168" customFormat="false" ht="12.75" hidden="false" customHeight="false" outlineLevel="0" collapsed="false">
      <c r="A168" s="17" t="n">
        <f aca="false">A167+1</f>
        <v>166</v>
      </c>
      <c r="B168" s="25" t="s">
        <v>302</v>
      </c>
      <c r="C168" s="89" t="n">
        <v>36686</v>
      </c>
      <c r="D168" s="83" t="n">
        <v>98.4528832630099</v>
      </c>
      <c r="E168" s="83" t="n">
        <v>99.8509687034277</v>
      </c>
      <c r="F168" s="83" t="n">
        <v>100</v>
      </c>
      <c r="G168" s="23" t="n">
        <v>99.7226074895978</v>
      </c>
      <c r="H168" s="23" t="n">
        <v>100</v>
      </c>
      <c r="I168" s="23" t="n">
        <v>99.1989319092123</v>
      </c>
      <c r="J168" s="23" t="n">
        <v>92.4581005586592</v>
      </c>
      <c r="K168" s="23" t="n">
        <v>100</v>
      </c>
      <c r="L168" s="23" t="n">
        <v>99.702823179792</v>
      </c>
      <c r="M168" s="23"/>
      <c r="N168" s="23"/>
      <c r="O168" s="23"/>
      <c r="P168" s="24" t="n">
        <f aca="false">AVERAGE(D168:O168)</f>
        <v>98.8207016781888</v>
      </c>
      <c r="IV168" s="17"/>
      <c r="IW168" s="17"/>
    </row>
    <row r="169" customFormat="false" ht="12.75" hidden="false" customHeight="false" outlineLevel="0" collapsed="false">
      <c r="A169" s="17" t="n">
        <f aca="false">A168+1</f>
        <v>167</v>
      </c>
      <c r="B169" s="25" t="s">
        <v>303</v>
      </c>
      <c r="C169" s="89" t="n">
        <v>36707</v>
      </c>
      <c r="D169" s="83" t="n">
        <v>95.7511380880121</v>
      </c>
      <c r="E169" s="83" t="n">
        <v>97.3094170403587</v>
      </c>
      <c r="F169" s="83" t="n">
        <v>99.8708010335917</v>
      </c>
      <c r="G169" s="23" t="n">
        <v>99.7206703910615</v>
      </c>
      <c r="H169" s="23" t="n">
        <v>99.8609179415855</v>
      </c>
      <c r="I169" s="23" t="n">
        <v>99.1561181434599</v>
      </c>
      <c r="J169" s="23" t="n">
        <v>98.1157469717362</v>
      </c>
      <c r="K169" s="23" t="n">
        <v>98.1182795698925</v>
      </c>
      <c r="L169" s="23" t="n">
        <v>99.7155049786629</v>
      </c>
      <c r="M169" s="23"/>
      <c r="N169" s="23"/>
      <c r="O169" s="23"/>
      <c r="P169" s="24" t="n">
        <f aca="false">AVERAGE(D169:O169)</f>
        <v>98.6242882398179</v>
      </c>
      <c r="IV169" s="17"/>
      <c r="IW169" s="17"/>
    </row>
    <row r="170" customFormat="false" ht="12.75" hidden="false" customHeight="false" outlineLevel="0" collapsed="false">
      <c r="A170" s="17" t="n">
        <f aca="false">A169+1</f>
        <v>168</v>
      </c>
      <c r="B170" s="25" t="s">
        <v>304</v>
      </c>
      <c r="C170" s="89" t="n">
        <v>36712</v>
      </c>
      <c r="D170" s="83" t="n">
        <v>95.9742351046699</v>
      </c>
      <c r="E170" s="83" t="n">
        <v>96.2518740629685</v>
      </c>
      <c r="F170" s="83" t="n">
        <v>92.764857881137</v>
      </c>
      <c r="G170" s="23" t="n">
        <v>99.1608391608392</v>
      </c>
      <c r="H170" s="23" t="n">
        <v>97.6323119777159</v>
      </c>
      <c r="I170" s="23" t="n">
        <v>99.57805907173</v>
      </c>
      <c r="J170" s="23" t="n">
        <v>99.1935483870968</v>
      </c>
      <c r="K170" s="23" t="n">
        <v>97.7088948787062</v>
      </c>
      <c r="L170" s="23" t="n">
        <v>100</v>
      </c>
      <c r="M170" s="23"/>
      <c r="N170" s="23"/>
      <c r="O170" s="23"/>
      <c r="P170" s="24" t="n">
        <f aca="false">AVERAGE(D170:O170)</f>
        <v>97.5849578360959</v>
      </c>
      <c r="IV170" s="17"/>
      <c r="IW170" s="17"/>
    </row>
    <row r="171" customFormat="false" ht="12.75" hidden="false" customHeight="false" outlineLevel="0" collapsed="false">
      <c r="A171" s="17" t="n">
        <f aca="false">A170+1</f>
        <v>169</v>
      </c>
      <c r="B171" s="25" t="s">
        <v>305</v>
      </c>
      <c r="C171" s="89" t="n">
        <v>36810</v>
      </c>
      <c r="D171" s="83" t="n">
        <v>99.1137370753324</v>
      </c>
      <c r="E171" s="83" t="n">
        <v>97.0193740685544</v>
      </c>
      <c r="F171" s="83" t="n">
        <v>98.578811369509</v>
      </c>
      <c r="G171" s="23" t="n">
        <v>100</v>
      </c>
      <c r="H171" s="23" t="n">
        <v>83.9595375722543</v>
      </c>
      <c r="I171" s="23" t="n">
        <v>91.6890080428954</v>
      </c>
      <c r="J171" s="23" t="n">
        <v>99.8591549295775</v>
      </c>
      <c r="K171" s="23" t="n">
        <v>98.7919463087248</v>
      </c>
      <c r="L171" s="23" t="n">
        <v>99.2481203007519</v>
      </c>
      <c r="M171" s="23"/>
      <c r="N171" s="23"/>
      <c r="O171" s="23"/>
      <c r="P171" s="24" t="n">
        <f aca="false">AVERAGE(D171:O171)</f>
        <v>96.4732988519555</v>
      </c>
      <c r="IV171" s="17"/>
      <c r="IW171" s="17"/>
    </row>
    <row r="172" customFormat="false" ht="12.75" hidden="false" customHeight="false" outlineLevel="0" collapsed="false">
      <c r="A172" s="17" t="n">
        <f aca="false">A171+1</f>
        <v>170</v>
      </c>
      <c r="B172" s="25" t="s">
        <v>306</v>
      </c>
      <c r="C172" s="89" t="n">
        <v>36711</v>
      </c>
      <c r="D172" s="83" t="n">
        <v>96.3758389261745</v>
      </c>
      <c r="E172" s="83" t="n">
        <v>96.5722801788376</v>
      </c>
      <c r="F172" s="83" t="n">
        <v>99.6113989637306</v>
      </c>
      <c r="G172" s="23" t="n">
        <v>98.8826815642458</v>
      </c>
      <c r="H172" s="23" t="n">
        <v>100</v>
      </c>
      <c r="I172" s="23" t="n">
        <v>99.0591397849462</v>
      </c>
      <c r="J172" s="23" t="n">
        <v>99.5827538247566</v>
      </c>
      <c r="K172" s="23" t="n">
        <v>98.2278481012658</v>
      </c>
      <c r="L172" s="23" t="n">
        <v>99.2307692307692</v>
      </c>
      <c r="M172" s="23"/>
      <c r="N172" s="23"/>
      <c r="O172" s="23"/>
      <c r="P172" s="24" t="n">
        <f aca="false">AVERAGE(D172:O172)</f>
        <v>98.6158567305252</v>
      </c>
      <c r="IV172" s="17"/>
      <c r="IW172" s="17"/>
    </row>
    <row r="173" customFormat="false" ht="12.75" hidden="false" customHeight="false" outlineLevel="0" collapsed="false">
      <c r="A173" s="17" t="n">
        <f aca="false">A172+1</f>
        <v>171</v>
      </c>
      <c r="B173" s="25" t="s">
        <v>307</v>
      </c>
      <c r="C173" s="89" t="n">
        <v>36713</v>
      </c>
      <c r="D173" s="83" t="n">
        <v>97.0238095238095</v>
      </c>
      <c r="E173" s="83" t="n">
        <v>98.8059701492537</v>
      </c>
      <c r="F173" s="83" t="n">
        <v>75.4226267880364</v>
      </c>
      <c r="G173" s="23" t="n">
        <v>98.7412587412588</v>
      </c>
      <c r="H173" s="23" t="n">
        <v>97.2183588317107</v>
      </c>
      <c r="I173" s="23" t="n">
        <v>97.6680384087792</v>
      </c>
      <c r="J173" s="23" t="n">
        <v>99.8609179415855</v>
      </c>
      <c r="K173" s="23" t="n">
        <v>99.746835443038</v>
      </c>
      <c r="L173" s="23" t="n">
        <v>99.2272024729521</v>
      </c>
      <c r="M173" s="23"/>
      <c r="N173" s="23"/>
      <c r="O173" s="23"/>
      <c r="P173" s="24" t="n">
        <f aca="false">IF(SUM(D173:O173)=0,"",AVERAGE(D173:O173))</f>
        <v>95.9683353667138</v>
      </c>
      <c r="IV173" s="17"/>
      <c r="IW173" s="17"/>
    </row>
    <row r="174" customFormat="false" ht="12.75" hidden="false" customHeight="false" outlineLevel="0" collapsed="false">
      <c r="A174" s="17" t="n">
        <f aca="false">A173+1</f>
        <v>172</v>
      </c>
      <c r="B174" s="25" t="s">
        <v>308</v>
      </c>
      <c r="C174" s="89" t="n">
        <v>36718</v>
      </c>
      <c r="D174" s="83" t="n">
        <v>96.3172804532578</v>
      </c>
      <c r="E174" s="83" t="n">
        <v>98.9583333333333</v>
      </c>
      <c r="F174" s="83" t="n">
        <v>99.7405966277562</v>
      </c>
      <c r="G174" s="23" t="n">
        <v>99.1608391608392</v>
      </c>
      <c r="H174" s="23" t="n">
        <v>100</v>
      </c>
      <c r="I174" s="23" t="n">
        <v>97.5806451612903</v>
      </c>
      <c r="J174" s="23" t="n">
        <v>100</v>
      </c>
      <c r="K174" s="23" t="n">
        <v>96.0809102402023</v>
      </c>
      <c r="L174" s="23" t="n">
        <v>99.3827160493827</v>
      </c>
      <c r="M174" s="23"/>
      <c r="N174" s="23"/>
      <c r="O174" s="23"/>
      <c r="P174" s="24" t="n">
        <f aca="false">IF(SUM(D174:O174)=0,"",AVERAGE(D174:O174))</f>
        <v>98.5801467806735</v>
      </c>
      <c r="IV174" s="17"/>
      <c r="IW174" s="17"/>
    </row>
    <row r="175" customFormat="false" ht="12.75" hidden="false" customHeight="false" outlineLevel="0" collapsed="false">
      <c r="A175" s="17" t="n">
        <f aca="false">A174+1</f>
        <v>173</v>
      </c>
      <c r="B175" s="25" t="s">
        <v>309</v>
      </c>
      <c r="C175" s="89" t="n">
        <v>36720</v>
      </c>
      <c r="D175" s="83" t="n">
        <v>95.3257790368272</v>
      </c>
      <c r="E175" s="83" t="n">
        <v>98.5096870342772</v>
      </c>
      <c r="F175" s="83" t="n">
        <v>99.4818652849741</v>
      </c>
      <c r="G175" s="23" t="n">
        <v>99.1620111731844</v>
      </c>
      <c r="H175" s="23" t="n">
        <v>100</v>
      </c>
      <c r="I175" s="23" t="n">
        <v>99.8657718120805</v>
      </c>
      <c r="J175" s="23" t="n">
        <v>100</v>
      </c>
      <c r="K175" s="23" t="n">
        <v>100</v>
      </c>
      <c r="L175" s="23" t="n">
        <v>99.3846153846154</v>
      </c>
      <c r="M175" s="23"/>
      <c r="N175" s="23"/>
      <c r="O175" s="23"/>
      <c r="P175" s="24" t="n">
        <f aca="false">IF(SUM(D175:O175)=0,"",AVERAGE(D175:O175))</f>
        <v>99.0810810806621</v>
      </c>
      <c r="IV175" s="17"/>
      <c r="IW175" s="17"/>
    </row>
    <row r="176" customFormat="false" ht="12.75" hidden="false" customHeight="false" outlineLevel="0" collapsed="false">
      <c r="A176" s="17" t="n">
        <f aca="false">A175+1</f>
        <v>174</v>
      </c>
      <c r="B176" s="25" t="s">
        <v>310</v>
      </c>
      <c r="C176" s="89" t="n">
        <v>36726</v>
      </c>
      <c r="D176" s="83" t="n">
        <v>97.4540311173975</v>
      </c>
      <c r="E176" s="83" t="n">
        <v>98.6587183308495</v>
      </c>
      <c r="F176" s="83" t="n">
        <v>99.8702983138781</v>
      </c>
      <c r="G176" s="23" t="n">
        <v>99.1584852734923</v>
      </c>
      <c r="H176" s="23" t="n">
        <v>100</v>
      </c>
      <c r="I176" s="23" t="n">
        <v>78.2608695652174</v>
      </c>
      <c r="J176" s="23" t="n">
        <v>100</v>
      </c>
      <c r="K176" s="23" t="n">
        <v>100</v>
      </c>
      <c r="L176" s="23" t="n">
        <v>98.6111111111111</v>
      </c>
      <c r="M176" s="23"/>
      <c r="N176" s="23"/>
      <c r="O176" s="23"/>
      <c r="P176" s="24" t="n">
        <f aca="false">IF(SUM(D176:O176)=0,"",AVERAGE(D176:O176))</f>
        <v>96.8903904124384</v>
      </c>
      <c r="IV176" s="17"/>
      <c r="IW176" s="17"/>
    </row>
    <row r="177" customFormat="false" ht="12.75" hidden="false" customHeight="false" outlineLevel="0" collapsed="false">
      <c r="A177" s="17" t="n">
        <f aca="false">A176+1</f>
        <v>175</v>
      </c>
      <c r="B177" s="25" t="s">
        <v>311</v>
      </c>
      <c r="C177" s="89" t="n">
        <v>36736</v>
      </c>
      <c r="D177" s="83" t="n">
        <v>98.8636363636364</v>
      </c>
      <c r="E177" s="83" t="n">
        <v>98.955223880597</v>
      </c>
      <c r="F177" s="83" t="n">
        <v>99.6113989637306</v>
      </c>
      <c r="G177" s="23" t="n">
        <v>99.3006993006993</v>
      </c>
      <c r="H177" s="23" t="n">
        <v>99.8609179415855</v>
      </c>
      <c r="I177" s="23" t="n">
        <v>99.8655913978495</v>
      </c>
      <c r="J177" s="23" t="n">
        <v>100</v>
      </c>
      <c r="K177" s="23" t="n">
        <v>94.6835443037975</v>
      </c>
      <c r="L177" s="23" t="n">
        <v>99.537750385208</v>
      </c>
      <c r="M177" s="23"/>
      <c r="N177" s="23"/>
      <c r="O177" s="23"/>
      <c r="P177" s="24" t="n">
        <f aca="false">IF(SUM(D177:O177)=0,"",AVERAGE(D177:O177))</f>
        <v>98.9643069485671</v>
      </c>
      <c r="IV177" s="17"/>
      <c r="IW177" s="17"/>
    </row>
    <row r="178" customFormat="false" ht="12.75" hidden="false" customHeight="false" outlineLevel="0" collapsed="false">
      <c r="A178" s="17" t="n">
        <f aca="false">A177+1</f>
        <v>176</v>
      </c>
      <c r="B178" s="25" t="s">
        <v>312</v>
      </c>
      <c r="C178" s="89" t="n">
        <v>36734</v>
      </c>
      <c r="D178" s="83" t="n">
        <v>99.7101449275362</v>
      </c>
      <c r="E178" s="83" t="n">
        <v>96.0061443932412</v>
      </c>
      <c r="F178" s="83" t="n">
        <v>99.7412677878396</v>
      </c>
      <c r="G178" s="23" t="n">
        <v>98.8811188811189</v>
      </c>
      <c r="H178" s="23" t="n">
        <v>94.2896935933148</v>
      </c>
      <c r="I178" s="23" t="n">
        <v>89.3674293405114</v>
      </c>
      <c r="J178" s="23" t="n">
        <v>99.8611111111111</v>
      </c>
      <c r="K178" s="23" t="n">
        <v>97.9721166032953</v>
      </c>
      <c r="L178" s="23" t="n">
        <v>62.7692307692308</v>
      </c>
      <c r="M178" s="23"/>
      <c r="N178" s="23"/>
      <c r="O178" s="23"/>
      <c r="P178" s="24" t="n">
        <f aca="false">IF(SUM(D178:O178)=0,"",AVERAGE(D178:O178))</f>
        <v>93.1775841563555</v>
      </c>
      <c r="IV178" s="17"/>
      <c r="IW178" s="17"/>
    </row>
    <row r="179" customFormat="false" ht="12.75" hidden="false" customHeight="false" outlineLevel="0" collapsed="false">
      <c r="A179" s="17" t="n">
        <f aca="false">A178+1</f>
        <v>177</v>
      </c>
      <c r="B179" s="25" t="s">
        <v>313</v>
      </c>
      <c r="C179" s="89" t="n">
        <v>36728</v>
      </c>
      <c r="D179" s="83" t="n">
        <v>89.95756718529</v>
      </c>
      <c r="E179" s="83" t="n">
        <v>98.6587183308495</v>
      </c>
      <c r="F179" s="83" t="n">
        <v>98.3160621761658</v>
      </c>
      <c r="G179" s="23" t="n">
        <v>100</v>
      </c>
      <c r="H179" s="23" t="n">
        <v>99.7218358831711</v>
      </c>
      <c r="I179" s="23" t="n">
        <v>100</v>
      </c>
      <c r="J179" s="23" t="n">
        <v>100</v>
      </c>
      <c r="K179" s="23" t="n">
        <v>100</v>
      </c>
      <c r="L179" s="23" t="n">
        <v>88.5625965996909</v>
      </c>
      <c r="M179" s="23"/>
      <c r="N179" s="23"/>
      <c r="O179" s="23"/>
      <c r="P179" s="24" t="n">
        <f aca="false">IF(SUM(D179:O179)=0,"",AVERAGE(D179:O179))</f>
        <v>97.2463089083519</v>
      </c>
      <c r="IV179" s="17"/>
      <c r="IW179" s="17"/>
    </row>
    <row r="180" customFormat="false" ht="12.75" hidden="false" customHeight="false" outlineLevel="0" collapsed="false">
      <c r="A180" s="17" t="n">
        <f aca="false">A179+1</f>
        <v>178</v>
      </c>
      <c r="B180" s="25" t="s">
        <v>314</v>
      </c>
      <c r="C180" s="89" t="n">
        <v>36698</v>
      </c>
      <c r="D180" s="83" t="n">
        <v>99.5515695067265</v>
      </c>
      <c r="E180" s="83" t="n">
        <v>95.5357142857143</v>
      </c>
      <c r="F180" s="83" t="n">
        <v>96.7741935483871</v>
      </c>
      <c r="G180" s="23" t="n">
        <v>92.6958831341301</v>
      </c>
      <c r="H180" s="23" t="n">
        <v>98.5250737463127</v>
      </c>
      <c r="I180" s="23" t="n">
        <v>99.867197875166</v>
      </c>
      <c r="J180" s="23" t="n">
        <v>99.8579545454546</v>
      </c>
      <c r="K180" s="23" t="n">
        <v>100</v>
      </c>
      <c r="L180" s="23" t="n">
        <v>99.8496240601504</v>
      </c>
      <c r="M180" s="23"/>
      <c r="N180" s="23"/>
      <c r="O180" s="23"/>
      <c r="P180" s="24" t="n">
        <f aca="false">IF(SUM(D180:O180)=0,"",AVERAGE(D180:O180))</f>
        <v>98.0730234113379</v>
      </c>
      <c r="IV180" s="17"/>
      <c r="IW180" s="17"/>
    </row>
    <row r="181" customFormat="false" ht="12.75" hidden="false" customHeight="false" outlineLevel="0" collapsed="false">
      <c r="A181" s="17" t="n">
        <f aca="false">A180+1</f>
        <v>179</v>
      </c>
      <c r="B181" s="25" t="s">
        <v>315</v>
      </c>
      <c r="C181" s="89" t="n">
        <v>36703</v>
      </c>
      <c r="D181" s="83" t="n">
        <v>99.2050874403816</v>
      </c>
      <c r="E181" s="83" t="n">
        <v>99.5529061102832</v>
      </c>
      <c r="F181" s="83" t="n">
        <v>95.6076134699854</v>
      </c>
      <c r="G181" s="23" t="n">
        <v>99.601593625498</v>
      </c>
      <c r="H181" s="23" t="n">
        <v>96.6763005780347</v>
      </c>
      <c r="I181" s="23"/>
      <c r="J181" s="23" t="n">
        <v>99.1150442477876</v>
      </c>
      <c r="K181" s="23" t="n">
        <v>98.8326848249027</v>
      </c>
      <c r="L181" s="23" t="n">
        <v>99.5481927710843</v>
      </c>
      <c r="M181" s="23"/>
      <c r="N181" s="23"/>
      <c r="O181" s="23"/>
      <c r="P181" s="24" t="n">
        <f aca="false">IF(SUM(D181:O181)=0,"",AVERAGE(D181:O181))</f>
        <v>98.5174278834947</v>
      </c>
      <c r="IV181" s="17"/>
      <c r="IW181" s="17"/>
    </row>
    <row r="182" customFormat="false" ht="12.75" hidden="false" customHeight="false" outlineLevel="0" collapsed="false">
      <c r="A182" s="17" t="n">
        <f aca="false">A181+1</f>
        <v>180</v>
      </c>
      <c r="B182" s="25" t="s">
        <v>316</v>
      </c>
      <c r="C182" s="89" t="n">
        <v>36734</v>
      </c>
      <c r="D182" s="83" t="n">
        <v>99.6820349761526</v>
      </c>
      <c r="E182" s="83" t="n">
        <v>99.7019374068554</v>
      </c>
      <c r="F182" s="83" t="n">
        <v>95.6204379562044</v>
      </c>
      <c r="G182" s="23" t="n">
        <v>94.973544973545</v>
      </c>
      <c r="H182" s="23" t="n">
        <v>98.3030303030303</v>
      </c>
      <c r="I182" s="23"/>
      <c r="J182" s="23" t="n">
        <v>97.5336322869955</v>
      </c>
      <c r="K182" s="23" t="n">
        <v>99.438202247191</v>
      </c>
      <c r="L182" s="23"/>
      <c r="M182" s="23"/>
      <c r="N182" s="23"/>
      <c r="O182" s="23"/>
      <c r="P182" s="24" t="n">
        <f aca="false">IF(SUM(D182:O182)=0,"",AVERAGE(D182:O182))</f>
        <v>97.8932600214249</v>
      </c>
      <c r="IV182" s="17"/>
      <c r="IW182" s="17"/>
    </row>
    <row r="183" customFormat="false" ht="12.75" hidden="false" customHeight="false" outlineLevel="0" collapsed="false">
      <c r="A183" s="17" t="n">
        <f aca="false">A182+1</f>
        <v>181</v>
      </c>
      <c r="B183" s="25" t="s">
        <v>317</v>
      </c>
      <c r="C183" s="89" t="n">
        <v>36733</v>
      </c>
      <c r="D183" s="83" t="n">
        <v>97.6152623211447</v>
      </c>
      <c r="E183" s="83" t="n">
        <v>91.4925373134328</v>
      </c>
      <c r="F183" s="83" t="n">
        <v>95.6140350877193</v>
      </c>
      <c r="G183" s="23" t="n">
        <v>96.684350132626</v>
      </c>
      <c r="H183" s="23" t="n">
        <v>95.2173913043478</v>
      </c>
      <c r="I183" s="23" t="n">
        <v>99.6036988110964</v>
      </c>
      <c r="J183" s="23" t="n">
        <v>100</v>
      </c>
      <c r="K183" s="23" t="n">
        <v>99.0932642487047</v>
      </c>
      <c r="L183" s="23" t="n">
        <v>95.141065830721</v>
      </c>
      <c r="M183" s="23"/>
      <c r="N183" s="23"/>
      <c r="O183" s="23"/>
      <c r="P183" s="24" t="n">
        <f aca="false">IF(SUM(D183:O183)=0,"",AVERAGE(D183:O183))</f>
        <v>96.7179561166436</v>
      </c>
      <c r="IV183" s="17"/>
      <c r="IW183" s="17"/>
    </row>
    <row r="184" customFormat="false" ht="12.75" hidden="false" customHeight="false" outlineLevel="0" collapsed="false">
      <c r="A184" s="17" t="n">
        <f aca="false">A183+1</f>
        <v>182</v>
      </c>
      <c r="B184" s="25" t="s">
        <v>318</v>
      </c>
      <c r="C184" s="89" t="n">
        <v>36882</v>
      </c>
      <c r="D184" s="92" t="n">
        <v>99.8958333333333</v>
      </c>
      <c r="E184" s="93" t="n">
        <v>99.8487140695915</v>
      </c>
      <c r="F184" s="83" t="n">
        <v>100</v>
      </c>
      <c r="G184" s="23" t="n">
        <v>99.860529986053</v>
      </c>
      <c r="H184" s="23" t="n">
        <v>99.8587570621469</v>
      </c>
      <c r="I184" s="23" t="n">
        <v>95.5525606469003</v>
      </c>
      <c r="J184" s="23" t="n">
        <v>96.9359331476323</v>
      </c>
      <c r="K184" s="23" t="n">
        <v>98.9886219974716</v>
      </c>
      <c r="L184" s="23" t="n">
        <v>95.2451708766716</v>
      </c>
      <c r="M184" s="23"/>
      <c r="N184" s="23"/>
      <c r="O184" s="23"/>
      <c r="P184" s="24" t="n">
        <f aca="false">IF(SUM(F184:O184)=0,"",AVERAGE(F184:O184))</f>
        <v>98.0630819595537</v>
      </c>
      <c r="IV184" s="17"/>
      <c r="IW184" s="17"/>
    </row>
    <row r="185" customFormat="false" ht="12.75" hidden="false" customHeight="false" outlineLevel="0" collapsed="false">
      <c r="A185" s="17" t="n">
        <f aca="false">A184+1</f>
        <v>183</v>
      </c>
      <c r="B185" s="25" t="s">
        <v>319</v>
      </c>
      <c r="C185" s="89" t="n">
        <v>36790</v>
      </c>
      <c r="D185" s="83" t="n">
        <v>100</v>
      </c>
      <c r="E185" s="83" t="n">
        <v>99.2537313432836</v>
      </c>
      <c r="F185" s="83" t="n">
        <v>89.4941634241245</v>
      </c>
      <c r="G185" s="23" t="n">
        <v>94.150417827298</v>
      </c>
      <c r="H185" s="23" t="n">
        <v>100</v>
      </c>
      <c r="I185" s="23" t="n">
        <v>99.8663101604278</v>
      </c>
      <c r="J185" s="23" t="n">
        <v>99.8601398601399</v>
      </c>
      <c r="K185" s="23" t="n">
        <v>99.873417721519</v>
      </c>
      <c r="L185" s="23" t="n">
        <v>99.400299850075</v>
      </c>
      <c r="M185" s="23"/>
      <c r="N185" s="23"/>
      <c r="O185" s="23"/>
      <c r="P185" s="24" t="n">
        <f aca="false">IF(SUM(D185:O185)=0,"",AVERAGE(D185:O185))</f>
        <v>97.9887200207631</v>
      </c>
      <c r="IV185" s="17"/>
      <c r="IW185" s="17"/>
    </row>
    <row r="186" customFormat="false" ht="12.75" hidden="false" customHeight="false" outlineLevel="0" collapsed="false">
      <c r="A186" s="17" t="n">
        <f aca="false">A185+1</f>
        <v>184</v>
      </c>
      <c r="B186" s="25" t="s">
        <v>320</v>
      </c>
      <c r="C186" s="89" t="n">
        <v>36767</v>
      </c>
      <c r="D186" s="83" t="n">
        <v>99.859943977591</v>
      </c>
      <c r="E186" s="83" t="n">
        <v>99.4020926756353</v>
      </c>
      <c r="F186" s="83" t="n">
        <v>91.9896640826873</v>
      </c>
      <c r="G186" s="23" t="n">
        <v>99.860529986053</v>
      </c>
      <c r="H186" s="23" t="n">
        <v>99.5827538247566</v>
      </c>
      <c r="I186" s="23" t="n">
        <v>97.9865771812081</v>
      </c>
      <c r="J186" s="23" t="n">
        <v>94.0111420612813</v>
      </c>
      <c r="K186" s="23" t="n">
        <v>96.2025316455696</v>
      </c>
      <c r="L186" s="23" t="n">
        <v>98.3508245877061</v>
      </c>
      <c r="M186" s="23"/>
      <c r="N186" s="23"/>
      <c r="O186" s="23"/>
      <c r="P186" s="24" t="n">
        <f aca="false">IF(SUM(D186:O186)=0,"",AVERAGE(D186:O186))</f>
        <v>97.4717844469432</v>
      </c>
      <c r="IV186" s="17"/>
      <c r="IW186" s="17"/>
    </row>
    <row r="187" customFormat="false" ht="12.75" hidden="false" customHeight="false" outlineLevel="0" collapsed="false">
      <c r="A187" s="17" t="n">
        <f aca="false">A186+1</f>
        <v>185</v>
      </c>
      <c r="B187" s="25" t="s">
        <v>321</v>
      </c>
      <c r="C187" s="89" t="n">
        <v>36770</v>
      </c>
      <c r="D187" s="83" t="n">
        <v>99.7194950911641</v>
      </c>
      <c r="E187" s="83" t="n">
        <v>95.9641255605381</v>
      </c>
      <c r="F187" s="83" t="n">
        <v>93.5400516795866</v>
      </c>
      <c r="G187" s="23" t="n">
        <v>100</v>
      </c>
      <c r="H187" s="23" t="n">
        <v>99.7214484679666</v>
      </c>
      <c r="I187" s="23" t="n">
        <v>99.7319034852547</v>
      </c>
      <c r="J187" s="23" t="n">
        <v>99.7175141242938</v>
      </c>
      <c r="K187" s="23" t="n">
        <v>98.876404494382</v>
      </c>
      <c r="L187" s="23" t="n">
        <v>98.5007496251874</v>
      </c>
      <c r="M187" s="23"/>
      <c r="N187" s="23"/>
      <c r="O187" s="23"/>
      <c r="P187" s="24" t="n">
        <f aca="false">IF(SUM(D187:O187)=0,"",AVERAGE(D187:O187))</f>
        <v>98.419076947597</v>
      </c>
      <c r="IV187" s="17"/>
      <c r="IW187" s="17"/>
    </row>
    <row r="188" customFormat="false" ht="12.75" hidden="false" customHeight="false" outlineLevel="0" collapsed="false">
      <c r="A188" s="17" t="n">
        <f aca="false">A187+1</f>
        <v>186</v>
      </c>
      <c r="B188" s="25" t="s">
        <v>322</v>
      </c>
      <c r="C188" s="89" t="n">
        <v>36769</v>
      </c>
      <c r="D188" s="83" t="n">
        <v>96.9187675070028</v>
      </c>
      <c r="E188" s="83" t="n">
        <v>97.6047904191617</v>
      </c>
      <c r="F188" s="83" t="n">
        <v>99.8708010335917</v>
      </c>
      <c r="G188" s="23" t="n">
        <v>99.023709902371</v>
      </c>
      <c r="H188" s="23" t="n">
        <v>98.191933240612</v>
      </c>
      <c r="I188" s="23" t="n">
        <v>97.5838926174497</v>
      </c>
      <c r="J188" s="23" t="n">
        <v>99.8607242339833</v>
      </c>
      <c r="K188" s="23" t="n">
        <v>100</v>
      </c>
      <c r="L188" s="23" t="n">
        <v>99.3993993993994</v>
      </c>
      <c r="M188" s="23"/>
      <c r="N188" s="23"/>
      <c r="O188" s="23"/>
      <c r="P188" s="24" t="n">
        <f aca="false">IF(SUM(D188:O188)=0,"",AVERAGE(D188:O188))</f>
        <v>98.7171131503968</v>
      </c>
      <c r="IV188" s="17"/>
      <c r="IW188" s="17"/>
    </row>
    <row r="189" customFormat="false" ht="12.75" hidden="false" customHeight="false" outlineLevel="0" collapsed="false">
      <c r="A189" s="17" t="n">
        <f aca="false">A188+1</f>
        <v>187</v>
      </c>
      <c r="B189" s="25" t="s">
        <v>323</v>
      </c>
      <c r="C189" s="89" t="n">
        <v>36768</v>
      </c>
      <c r="D189" s="83" t="n">
        <v>99.859943977591</v>
      </c>
      <c r="E189" s="83" t="n">
        <v>98.948948948949</v>
      </c>
      <c r="F189" s="83" t="n">
        <v>99.0944372574386</v>
      </c>
      <c r="G189" s="23" t="n">
        <v>99.023709902371</v>
      </c>
      <c r="H189" s="23" t="n">
        <v>99.7218358831711</v>
      </c>
      <c r="I189" s="23" t="n">
        <v>99.0616621983914</v>
      </c>
      <c r="J189" s="23" t="n">
        <v>99.721059972106</v>
      </c>
      <c r="K189" s="23" t="n">
        <v>99.873577749684</v>
      </c>
      <c r="L189" s="23" t="n">
        <v>96.996996996997</v>
      </c>
      <c r="M189" s="23"/>
      <c r="N189" s="23"/>
      <c r="O189" s="23"/>
      <c r="P189" s="24" t="n">
        <f aca="false">IF(SUM(D189:O189)=0,"",AVERAGE(D189:O189))</f>
        <v>99.1446858762999</v>
      </c>
      <c r="IV189" s="17"/>
      <c r="IW189" s="17"/>
    </row>
    <row r="190" customFormat="false" ht="12.75" hidden="false" customHeight="false" outlineLevel="0" collapsed="false">
      <c r="A190" s="17" t="n">
        <f aca="false">A189+1</f>
        <v>188</v>
      </c>
      <c r="B190" s="25" t="s">
        <v>324</v>
      </c>
      <c r="C190" s="89" t="n">
        <v>36770</v>
      </c>
      <c r="D190" s="83" t="n">
        <v>80.672268907563</v>
      </c>
      <c r="E190" s="83" t="n">
        <v>94.0819423368741</v>
      </c>
      <c r="F190" s="83" t="n">
        <v>100</v>
      </c>
      <c r="G190" s="23" t="n">
        <v>99.8607242339833</v>
      </c>
      <c r="H190" s="23" t="n">
        <v>100</v>
      </c>
      <c r="I190" s="23" t="n">
        <v>99.7311827956989</v>
      </c>
      <c r="J190" s="23" t="n">
        <v>88.8070692194404</v>
      </c>
      <c r="K190" s="23" t="n">
        <v>98.5915492957746</v>
      </c>
      <c r="L190" s="23" t="n">
        <v>98.2248520710059</v>
      </c>
      <c r="M190" s="23"/>
      <c r="N190" s="23"/>
      <c r="O190" s="23"/>
      <c r="P190" s="24" t="n">
        <f aca="false">IF(SUM(D190:O190)=0,"",AVERAGE(D190:O190))</f>
        <v>95.5521765400378</v>
      </c>
      <c r="IV190" s="17"/>
      <c r="IW190" s="17"/>
    </row>
    <row r="191" customFormat="false" ht="12.75" hidden="false" customHeight="false" outlineLevel="0" collapsed="false">
      <c r="A191" s="17" t="n">
        <f aca="false">A190+1</f>
        <v>189</v>
      </c>
      <c r="B191" s="25" t="s">
        <v>325</v>
      </c>
      <c r="C191" s="89" t="n">
        <v>36775</v>
      </c>
      <c r="D191" s="83" t="n">
        <v>100</v>
      </c>
      <c r="E191" s="83" t="n">
        <v>99.4029850746269</v>
      </c>
      <c r="F191" s="83" t="n">
        <v>90.8031088082902</v>
      </c>
      <c r="G191" s="23" t="n">
        <v>94.2896935933148</v>
      </c>
      <c r="H191" s="23" t="n">
        <v>99.8607242339833</v>
      </c>
      <c r="I191" s="23" t="n">
        <v>99.8657718120805</v>
      </c>
      <c r="J191" s="23" t="n">
        <v>90.8205841446453</v>
      </c>
      <c r="K191" s="23" t="n">
        <v>96.5822784810127</v>
      </c>
      <c r="L191" s="23" t="n">
        <v>100</v>
      </c>
      <c r="M191" s="23"/>
      <c r="N191" s="23"/>
      <c r="O191" s="23"/>
      <c r="P191" s="24" t="n">
        <f aca="false">IF(SUM(D191:O191)=0,"",AVERAGE(D191:O191))</f>
        <v>96.8472384608837</v>
      </c>
      <c r="IV191" s="17"/>
      <c r="IW191" s="17"/>
    </row>
    <row r="192" customFormat="false" ht="12.75" hidden="false" customHeight="false" outlineLevel="0" collapsed="false">
      <c r="A192" s="17" t="n">
        <f aca="false">A191+1</f>
        <v>190</v>
      </c>
      <c r="B192" s="25" t="s">
        <v>326</v>
      </c>
      <c r="C192" s="89" t="n">
        <v>36784</v>
      </c>
      <c r="D192" s="83" t="n">
        <v>92.7068723702665</v>
      </c>
      <c r="E192" s="83" t="n">
        <v>94.6268656716418</v>
      </c>
      <c r="F192" s="83" t="n">
        <v>87.9689521345408</v>
      </c>
      <c r="G192" s="23" t="n">
        <v>99.7214484679666</v>
      </c>
      <c r="H192" s="23" t="n">
        <v>99.8607242339833</v>
      </c>
      <c r="I192" s="23" t="n">
        <v>99.7319034852547</v>
      </c>
      <c r="J192" s="23" t="n">
        <v>100</v>
      </c>
      <c r="K192" s="23" t="n">
        <v>99.873577749684</v>
      </c>
      <c r="L192" s="23" t="n">
        <v>99.8520710059172</v>
      </c>
      <c r="M192" s="23"/>
      <c r="N192" s="23"/>
      <c r="O192" s="23"/>
      <c r="P192" s="24" t="n">
        <f aca="false">IF(SUM(D192:O192)=0,"",AVERAGE(D192:O192))</f>
        <v>97.1491572354727</v>
      </c>
      <c r="IV192" s="17"/>
      <c r="IW192" s="17"/>
    </row>
    <row r="193" customFormat="false" ht="12.75" hidden="false" customHeight="false" outlineLevel="0" collapsed="false">
      <c r="A193" s="17" t="n">
        <f aca="false">A192+1</f>
        <v>191</v>
      </c>
      <c r="B193" s="25" t="s">
        <v>327</v>
      </c>
      <c r="C193" s="89" t="n">
        <v>36777</v>
      </c>
      <c r="D193" s="83" t="n">
        <v>99.2987377279102</v>
      </c>
      <c r="E193" s="83" t="n">
        <v>97.1080669710807</v>
      </c>
      <c r="F193" s="83" t="n">
        <v>99.7409326424871</v>
      </c>
      <c r="G193" s="23" t="n">
        <v>99.302649930265</v>
      </c>
      <c r="H193" s="23" t="n">
        <v>99.8607242339833</v>
      </c>
      <c r="I193" s="23" t="n">
        <v>99.1967871485944</v>
      </c>
      <c r="J193" s="23" t="n">
        <v>87.8491620111732</v>
      </c>
      <c r="K193" s="23" t="n">
        <v>99.873577749684</v>
      </c>
      <c r="L193" s="23" t="n">
        <v>100</v>
      </c>
      <c r="M193" s="23"/>
      <c r="N193" s="23"/>
      <c r="O193" s="23"/>
      <c r="P193" s="24" t="n">
        <f aca="false">IF(SUM(D193:O193)=0,"",AVERAGE(D193:O193))</f>
        <v>98.0256264905753</v>
      </c>
      <c r="IV193" s="17"/>
      <c r="IW193" s="17"/>
    </row>
    <row r="194" customFormat="false" ht="12.75" hidden="false" customHeight="false" outlineLevel="0" collapsed="false">
      <c r="A194" s="17" t="n">
        <f aca="false">A193+1</f>
        <v>192</v>
      </c>
      <c r="B194" s="25" t="s">
        <v>328</v>
      </c>
      <c r="C194" s="89" t="n">
        <v>36782</v>
      </c>
      <c r="D194" s="83" t="n">
        <v>97.4789915966387</v>
      </c>
      <c r="E194" s="83" t="n">
        <v>95.3662182361734</v>
      </c>
      <c r="F194" s="83" t="n">
        <v>93.514915693904</v>
      </c>
      <c r="G194" s="23" t="n">
        <v>94.2896935933148</v>
      </c>
      <c r="H194" s="23" t="n">
        <v>100</v>
      </c>
      <c r="I194" s="23" t="n">
        <v>95.8500669344043</v>
      </c>
      <c r="J194" s="23" t="n">
        <v>96.7877094972067</v>
      </c>
      <c r="K194" s="23" t="n">
        <v>97.8481012658228</v>
      </c>
      <c r="L194" s="23" t="n">
        <v>99.8520710059172</v>
      </c>
      <c r="M194" s="23"/>
      <c r="N194" s="23"/>
      <c r="O194" s="23"/>
      <c r="P194" s="24" t="n">
        <f aca="false">IF(SUM(D194:O194)=0,"",AVERAGE(D194:O194))</f>
        <v>96.7764186470424</v>
      </c>
      <c r="IV194" s="17"/>
      <c r="IW194" s="17"/>
    </row>
    <row r="195" customFormat="false" ht="12.75" hidden="false" customHeight="false" outlineLevel="0" collapsed="false">
      <c r="A195" s="17" t="n">
        <f aca="false">A194+1</f>
        <v>193</v>
      </c>
      <c r="B195" s="25" t="s">
        <v>329</v>
      </c>
      <c r="C195" s="89" t="n">
        <v>36784</v>
      </c>
      <c r="D195" s="83" t="n">
        <v>99.859943977591</v>
      </c>
      <c r="E195" s="83" t="n">
        <v>98.3606557377049</v>
      </c>
      <c r="F195" s="83" t="n">
        <v>92.8756476683938</v>
      </c>
      <c r="G195" s="23" t="n">
        <v>98.326359832636</v>
      </c>
      <c r="H195" s="23" t="n">
        <v>99.8609179415855</v>
      </c>
      <c r="I195" s="23" t="n">
        <v>99.8661311914324</v>
      </c>
      <c r="J195" s="23" t="n">
        <v>99.860529986053</v>
      </c>
      <c r="K195" s="23" t="n">
        <v>98.8621997471555</v>
      </c>
      <c r="L195" s="23" t="n">
        <v>98.0480480480481</v>
      </c>
      <c r="M195" s="23"/>
      <c r="N195" s="23"/>
      <c r="O195" s="23"/>
      <c r="P195" s="24" t="n">
        <f aca="false">IF(SUM(D195:O195)=0,"",AVERAGE(D195:O195))</f>
        <v>98.4356037922889</v>
      </c>
      <c r="IV195" s="17"/>
      <c r="IW195" s="17"/>
    </row>
    <row r="196" customFormat="false" ht="12.75" hidden="false" customHeight="false" outlineLevel="0" collapsed="false">
      <c r="A196" s="17" t="n">
        <f aca="false">A195+1</f>
        <v>194</v>
      </c>
      <c r="B196" s="25" t="s">
        <v>330</v>
      </c>
      <c r="C196" s="89" t="n">
        <v>36790</v>
      </c>
      <c r="D196" s="83" t="n">
        <v>99.859943977591</v>
      </c>
      <c r="E196" s="83" t="n">
        <v>100</v>
      </c>
      <c r="F196" s="83" t="n">
        <v>99.8704663212435</v>
      </c>
      <c r="G196" s="23" t="n">
        <v>100</v>
      </c>
      <c r="H196" s="23" t="n">
        <v>100</v>
      </c>
      <c r="I196" s="23" t="n">
        <v>96.1178045515395</v>
      </c>
      <c r="J196" s="23" t="n">
        <v>99.4318181818182</v>
      </c>
      <c r="K196" s="23" t="n">
        <v>100</v>
      </c>
      <c r="L196" s="23" t="n">
        <v>99.6996996996997</v>
      </c>
      <c r="M196" s="23"/>
      <c r="N196" s="23"/>
      <c r="O196" s="23"/>
      <c r="P196" s="24" t="n">
        <f aca="false">IF(SUM(D196:O196)=0,"",AVERAGE(D196:O196))</f>
        <v>99.4421925257658</v>
      </c>
      <c r="IV196" s="17"/>
      <c r="IW196" s="17"/>
    </row>
    <row r="197" customFormat="false" ht="12.75" hidden="false" customHeight="false" outlineLevel="0" collapsed="false">
      <c r="A197" s="17" t="n">
        <f aca="false">A196+1</f>
        <v>195</v>
      </c>
      <c r="B197" s="25" t="s">
        <v>331</v>
      </c>
      <c r="C197" s="89" t="n">
        <v>36790</v>
      </c>
      <c r="D197" s="83" t="n">
        <v>77.5910364145658</v>
      </c>
      <c r="E197" s="83" t="n">
        <v>97.4626865671642</v>
      </c>
      <c r="F197" s="83" t="n">
        <v>93.2642487046632</v>
      </c>
      <c r="G197" s="23" t="n">
        <v>97.189349112426</v>
      </c>
      <c r="H197" s="23" t="n">
        <v>99.5821727019499</v>
      </c>
      <c r="I197" s="23" t="n">
        <v>99.7326203208556</v>
      </c>
      <c r="J197" s="23" t="n">
        <v>99.581589958159</v>
      </c>
      <c r="K197" s="23" t="n">
        <v>100</v>
      </c>
      <c r="L197" s="23" t="n">
        <v>98.948948948949</v>
      </c>
      <c r="M197" s="23"/>
      <c r="N197" s="23"/>
      <c r="O197" s="23"/>
      <c r="P197" s="24" t="n">
        <f aca="false">IF(SUM(D197:O197)=0,"",AVERAGE(D197:O197))</f>
        <v>95.9280725254147</v>
      </c>
      <c r="IV197" s="17"/>
      <c r="IW197" s="17"/>
    </row>
    <row r="198" customFormat="false" ht="12.75" hidden="false" customHeight="false" outlineLevel="0" collapsed="false">
      <c r="A198" s="17" t="n">
        <f aca="false">A197+1</f>
        <v>196</v>
      </c>
      <c r="B198" s="25" t="s">
        <v>332</v>
      </c>
      <c r="C198" s="89" t="n">
        <v>36794</v>
      </c>
      <c r="D198" s="83" t="n">
        <v>99.8597475455821</v>
      </c>
      <c r="E198" s="83" t="n">
        <v>98.9567809239941</v>
      </c>
      <c r="F198" s="83" t="n">
        <v>98.7046632124352</v>
      </c>
      <c r="G198" s="23" t="n">
        <v>97.2144846796657</v>
      </c>
      <c r="H198" s="23" t="n">
        <v>99.721059972106</v>
      </c>
      <c r="I198" s="23" t="n">
        <v>99.3333333333333</v>
      </c>
      <c r="J198" s="23" t="n">
        <v>98.9169675090253</v>
      </c>
      <c r="K198" s="23" t="n">
        <v>90.5044510385757</v>
      </c>
      <c r="L198" s="23" t="n">
        <v>93.9078751857355</v>
      </c>
      <c r="M198" s="23"/>
      <c r="N198" s="23"/>
      <c r="O198" s="23"/>
      <c r="P198" s="24" t="n">
        <f aca="false">IF(SUM(D198:O198)=0,"",AVERAGE(D198:O198))</f>
        <v>97.4577070444948</v>
      </c>
      <c r="IV198" s="17"/>
      <c r="IW198" s="17"/>
    </row>
    <row r="199" customFormat="false" ht="12.75" hidden="false" customHeight="false" outlineLevel="0" collapsed="false">
      <c r="A199" s="17" t="n">
        <f aca="false">A198+1</f>
        <v>197</v>
      </c>
      <c r="B199" s="25" t="s">
        <v>333</v>
      </c>
      <c r="C199" s="89" t="n">
        <v>36795</v>
      </c>
      <c r="D199" s="83" t="n">
        <v>80.7854137447405</v>
      </c>
      <c r="E199" s="83" t="n">
        <v>97.1641791044776</v>
      </c>
      <c r="F199" s="83" t="n">
        <v>93.5316946959897</v>
      </c>
      <c r="G199" s="23" t="n">
        <v>99.860529986053</v>
      </c>
      <c r="H199" s="23" t="n">
        <v>98.8873435326843</v>
      </c>
      <c r="I199" s="23" t="n">
        <v>79.305740987984</v>
      </c>
      <c r="J199" s="23" t="n">
        <v>99.7202797202797</v>
      </c>
      <c r="K199" s="23" t="n">
        <v>100</v>
      </c>
      <c r="L199" s="23" t="n">
        <v>99.7037037037037</v>
      </c>
      <c r="M199" s="23"/>
      <c r="N199" s="23"/>
      <c r="O199" s="23"/>
      <c r="P199" s="24" t="n">
        <f aca="false">IF(SUM(D199:O199)=0,"",AVERAGE(D199:O199))</f>
        <v>94.3287650528792</v>
      </c>
      <c r="IV199" s="17"/>
      <c r="IW199" s="17"/>
    </row>
    <row r="200" customFormat="false" ht="12.75" hidden="false" customHeight="false" outlineLevel="0" collapsed="false">
      <c r="A200" s="17" t="n">
        <f aca="false">A199+1</f>
        <v>198</v>
      </c>
      <c r="B200" s="25" t="s">
        <v>334</v>
      </c>
      <c r="C200" s="89" t="n">
        <v>36783</v>
      </c>
      <c r="D200" s="83" t="n">
        <v>98.9583333333333</v>
      </c>
      <c r="E200" s="83" t="n">
        <v>95.8271236959762</v>
      </c>
      <c r="F200" s="83" t="n">
        <v>100</v>
      </c>
      <c r="G200" s="23" t="n">
        <v>99.8607242339833</v>
      </c>
      <c r="H200" s="23" t="n">
        <v>100</v>
      </c>
      <c r="I200" s="23" t="n">
        <v>99.0604026845638</v>
      </c>
      <c r="J200" s="23" t="n">
        <v>99.1678224687934</v>
      </c>
      <c r="K200" s="23" t="n">
        <v>99.8709677419355</v>
      </c>
      <c r="L200" s="23" t="n">
        <v>100</v>
      </c>
      <c r="M200" s="23"/>
      <c r="N200" s="23"/>
      <c r="O200" s="23"/>
      <c r="P200" s="24" t="n">
        <f aca="false">IF(SUM(D200:O200)=0,"",AVERAGE(D200:O200))</f>
        <v>99.193930462065</v>
      </c>
      <c r="IV200" s="17"/>
      <c r="IW200" s="17"/>
    </row>
    <row r="201" customFormat="false" ht="12.75" hidden="false" customHeight="false" outlineLevel="0" collapsed="false">
      <c r="A201" s="17" t="n">
        <f aca="false">A200+1</f>
        <v>199</v>
      </c>
      <c r="B201" s="25" t="s">
        <v>335</v>
      </c>
      <c r="C201" s="89" t="n">
        <v>36789</v>
      </c>
      <c r="D201" s="83" t="n">
        <v>98.140200286123</v>
      </c>
      <c r="E201" s="83" t="n">
        <v>98.8543371522095</v>
      </c>
      <c r="F201" s="83" t="n">
        <v>98.1912144702842</v>
      </c>
      <c r="G201" s="23"/>
      <c r="H201" s="23" t="n">
        <v>99.7214484679666</v>
      </c>
      <c r="I201" s="23" t="n">
        <v>99.8659517426274</v>
      </c>
      <c r="J201" s="23" t="n">
        <v>97.5</v>
      </c>
      <c r="K201" s="23" t="n">
        <v>100</v>
      </c>
      <c r="L201" s="23" t="n">
        <v>100</v>
      </c>
      <c r="M201" s="23"/>
      <c r="N201" s="23"/>
      <c r="O201" s="23"/>
      <c r="P201" s="24" t="n">
        <f aca="false">IF(SUM(D201:O201)=0,"",AVERAGE(D201:O201))</f>
        <v>99.0341440149013</v>
      </c>
      <c r="IV201" s="17"/>
      <c r="IW201" s="17"/>
    </row>
    <row r="202" customFormat="false" ht="12.75" hidden="false" customHeight="false" outlineLevel="0" collapsed="false">
      <c r="A202" s="17" t="n">
        <f aca="false">A201+1</f>
        <v>200</v>
      </c>
      <c r="B202" s="25" t="s">
        <v>336</v>
      </c>
      <c r="C202" s="89" t="n">
        <v>36799</v>
      </c>
      <c r="D202" s="83" t="n">
        <v>99.4261119081779</v>
      </c>
      <c r="E202" s="83" t="n">
        <v>96.8703427719821</v>
      </c>
      <c r="F202" s="83" t="n">
        <v>100</v>
      </c>
      <c r="G202" s="23" t="n">
        <v>99.4413407821229</v>
      </c>
      <c r="H202" s="23" t="n">
        <v>100</v>
      </c>
      <c r="I202" s="23" t="n">
        <v>99.5973154362416</v>
      </c>
      <c r="J202" s="23" t="n">
        <v>99.8613037447989</v>
      </c>
      <c r="K202" s="23" t="n">
        <v>99.6103896103896</v>
      </c>
      <c r="L202" s="23" t="n">
        <v>100</v>
      </c>
      <c r="M202" s="23"/>
      <c r="N202" s="23"/>
      <c r="O202" s="23"/>
      <c r="P202" s="24" t="n">
        <f aca="false">IF(SUM(D202:O202)=0,"",AVERAGE(D202:O202))</f>
        <v>99.4229782504126</v>
      </c>
      <c r="IV202" s="17"/>
      <c r="IW202" s="17"/>
    </row>
    <row r="203" customFormat="false" ht="12.75" hidden="false" customHeight="false" outlineLevel="0" collapsed="false">
      <c r="A203" s="17" t="n">
        <f aca="false">A202+1</f>
        <v>201</v>
      </c>
      <c r="B203" s="25" t="s">
        <v>337</v>
      </c>
      <c r="C203" s="89" t="n">
        <v>36791</v>
      </c>
      <c r="D203" s="83" t="n">
        <v>99.8371335504886</v>
      </c>
      <c r="E203" s="83" t="n">
        <v>96.165191740413</v>
      </c>
      <c r="F203" s="83" t="n">
        <v>100</v>
      </c>
      <c r="G203" s="23" t="n">
        <v>99.5810055865922</v>
      </c>
      <c r="H203" s="23" t="n">
        <v>99.8609179415855</v>
      </c>
      <c r="I203" s="23" t="n">
        <v>98.3892617449665</v>
      </c>
      <c r="J203" s="23" t="n">
        <v>100</v>
      </c>
      <c r="K203" s="23" t="n">
        <v>99.1105463786531</v>
      </c>
      <c r="L203" s="23" t="n">
        <v>97.9197622585438</v>
      </c>
      <c r="M203" s="23"/>
      <c r="N203" s="23"/>
      <c r="O203" s="23"/>
      <c r="P203" s="24" t="n">
        <f aca="false">IF(SUM(D203:O203)=0,"",AVERAGE(D203:O203))</f>
        <v>98.9848688001381</v>
      </c>
      <c r="IV203" s="17"/>
      <c r="IW203" s="17"/>
    </row>
    <row r="204" customFormat="false" ht="12.75" hidden="false" customHeight="false" outlineLevel="0" collapsed="false">
      <c r="A204" s="17" t="n">
        <f aca="false">A203+1</f>
        <v>202</v>
      </c>
      <c r="B204" s="25" t="s">
        <v>338</v>
      </c>
      <c r="C204" s="89" t="n">
        <v>36795</v>
      </c>
      <c r="D204" s="83" t="n">
        <v>99.4211287988423</v>
      </c>
      <c r="E204" s="83" t="n">
        <v>94.2766295707472</v>
      </c>
      <c r="F204" s="83" t="n">
        <v>98.9650711513583</v>
      </c>
      <c r="G204" s="23" t="n">
        <v>99.442119944212</v>
      </c>
      <c r="H204" s="23" t="n">
        <v>100</v>
      </c>
      <c r="I204" s="23" t="n">
        <v>99.1957104557641</v>
      </c>
      <c r="J204" s="23" t="n">
        <v>98.0253878702398</v>
      </c>
      <c r="K204" s="23" t="n">
        <v>99.8727735368957</v>
      </c>
      <c r="L204" s="23" t="n">
        <v>100</v>
      </c>
      <c r="M204" s="23"/>
      <c r="N204" s="23"/>
      <c r="O204" s="23"/>
      <c r="P204" s="24" t="n">
        <f aca="false">IF(SUM(D204:O204)=0,"",AVERAGE(D204:O204))</f>
        <v>98.799869036451</v>
      </c>
      <c r="IV204" s="17"/>
      <c r="IW204" s="17"/>
    </row>
    <row r="205" customFormat="false" ht="12.75" hidden="false" customHeight="false" outlineLevel="0" collapsed="false">
      <c r="A205" s="17" t="n">
        <f aca="false">A204+1</f>
        <v>203</v>
      </c>
      <c r="B205" s="25" t="s">
        <v>339</v>
      </c>
      <c r="C205" s="89" t="n">
        <v>36815</v>
      </c>
      <c r="D205" s="83" t="n">
        <v>97.0338983050848</v>
      </c>
      <c r="E205" s="83" t="n">
        <v>99.8509687034277</v>
      </c>
      <c r="F205" s="83" t="n">
        <v>98.236092265943</v>
      </c>
      <c r="G205" s="23" t="n">
        <v>99.468791500664</v>
      </c>
      <c r="H205" s="23" t="n">
        <v>99.8609179415855</v>
      </c>
      <c r="I205" s="23" t="n">
        <v>99.1957104557641</v>
      </c>
      <c r="J205" s="23" t="n">
        <v>96.2857142857143</v>
      </c>
      <c r="K205" s="23" t="n">
        <v>99.1071428571429</v>
      </c>
      <c r="L205" s="23" t="n">
        <v>100</v>
      </c>
      <c r="M205" s="23"/>
      <c r="N205" s="23"/>
      <c r="O205" s="23"/>
      <c r="P205" s="24" t="n">
        <f aca="false">IF(SUM(D205:O205)=0,"",AVERAGE(D205:O205))</f>
        <v>98.7821373683696</v>
      </c>
      <c r="IV205" s="17"/>
      <c r="IW205" s="17"/>
    </row>
    <row r="206" customFormat="false" ht="12.75" hidden="false" customHeight="false" outlineLevel="0" collapsed="false">
      <c r="A206" s="17" t="n">
        <f aca="false">A205+1</f>
        <v>204</v>
      </c>
      <c r="B206" s="25" t="s">
        <v>340</v>
      </c>
      <c r="C206" s="89" t="n">
        <v>36797</v>
      </c>
      <c r="D206" s="83" t="n">
        <v>99.4261119081779</v>
      </c>
      <c r="E206" s="83" t="n">
        <v>95.5445544554456</v>
      </c>
      <c r="F206" s="83" t="n">
        <v>99.741935483871</v>
      </c>
      <c r="G206" s="23" t="n">
        <v>99.302649930265</v>
      </c>
      <c r="H206" s="23" t="n">
        <v>100</v>
      </c>
      <c r="I206" s="23" t="n">
        <v>99.8657718120805</v>
      </c>
      <c r="J206" s="23" t="n">
        <v>98.5875706214689</v>
      </c>
      <c r="K206" s="23" t="n">
        <v>99.8727735368957</v>
      </c>
      <c r="L206" s="23" t="n">
        <v>100</v>
      </c>
      <c r="M206" s="23"/>
      <c r="N206" s="23"/>
      <c r="O206" s="23"/>
      <c r="P206" s="24" t="n">
        <f aca="false">IF(SUM(D206:O206)=0,"",AVERAGE(D206:O206))</f>
        <v>99.1490408609116</v>
      </c>
      <c r="IV206" s="17"/>
      <c r="IW206" s="17"/>
    </row>
    <row r="207" customFormat="false" ht="12.75" hidden="false" customHeight="false" outlineLevel="0" collapsed="false">
      <c r="A207" s="17" t="n">
        <f aca="false">A206+1</f>
        <v>205</v>
      </c>
      <c r="B207" s="25" t="s">
        <v>341</v>
      </c>
      <c r="C207" s="89" t="n">
        <v>36816</v>
      </c>
      <c r="D207" s="83" t="n">
        <v>99.5756718528996</v>
      </c>
      <c r="E207" s="83" t="n">
        <v>96.8944099378882</v>
      </c>
      <c r="F207" s="83" t="n">
        <v>98.7080103359173</v>
      </c>
      <c r="G207" s="23" t="n">
        <v>82.2873082287308</v>
      </c>
      <c r="H207" s="23" t="n">
        <v>99.8595505617978</v>
      </c>
      <c r="I207" s="23" t="n">
        <v>97.0469798657718</v>
      </c>
      <c r="J207" s="23" t="n">
        <v>98.5935302390999</v>
      </c>
      <c r="K207" s="23" t="n">
        <v>99.8726114649682</v>
      </c>
      <c r="L207" s="23" t="n">
        <v>98.8112927191679</v>
      </c>
      <c r="M207" s="23"/>
      <c r="N207" s="23"/>
      <c r="O207" s="23"/>
      <c r="P207" s="24" t="n">
        <f aca="false">IF(SUM(D207:O207)=0,"",AVERAGE(D207:O207))</f>
        <v>96.8499294673602</v>
      </c>
      <c r="IV207" s="17"/>
      <c r="IW207" s="17"/>
    </row>
    <row r="208" customFormat="false" ht="12.75" hidden="false" customHeight="false" outlineLevel="0" collapsed="false">
      <c r="A208" s="17" t="n">
        <f aca="false">A207+1</f>
        <v>206</v>
      </c>
      <c r="B208" s="25" t="s">
        <v>342</v>
      </c>
      <c r="C208" s="89" t="n">
        <v>36789</v>
      </c>
      <c r="D208" s="83" t="n">
        <v>98.4195402298851</v>
      </c>
      <c r="E208" s="83" t="n">
        <v>100</v>
      </c>
      <c r="F208" s="83" t="n">
        <v>99.738219895288</v>
      </c>
      <c r="G208" s="23" t="n">
        <v>99.442119944212</v>
      </c>
      <c r="H208" s="23" t="n">
        <v>99.8609179415855</v>
      </c>
      <c r="I208" s="23" t="n">
        <v>99.8643147896879</v>
      </c>
      <c r="J208" s="23" t="n">
        <v>99.4452149791956</v>
      </c>
      <c r="K208" s="23" t="n">
        <v>98.9664082687338</v>
      </c>
      <c r="L208" s="23" t="n">
        <v>100</v>
      </c>
      <c r="M208" s="23"/>
      <c r="N208" s="23"/>
      <c r="O208" s="23"/>
      <c r="P208" s="24" t="n">
        <f aca="false">IF(SUM(D208:O208)=0,"",AVERAGE(D208:O208))</f>
        <v>99.5263040053987</v>
      </c>
      <c r="IV208" s="17"/>
      <c r="IW208" s="17"/>
    </row>
    <row r="209" customFormat="false" ht="12.75" hidden="false" customHeight="false" outlineLevel="0" collapsed="false">
      <c r="A209" s="17" t="n">
        <f aca="false">A208+1</f>
        <v>207</v>
      </c>
      <c r="B209" s="25" t="s">
        <v>343</v>
      </c>
      <c r="C209" s="89" t="n">
        <v>36822</v>
      </c>
      <c r="D209" s="83" t="n">
        <v>99.2937853107345</v>
      </c>
      <c r="E209" s="83" t="n">
        <v>99.6908809891808</v>
      </c>
      <c r="F209" s="83" t="n">
        <v>100</v>
      </c>
      <c r="G209" s="23" t="n">
        <v>99.734395750332</v>
      </c>
      <c r="H209" s="23" t="n">
        <v>99.442119944212</v>
      </c>
      <c r="I209" s="23" t="n">
        <v>100</v>
      </c>
      <c r="J209" s="23" t="n">
        <v>98.5935302390999</v>
      </c>
      <c r="K209" s="23" t="n">
        <v>99.7448979591837</v>
      </c>
      <c r="L209" s="23" t="n">
        <v>100</v>
      </c>
      <c r="M209" s="23"/>
      <c r="N209" s="23"/>
      <c r="O209" s="23"/>
      <c r="P209" s="24" t="n">
        <f aca="false">IF(SUM(D209:O209)=0,"",AVERAGE(D209:O209))</f>
        <v>99.6110677991937</v>
      </c>
      <c r="IV209" s="17"/>
      <c r="IW209" s="17"/>
    </row>
    <row r="210" customFormat="false" ht="12.75" hidden="false" customHeight="false" outlineLevel="0" collapsed="false">
      <c r="A210" s="17" t="n">
        <f aca="false">A209+1</f>
        <v>208</v>
      </c>
      <c r="B210" s="25" t="s">
        <v>344</v>
      </c>
      <c r="C210" s="89" t="n">
        <v>36801</v>
      </c>
      <c r="D210" s="83" t="n">
        <v>99.4389901823282</v>
      </c>
      <c r="E210" s="83" t="n">
        <v>99.6539792387543</v>
      </c>
      <c r="F210" s="83" t="n">
        <v>99.4838709677419</v>
      </c>
      <c r="G210" s="23" t="n">
        <v>100</v>
      </c>
      <c r="H210" s="23" t="n">
        <v>98.5935302390999</v>
      </c>
      <c r="I210" s="23" t="n">
        <v>99.3297587131367</v>
      </c>
      <c r="J210" s="23" t="n">
        <v>99.8591549295775</v>
      </c>
      <c r="K210" s="23" t="n">
        <v>96.0459183673469</v>
      </c>
      <c r="L210" s="23" t="n">
        <v>100</v>
      </c>
      <c r="M210" s="23"/>
      <c r="N210" s="23"/>
      <c r="O210" s="23"/>
      <c r="P210" s="24" t="n">
        <f aca="false">IF(SUM(D210:O210)=0,"",AVERAGE(D210:O210))</f>
        <v>99.1561336264428</v>
      </c>
      <c r="IV210" s="17"/>
      <c r="IW210" s="17"/>
    </row>
    <row r="211" customFormat="false" ht="12.75" hidden="false" customHeight="false" outlineLevel="0" collapsed="false">
      <c r="A211" s="17" t="n">
        <f aca="false">A210+1</f>
        <v>209</v>
      </c>
      <c r="B211" s="25" t="s">
        <v>345</v>
      </c>
      <c r="C211" s="89" t="n">
        <v>36824</v>
      </c>
      <c r="D211" s="83" t="n">
        <v>99.5940460081191</v>
      </c>
      <c r="E211" s="83" t="n">
        <v>99.7014925373134</v>
      </c>
      <c r="F211" s="83" t="n">
        <v>98.9459815546772</v>
      </c>
      <c r="G211" s="23" t="n">
        <v>99.7101449275362</v>
      </c>
      <c r="H211" s="23" t="n">
        <v>99.8632010943912</v>
      </c>
      <c r="I211" s="23" t="n">
        <v>97.8197674418605</v>
      </c>
      <c r="J211" s="23" t="n">
        <v>97.8465679676985</v>
      </c>
      <c r="K211" s="23" t="n">
        <v>97.5274725274725</v>
      </c>
      <c r="L211" s="23" t="n">
        <v>99.859943977591</v>
      </c>
      <c r="M211" s="23"/>
      <c r="N211" s="23"/>
      <c r="O211" s="23"/>
      <c r="P211" s="24" t="n">
        <f aca="false">IF(SUM(D211:O211)=0,"",AVERAGE(D211:O211))</f>
        <v>98.9854020040733</v>
      </c>
      <c r="IV211" s="17"/>
      <c r="IW211" s="17"/>
    </row>
    <row r="212" customFormat="false" ht="12.75" hidden="false" customHeight="false" outlineLevel="0" collapsed="false">
      <c r="A212" s="17" t="n">
        <f aca="false">A211+1</f>
        <v>210</v>
      </c>
      <c r="B212" s="25" t="s">
        <v>346</v>
      </c>
      <c r="C212" s="89" t="n">
        <v>36811</v>
      </c>
      <c r="D212" s="83" t="n">
        <v>99.452804377565</v>
      </c>
      <c r="E212" s="83" t="n">
        <v>98.2142857142857</v>
      </c>
      <c r="F212" s="83" t="n">
        <v>97.5</v>
      </c>
      <c r="G212" s="23" t="n">
        <v>98.8405797101449</v>
      </c>
      <c r="H212" s="23" t="n">
        <v>99.7267759562842</v>
      </c>
      <c r="I212" s="23" t="n">
        <v>99.8601398601399</v>
      </c>
      <c r="J212" s="23" t="n">
        <v>93.3425797503467</v>
      </c>
      <c r="K212" s="23" t="n">
        <v>99.0344827586207</v>
      </c>
      <c r="L212" s="23" t="n">
        <v>100</v>
      </c>
      <c r="M212" s="23"/>
      <c r="N212" s="23"/>
      <c r="O212" s="23"/>
      <c r="P212" s="24" t="n">
        <f aca="false">IF(SUM(D212:O212)=0,"",AVERAGE(D212:O212))</f>
        <v>98.4412942363763</v>
      </c>
      <c r="IV212" s="17"/>
      <c r="IW212" s="17"/>
    </row>
    <row r="213" customFormat="false" ht="12.75" hidden="false" customHeight="false" outlineLevel="0" collapsed="false">
      <c r="A213" s="17" t="n">
        <f aca="false">A212+1</f>
        <v>211</v>
      </c>
      <c r="B213" s="25" t="s">
        <v>347</v>
      </c>
      <c r="C213" s="89" t="n">
        <v>36833</v>
      </c>
      <c r="D213" s="83" t="n">
        <v>99.3215739484396</v>
      </c>
      <c r="E213" s="83" t="n">
        <v>99.8502994011976</v>
      </c>
      <c r="F213" s="83" t="n">
        <v>100</v>
      </c>
      <c r="G213" s="23" t="n">
        <v>99.5645863570392</v>
      </c>
      <c r="H213" s="23" t="n">
        <v>99.7319034852547</v>
      </c>
      <c r="I213" s="23" t="n">
        <v>95.5007256894049</v>
      </c>
      <c r="J213" s="23" t="n">
        <v>98.9247311827957</v>
      </c>
      <c r="K213" s="23" t="n">
        <v>99.8628257887517</v>
      </c>
      <c r="L213" s="23" t="n">
        <v>97.1264367816092</v>
      </c>
      <c r="M213" s="23"/>
      <c r="N213" s="23"/>
      <c r="O213" s="23"/>
      <c r="P213" s="24" t="n">
        <f aca="false">IF(SUM(D213:O213)=0,"",AVERAGE(D213:O213))</f>
        <v>98.8758980704992</v>
      </c>
      <c r="IV213" s="17"/>
      <c r="IW213" s="17"/>
    </row>
    <row r="214" customFormat="false" ht="12.75" hidden="false" customHeight="false" outlineLevel="0" collapsed="false">
      <c r="A214" s="17" t="n">
        <f aca="false">A213+1</f>
        <v>212</v>
      </c>
      <c r="B214" s="25" t="s">
        <v>348</v>
      </c>
      <c r="C214" s="89" t="n">
        <v>36843</v>
      </c>
      <c r="D214" s="83" t="n">
        <v>99.4579945799458</v>
      </c>
      <c r="E214" s="83" t="n">
        <v>99.1071428571429</v>
      </c>
      <c r="F214" s="83" t="n">
        <v>99.6129032258065</v>
      </c>
      <c r="G214" s="23" t="n">
        <v>99.8550724637681</v>
      </c>
      <c r="H214" s="23" t="n">
        <v>99.7304582210243</v>
      </c>
      <c r="I214" s="23" t="n">
        <v>99.3074792243767</v>
      </c>
      <c r="J214" s="23" t="n">
        <v>100</v>
      </c>
      <c r="K214" s="23" t="n">
        <v>98.8826815642458</v>
      </c>
      <c r="L214" s="23" t="n">
        <v>99.4436717663421</v>
      </c>
      <c r="M214" s="23"/>
      <c r="N214" s="23"/>
      <c r="O214" s="23"/>
      <c r="P214" s="24" t="n">
        <f aca="false">IF(SUM(D214:O214)=0,"",AVERAGE(D214:O214))</f>
        <v>99.488600433628</v>
      </c>
      <c r="IV214" s="17"/>
      <c r="IW214" s="17"/>
    </row>
    <row r="215" customFormat="false" ht="12.75" hidden="false" customHeight="false" outlineLevel="0" collapsed="false">
      <c r="A215" s="17" t="n">
        <f aca="false">A214+1</f>
        <v>213</v>
      </c>
      <c r="B215" s="25" t="s">
        <v>349</v>
      </c>
      <c r="C215" s="89" t="n">
        <v>36831</v>
      </c>
      <c r="D215" s="83" t="n">
        <v>100</v>
      </c>
      <c r="E215" s="83" t="n">
        <v>99.537750385208</v>
      </c>
      <c r="F215" s="83" t="n">
        <v>99.8708010335917</v>
      </c>
      <c r="G215" s="23" t="n">
        <v>99.0223463687151</v>
      </c>
      <c r="H215" s="23" t="n">
        <v>99.1666666666667</v>
      </c>
      <c r="I215" s="23" t="n">
        <v>99.0604026845638</v>
      </c>
      <c r="J215" s="23" t="n">
        <v>99.8589562764457</v>
      </c>
      <c r="K215" s="23" t="n">
        <v>99.8727735368957</v>
      </c>
      <c r="L215" s="23" t="n">
        <v>99.5548961424332</v>
      </c>
      <c r="M215" s="23"/>
      <c r="N215" s="23"/>
      <c r="O215" s="23"/>
      <c r="P215" s="24" t="n">
        <f aca="false">IF(SUM(D215:O215)=0,"",AVERAGE(D215:O215))</f>
        <v>99.5493992327244</v>
      </c>
      <c r="IV215" s="17"/>
      <c r="IW215" s="17"/>
    </row>
    <row r="216" customFormat="false" ht="12.75" hidden="false" customHeight="false" outlineLevel="0" collapsed="false">
      <c r="A216" s="17" t="n">
        <f aca="false">A215+1</f>
        <v>214</v>
      </c>
      <c r="B216" s="25" t="s">
        <v>350</v>
      </c>
      <c r="C216" s="89" t="n">
        <v>36824</v>
      </c>
      <c r="D216" s="83" t="n">
        <v>99.2805755395684</v>
      </c>
      <c r="E216" s="83" t="n">
        <v>99.8498498498499</v>
      </c>
      <c r="F216" s="83" t="n">
        <v>99.8708010335917</v>
      </c>
      <c r="G216" s="23" t="n">
        <v>99.442119944212</v>
      </c>
      <c r="H216" s="23" t="n">
        <v>100</v>
      </c>
      <c r="I216" s="23" t="n">
        <v>99.8661311914324</v>
      </c>
      <c r="J216" s="23" t="n">
        <v>99.7179125528914</v>
      </c>
      <c r="K216" s="23" t="n">
        <v>99.8724489795918</v>
      </c>
      <c r="L216" s="23" t="n">
        <v>100</v>
      </c>
      <c r="M216" s="23"/>
      <c r="N216" s="23"/>
      <c r="O216" s="23"/>
      <c r="P216" s="24" t="n">
        <f aca="false">IF(SUM(D216:O216)=0,"",AVERAGE(D216:O216))</f>
        <v>99.7666487879042</v>
      </c>
      <c r="IV216" s="17"/>
      <c r="IW216" s="17"/>
    </row>
    <row r="217" customFormat="false" ht="12.75" hidden="false" customHeight="false" outlineLevel="0" collapsed="false">
      <c r="A217" s="17" t="n">
        <f aca="false">A216+1</f>
        <v>215</v>
      </c>
      <c r="B217" s="25" t="s">
        <v>351</v>
      </c>
      <c r="C217" s="89" t="n">
        <v>36860</v>
      </c>
      <c r="D217" s="83" t="n">
        <v>98.7721691678036</v>
      </c>
      <c r="E217" s="83" t="n">
        <v>99.7019374068554</v>
      </c>
      <c r="F217" s="83" t="n">
        <v>98.9650711513583</v>
      </c>
      <c r="G217" s="23" t="n">
        <v>97.5326560232221</v>
      </c>
      <c r="H217" s="23" t="n">
        <v>98.5013623978202</v>
      </c>
      <c r="I217" s="23" t="n">
        <v>99.8565279770445</v>
      </c>
      <c r="J217" s="23" t="n">
        <v>99.7308209959623</v>
      </c>
      <c r="K217" s="23" t="n">
        <v>99.8624484181568</v>
      </c>
      <c r="L217" s="23" t="n">
        <v>97.0338983050847</v>
      </c>
      <c r="M217" s="23"/>
      <c r="N217" s="23"/>
      <c r="O217" s="23"/>
      <c r="P217" s="24" t="n">
        <f aca="false">IF(SUM(D217:O217)=0,"",AVERAGE(D217:O217))</f>
        <v>98.8840990937009</v>
      </c>
      <c r="IV217" s="17"/>
      <c r="IW217" s="17"/>
    </row>
    <row r="218" customFormat="false" ht="12.75" hidden="false" customHeight="false" outlineLevel="0" collapsed="false">
      <c r="A218" s="17" t="n">
        <f aca="false">A217+1</f>
        <v>216</v>
      </c>
      <c r="B218" s="25" t="s">
        <v>352</v>
      </c>
      <c r="C218" s="89" t="n">
        <v>36836</v>
      </c>
      <c r="D218" s="83" t="n">
        <v>99.4334277620397</v>
      </c>
      <c r="E218" s="83" t="n">
        <v>99.8507462686567</v>
      </c>
      <c r="F218" s="83" t="n">
        <v>99.8644986449865</v>
      </c>
      <c r="G218" s="23" t="n">
        <v>100</v>
      </c>
      <c r="H218" s="23" t="n">
        <v>100</v>
      </c>
      <c r="I218" s="23" t="n">
        <v>100</v>
      </c>
      <c r="J218" s="23" t="n">
        <v>100</v>
      </c>
      <c r="K218" s="23" t="n">
        <v>99.8724489795918</v>
      </c>
      <c r="L218" s="23" t="n">
        <v>99.2581602373887</v>
      </c>
      <c r="M218" s="23"/>
      <c r="N218" s="23"/>
      <c r="O218" s="23"/>
      <c r="P218" s="24" t="n">
        <f aca="false">IF(SUM(D218:O218)=0,"",AVERAGE(D218:O218))</f>
        <v>99.8088090991848</v>
      </c>
      <c r="IV218" s="17"/>
      <c r="IW218" s="17"/>
    </row>
    <row r="219" customFormat="false" ht="12.75" hidden="false" customHeight="false" outlineLevel="0" collapsed="false">
      <c r="A219" s="17" t="n">
        <f aca="false">A218+1</f>
        <v>217</v>
      </c>
      <c r="B219" s="25" t="s">
        <v>353</v>
      </c>
      <c r="C219" s="89" t="n">
        <v>36826</v>
      </c>
      <c r="D219" s="83" t="n">
        <v>99.2836676217765</v>
      </c>
      <c r="E219" s="83" t="n">
        <v>100</v>
      </c>
      <c r="F219" s="83" t="n">
        <v>100</v>
      </c>
      <c r="G219" s="23" t="n">
        <v>99.5792426367461</v>
      </c>
      <c r="H219" s="23" t="n">
        <v>100</v>
      </c>
      <c r="I219" s="23" t="n">
        <v>83.3939393939394</v>
      </c>
      <c r="J219" s="23" t="n">
        <v>99.2088607594937</v>
      </c>
      <c r="K219" s="23" t="n">
        <v>99.7452229299363</v>
      </c>
      <c r="L219" s="23" t="n">
        <v>100</v>
      </c>
      <c r="M219" s="23"/>
      <c r="N219" s="23"/>
      <c r="O219" s="23"/>
      <c r="P219" s="24" t="n">
        <f aca="false">IF(SUM(D219:O219)=0,"",AVERAGE(D219:O219))</f>
        <v>97.9123259268769</v>
      </c>
      <c r="IV219" s="17"/>
      <c r="IW219" s="17"/>
    </row>
    <row r="220" customFormat="false" ht="12.75" hidden="false" customHeight="false" outlineLevel="0" collapsed="false">
      <c r="A220" s="17" t="n">
        <f aca="false">A219+1</f>
        <v>218</v>
      </c>
      <c r="B220" s="25" t="s">
        <v>354</v>
      </c>
      <c r="C220" s="89" t="n">
        <v>36829</v>
      </c>
      <c r="D220" s="83" t="n">
        <v>99.5756718528996</v>
      </c>
      <c r="E220" s="83" t="n">
        <v>99.0668740279938</v>
      </c>
      <c r="F220" s="83" t="n">
        <v>99.7412677878396</v>
      </c>
      <c r="G220" s="23" t="n">
        <v>99.0084985835694</v>
      </c>
      <c r="H220" s="23" t="n">
        <v>99.7198879551821</v>
      </c>
      <c r="I220" s="23" t="n">
        <v>97.8523489932886</v>
      </c>
      <c r="J220" s="23" t="n">
        <v>98.4485190409027</v>
      </c>
      <c r="K220" s="23" t="n">
        <v>99.4917407878018</v>
      </c>
      <c r="L220" s="23" t="n">
        <v>100</v>
      </c>
      <c r="M220" s="23"/>
      <c r="N220" s="23"/>
      <c r="O220" s="23"/>
      <c r="P220" s="24" t="n">
        <f aca="false">IF(SUM(D220:O220)=0,"",AVERAGE(D220:O220))</f>
        <v>99.2116454477197</v>
      </c>
      <c r="IV220" s="17"/>
      <c r="IW220" s="17"/>
    </row>
    <row r="221" customFormat="false" ht="12.75" hidden="false" customHeight="false" outlineLevel="0" collapsed="false">
      <c r="A221" s="17" t="n">
        <f aca="false">A220+1</f>
        <v>219</v>
      </c>
      <c r="B221" s="25" t="s">
        <v>355</v>
      </c>
      <c r="C221" s="89" t="n">
        <v>36902</v>
      </c>
      <c r="D221" s="92"/>
      <c r="E221" s="92"/>
      <c r="F221" s="83" t="n">
        <v>100</v>
      </c>
      <c r="G221" s="23" t="n">
        <v>96.4183381088825</v>
      </c>
      <c r="H221" s="23" t="n">
        <v>99.7019374068554</v>
      </c>
      <c r="I221" s="23" t="n">
        <v>98.0113636363636</v>
      </c>
      <c r="J221" s="23" t="n">
        <v>100</v>
      </c>
      <c r="K221" s="23" t="n">
        <v>99.591280653951</v>
      </c>
      <c r="L221" s="23" t="n">
        <v>100</v>
      </c>
      <c r="M221" s="23"/>
      <c r="N221" s="23"/>
      <c r="O221" s="23"/>
      <c r="P221" s="24" t="n">
        <f aca="false">IF(SUM(D221:O221)=0,"",AVERAGE(D221:O221))</f>
        <v>99.1032742580075</v>
      </c>
      <c r="IV221" s="86"/>
      <c r="IW221" s="86"/>
    </row>
    <row r="222" customFormat="false" ht="12.75" hidden="false" customHeight="false" outlineLevel="0" collapsed="false">
      <c r="A222" s="17" t="n">
        <f aca="false">A221+1</f>
        <v>220</v>
      </c>
      <c r="B222" s="25" t="s">
        <v>356</v>
      </c>
      <c r="C222" s="89" t="n">
        <v>36914</v>
      </c>
      <c r="D222" s="94"/>
      <c r="E222" s="92"/>
      <c r="F222" s="92" t="n">
        <v>99.7498436522827</v>
      </c>
      <c r="G222" s="23" t="n">
        <v>99.4293865905849</v>
      </c>
      <c r="H222" s="23" t="n">
        <v>100</v>
      </c>
      <c r="I222" s="23" t="n">
        <v>99.5732574679943</v>
      </c>
      <c r="J222" s="23" t="n">
        <v>99.4623655913979</v>
      </c>
      <c r="K222" s="23" t="n">
        <v>99.7271487039564</v>
      </c>
      <c r="L222" s="23" t="n">
        <v>100</v>
      </c>
      <c r="M222" s="23"/>
      <c r="N222" s="23"/>
      <c r="O222" s="23"/>
      <c r="P222" s="24" t="n">
        <f aca="false">IF(SUM(G222:O222)=0,"",AVERAGE(G222:O222))</f>
        <v>99.6986930589889</v>
      </c>
      <c r="IV222" s="86"/>
      <c r="IW222" s="86"/>
    </row>
    <row r="223" customFormat="false" ht="12.75" hidden="false" customHeight="false" outlineLevel="0" collapsed="false">
      <c r="A223" s="17" t="n">
        <f aca="false">A222+1</f>
        <v>221</v>
      </c>
      <c r="B223" s="25" t="s">
        <v>357</v>
      </c>
      <c r="C223" s="89" t="n">
        <v>36902</v>
      </c>
      <c r="D223" s="94"/>
      <c r="E223" s="92"/>
      <c r="F223" s="92" t="n">
        <v>75.8710348413937</v>
      </c>
      <c r="G223" s="23" t="n">
        <v>99.2857142857143</v>
      </c>
      <c r="H223" s="23" t="n">
        <v>91.6666666666667</v>
      </c>
      <c r="I223" s="23" t="n">
        <v>99.5726495726496</v>
      </c>
      <c r="J223" s="23" t="n">
        <v>97.3082099596232</v>
      </c>
      <c r="K223" s="23" t="n">
        <v>97.5476839237057</v>
      </c>
      <c r="L223" s="23" t="n">
        <v>100</v>
      </c>
      <c r="M223" s="23"/>
      <c r="N223" s="23"/>
      <c r="O223" s="23"/>
      <c r="P223" s="24" t="n">
        <f aca="false">IF(SUM(F223:O223)=0,"",AVERAGE(F223:O223))</f>
        <v>94.4645656071076</v>
      </c>
      <c r="IV223" s="86"/>
      <c r="IW223" s="86"/>
    </row>
    <row r="224" customFormat="false" ht="12.75" hidden="false" customHeight="false" outlineLevel="0" collapsed="false">
      <c r="A224" s="17" t="n">
        <f aca="false">A223+1</f>
        <v>222</v>
      </c>
      <c r="B224" s="25" t="s">
        <v>358</v>
      </c>
      <c r="C224" s="89" t="n">
        <v>36923</v>
      </c>
      <c r="D224" s="94"/>
      <c r="E224" s="92"/>
      <c r="F224" s="92" t="n">
        <v>99.3585174625802</v>
      </c>
      <c r="G224" s="23" t="n">
        <v>99.4293865905849</v>
      </c>
      <c r="H224" s="23" t="n">
        <v>99.7175141242938</v>
      </c>
      <c r="I224" s="23" t="n">
        <v>98.4962406015038</v>
      </c>
      <c r="J224" s="23" t="n">
        <v>99.4623655913979</v>
      </c>
      <c r="K224" s="23" t="n">
        <v>99.7271487039564</v>
      </c>
      <c r="L224" s="23" t="n">
        <v>100</v>
      </c>
      <c r="M224" s="23"/>
      <c r="N224" s="23"/>
      <c r="O224" s="23"/>
      <c r="P224" s="24" t="n">
        <f aca="false">IF(SUM(G224:O224)=0,"",AVERAGE(G224:O224))</f>
        <v>99.4721092686228</v>
      </c>
      <c r="IV224" s="86"/>
      <c r="IW224" s="86"/>
    </row>
    <row r="225" customFormat="false" ht="12.75" hidden="false" customHeight="false" outlineLevel="0" collapsed="false">
      <c r="A225" s="17" t="n">
        <f aca="false">A224+1</f>
        <v>223</v>
      </c>
      <c r="B225" s="25" t="s">
        <v>359</v>
      </c>
      <c r="C225" s="89" t="n">
        <v>36908</v>
      </c>
      <c r="D225" s="94"/>
      <c r="E225" s="92"/>
      <c r="F225" s="92" t="n">
        <v>99.4935284186832</v>
      </c>
      <c r="G225" s="23" t="n">
        <v>99.1428571428571</v>
      </c>
      <c r="H225" s="23" t="n">
        <v>99.8509687034277</v>
      </c>
      <c r="I225" s="23" t="n">
        <v>99.4310099573257</v>
      </c>
      <c r="J225" s="23" t="n">
        <v>99.4623655913979</v>
      </c>
      <c r="K225" s="23" t="n">
        <v>99.5918367346939</v>
      </c>
      <c r="L225" s="23" t="n">
        <v>100</v>
      </c>
      <c r="M225" s="23"/>
      <c r="N225" s="23"/>
      <c r="O225" s="23"/>
      <c r="P225" s="24" t="n">
        <f aca="false">IF(SUM(G225:O225)=0,"",AVERAGE(G225:O225))</f>
        <v>99.5798396882837</v>
      </c>
      <c r="IV225" s="86"/>
      <c r="IW225" s="86"/>
    </row>
    <row r="226" customFormat="false" ht="12.75" hidden="false" customHeight="false" outlineLevel="0" collapsed="false">
      <c r="A226" s="17" t="n">
        <f aca="false">A225+1</f>
        <v>224</v>
      </c>
      <c r="B226" s="25" t="s">
        <v>360</v>
      </c>
      <c r="C226" s="89" t="n">
        <v>36928</v>
      </c>
      <c r="D226" s="94"/>
      <c r="E226" s="92"/>
      <c r="F226" s="92" t="n">
        <v>99.9234303215927</v>
      </c>
      <c r="G226" s="23" t="n">
        <v>99.4277539341917</v>
      </c>
      <c r="H226" s="23" t="n">
        <v>99.5529061102832</v>
      </c>
      <c r="I226" s="23" t="n">
        <v>99.1452991452992</v>
      </c>
      <c r="J226" s="23" t="n">
        <v>100</v>
      </c>
      <c r="K226" s="23" t="n">
        <v>99.591280653951</v>
      </c>
      <c r="L226" s="23" t="n">
        <v>99.3055555555556</v>
      </c>
      <c r="M226" s="23"/>
      <c r="N226" s="23"/>
      <c r="O226" s="23"/>
      <c r="P226" s="24" t="n">
        <f aca="false">IF(SUM(G226:O226)=0,"",AVERAGE(G226:O226))</f>
        <v>99.5037992332134</v>
      </c>
      <c r="IV226" s="86"/>
      <c r="IW226" s="86"/>
    </row>
    <row r="227" customFormat="false" ht="12.75" hidden="false" customHeight="false" outlineLevel="0" collapsed="false">
      <c r="A227" s="17" t="n">
        <f aca="false">A226+1</f>
        <v>225</v>
      </c>
      <c r="B227" s="25" t="s">
        <v>361</v>
      </c>
      <c r="C227" s="89" t="n">
        <v>36916</v>
      </c>
      <c r="D227" s="94"/>
      <c r="E227" s="92"/>
      <c r="F227" s="92" t="n">
        <v>98.1155778894472</v>
      </c>
      <c r="G227" s="23" t="n">
        <v>99.4277539341917</v>
      </c>
      <c r="H227" s="23" t="n">
        <v>94.6220930232558</v>
      </c>
      <c r="I227" s="23" t="n">
        <v>84.963503649635</v>
      </c>
      <c r="J227" s="23" t="n">
        <v>97.0430107526882</v>
      </c>
      <c r="K227" s="23" t="n">
        <v>97.0027247956403</v>
      </c>
      <c r="L227" s="23" t="n">
        <v>99.1655076495132</v>
      </c>
      <c r="M227" s="23"/>
      <c r="N227" s="23"/>
      <c r="O227" s="23"/>
      <c r="P227" s="24" t="n">
        <f aca="false">IF(SUM(G227:O227)=0,"",AVERAGE(G227:O227))</f>
        <v>95.3707656341541</v>
      </c>
      <c r="IV227" s="86"/>
      <c r="IW227" s="86"/>
    </row>
    <row r="228" customFormat="false" ht="12.75" hidden="false" customHeight="false" outlineLevel="0" collapsed="false">
      <c r="A228" s="17" t="n">
        <f aca="false">A227+1</f>
        <v>226</v>
      </c>
      <c r="B228" s="25" t="s">
        <v>362</v>
      </c>
      <c r="C228" s="89" t="n">
        <v>36916</v>
      </c>
      <c r="D228" s="94"/>
      <c r="E228" s="92"/>
      <c r="F228" s="92" t="n">
        <v>99.6228786926461</v>
      </c>
      <c r="G228" s="23" t="n">
        <v>98.8538681948424</v>
      </c>
      <c r="H228" s="23" t="n">
        <v>98.6627043090639</v>
      </c>
      <c r="I228" s="23" t="n">
        <v>93.3048433048433</v>
      </c>
      <c r="J228" s="23" t="n">
        <v>80.7537012113055</v>
      </c>
      <c r="K228" s="23" t="n">
        <v>98.9115646258504</v>
      </c>
      <c r="L228" s="23" t="n">
        <v>100</v>
      </c>
      <c r="M228" s="23"/>
      <c r="N228" s="23"/>
      <c r="O228" s="23"/>
      <c r="P228" s="24" t="n">
        <f aca="false">IF(SUM(G228:O228)=0,"",AVERAGE(G228:O228))</f>
        <v>95.0811136076509</v>
      </c>
      <c r="IV228" s="86"/>
      <c r="IW228" s="86"/>
    </row>
    <row r="229" customFormat="false" ht="12.75" hidden="false" customHeight="false" outlineLevel="0" collapsed="false">
      <c r="A229" s="17" t="n">
        <f aca="false">A228+1</f>
        <v>227</v>
      </c>
      <c r="B229" s="25" t="s">
        <v>363</v>
      </c>
      <c r="C229" s="89" t="n">
        <v>36909</v>
      </c>
      <c r="D229" s="94"/>
      <c r="E229" s="92"/>
      <c r="F229" s="92" t="n">
        <v>89.9596076168494</v>
      </c>
      <c r="G229" s="23" t="n">
        <v>96.137339055794</v>
      </c>
      <c r="H229" s="23" t="n">
        <v>91.1337209302326</v>
      </c>
      <c r="I229" s="23" t="n">
        <v>83.2361516034985</v>
      </c>
      <c r="J229" s="23" t="n">
        <v>97.442799461642</v>
      </c>
      <c r="K229" s="23" t="n">
        <v>99.7278911564626</v>
      </c>
      <c r="L229" s="23" t="n">
        <v>100</v>
      </c>
      <c r="M229" s="23"/>
      <c r="N229" s="23"/>
      <c r="O229" s="23"/>
      <c r="P229" s="24" t="n">
        <f aca="false">IF(SUM(G229:O229)=0,"",AVERAGE(G229:O229))</f>
        <v>94.6129837012716</v>
      </c>
      <c r="IV229" s="86"/>
      <c r="IW229" s="86"/>
    </row>
    <row r="230" customFormat="false" ht="12.75" hidden="false" customHeight="false" outlineLevel="0" collapsed="false">
      <c r="A230" s="17" t="n">
        <f aca="false">A229+1</f>
        <v>228</v>
      </c>
      <c r="B230" s="25" t="s">
        <v>364</v>
      </c>
      <c r="C230" s="89" t="n">
        <v>36711</v>
      </c>
      <c r="D230" s="83" t="n">
        <v>99.8579545454546</v>
      </c>
      <c r="E230" s="83" t="n">
        <v>100</v>
      </c>
      <c r="F230" s="83" t="n">
        <v>100</v>
      </c>
      <c r="G230" s="23" t="n">
        <v>99.8607242339833</v>
      </c>
      <c r="H230" s="23" t="n">
        <v>100</v>
      </c>
      <c r="I230" s="23" t="n">
        <v>94.8069241011984</v>
      </c>
      <c r="J230" s="23" t="n">
        <v>96.4589235127479</v>
      </c>
      <c r="K230" s="23" t="n">
        <v>90.4822335025381</v>
      </c>
      <c r="L230" s="23" t="n">
        <v>100</v>
      </c>
      <c r="M230" s="23"/>
      <c r="N230" s="23"/>
      <c r="O230" s="23"/>
      <c r="P230" s="24" t="n">
        <f aca="false">IF(SUM(D230:O230)=0,"",AVERAGE(D230:O230))</f>
        <v>97.9407510995469</v>
      </c>
    </row>
    <row r="231" customFormat="false" ht="12.75" hidden="false" customHeight="false" outlineLevel="0" collapsed="false">
      <c r="A231" s="17" t="n">
        <f aca="false">A230+1</f>
        <v>229</v>
      </c>
      <c r="B231" s="25" t="s">
        <v>365</v>
      </c>
      <c r="C231" s="89" t="n">
        <v>36880</v>
      </c>
      <c r="D231" s="92"/>
      <c r="E231" s="93"/>
      <c r="F231" s="83" t="n">
        <v>86.4513018322083</v>
      </c>
      <c r="G231" s="23" t="n">
        <v>88.7029288702929</v>
      </c>
      <c r="H231" s="23" t="n">
        <v>83.8134430727023</v>
      </c>
      <c r="I231" s="23"/>
      <c r="J231" s="23" t="n">
        <v>99.8626373626374</v>
      </c>
      <c r="K231" s="23"/>
      <c r="L231" s="23"/>
      <c r="M231" s="23"/>
      <c r="N231" s="23"/>
      <c r="O231" s="23"/>
      <c r="P231" s="24" t="n">
        <f aca="false">IF(SUM(D231:O231)=0,"",AVERAGE(D231:O231))</f>
        <v>89.7075777844602</v>
      </c>
    </row>
    <row r="232" customFormat="false" ht="12.75" hidden="false" customHeight="false" outlineLevel="0" collapsed="false">
      <c r="A232" s="17" t="n">
        <f aca="false">A231+1</f>
        <v>230</v>
      </c>
      <c r="B232" s="25" t="s">
        <v>366</v>
      </c>
      <c r="C232" s="89" t="n">
        <v>36859</v>
      </c>
      <c r="D232" s="92"/>
      <c r="E232" s="93"/>
      <c r="F232" s="83" t="n">
        <v>86.8805704099822</v>
      </c>
      <c r="G232" s="23" t="n">
        <v>99.3036211699164</v>
      </c>
      <c r="H232" s="23" t="n">
        <v>99.3215739484396</v>
      </c>
      <c r="I232" s="23"/>
      <c r="J232" s="23" t="n">
        <v>99.7940974605353</v>
      </c>
      <c r="K232" s="23" t="n">
        <v>99.7445721583653</v>
      </c>
      <c r="L232" s="23" t="n">
        <v>99.8496240601504</v>
      </c>
      <c r="M232" s="23"/>
      <c r="N232" s="23"/>
      <c r="O232" s="23"/>
      <c r="P232" s="24" t="n">
        <f aca="false">IF(SUM(D232:O232)=0,"",AVERAGE(D232:O232))</f>
        <v>97.4823432012315</v>
      </c>
    </row>
    <row r="233" customFormat="false" ht="12.75" hidden="false" customHeight="false" outlineLevel="0" collapsed="false">
      <c r="A233" s="17" t="n">
        <f aca="false">A232+1</f>
        <v>231</v>
      </c>
      <c r="B233" s="25" t="s">
        <v>367</v>
      </c>
      <c r="C233" s="89" t="n">
        <v>36894</v>
      </c>
      <c r="D233" s="92"/>
      <c r="E233" s="93"/>
      <c r="F233" s="83" t="n">
        <v>95.4918032786885</v>
      </c>
      <c r="G233" s="23" t="n">
        <v>99.0728476821192</v>
      </c>
      <c r="H233" s="23" t="n">
        <v>99.7146932952924</v>
      </c>
      <c r="I233" s="23"/>
      <c r="J233" s="23" t="n">
        <v>99.7940974605353</v>
      </c>
      <c r="K233" s="23" t="n">
        <v>99.8618784530387</v>
      </c>
      <c r="L233" s="23"/>
      <c r="M233" s="23"/>
      <c r="N233" s="23"/>
      <c r="O233" s="23"/>
      <c r="P233" s="24" t="n">
        <f aca="false">IF(SUM(D233:O233)=0,"",AVERAGE(D233:O233))</f>
        <v>98.7870640339348</v>
      </c>
    </row>
    <row r="234" customFormat="false" ht="12.75" hidden="false" customHeight="false" outlineLevel="0" collapsed="false">
      <c r="A234" s="17" t="n">
        <f aca="false">A233+1</f>
        <v>232</v>
      </c>
      <c r="B234" s="25" t="s">
        <v>368</v>
      </c>
      <c r="C234" s="89" t="n">
        <v>36895</v>
      </c>
      <c r="D234" s="92"/>
      <c r="E234" s="93"/>
      <c r="F234" s="83" t="n">
        <v>95.0510204081633</v>
      </c>
      <c r="G234" s="23" t="n">
        <v>96.2237762237762</v>
      </c>
      <c r="H234" s="23" t="n">
        <v>93.5574229691877</v>
      </c>
      <c r="I234" s="23" t="n">
        <v>98.3978638184246</v>
      </c>
      <c r="J234" s="23" t="n">
        <v>99.8575498575499</v>
      </c>
      <c r="K234" s="23" t="n">
        <v>98.2142857142857</v>
      </c>
      <c r="L234" s="23"/>
      <c r="M234" s="23"/>
      <c r="N234" s="23"/>
      <c r="O234" s="23"/>
      <c r="P234" s="24" t="n">
        <f aca="false">IF(SUM(D234:O234)=0,"",AVERAGE(D234:O234))</f>
        <v>96.8836531652312</v>
      </c>
    </row>
    <row r="235" customFormat="false" ht="12.75" hidden="false" customHeight="false" outlineLevel="0" collapsed="false">
      <c r="A235" s="17" t="n">
        <f aca="false">A234+1</f>
        <v>233</v>
      </c>
      <c r="B235" s="25" t="s">
        <v>369</v>
      </c>
      <c r="C235" s="89" t="n">
        <v>36894</v>
      </c>
      <c r="D235" s="92"/>
      <c r="E235" s="93" t="n">
        <v>99.2616899097621</v>
      </c>
      <c r="F235" s="83" t="n">
        <v>99.4623655913979</v>
      </c>
      <c r="G235" s="23" t="n">
        <v>100</v>
      </c>
      <c r="H235" s="23" t="n">
        <v>100</v>
      </c>
      <c r="I235" s="23" t="n">
        <v>99.020979020979</v>
      </c>
      <c r="J235" s="23" t="n">
        <v>98.3892617449665</v>
      </c>
      <c r="K235" s="23" t="n">
        <v>99.0424076607387</v>
      </c>
      <c r="L235" s="23" t="n">
        <v>100</v>
      </c>
      <c r="M235" s="23"/>
      <c r="N235" s="23"/>
      <c r="O235" s="23"/>
      <c r="P235" s="24" t="n">
        <f aca="false">IF(SUM(D235:O235)=0,"",AVERAGE(D235:O235))</f>
        <v>99.3970879909805</v>
      </c>
    </row>
    <row r="236" customFormat="false" ht="12.75" hidden="false" customHeight="false" outlineLevel="0" collapsed="false">
      <c r="A236" s="17" t="n">
        <f aca="false">A235+1</f>
        <v>234</v>
      </c>
      <c r="B236" s="25" t="s">
        <v>370</v>
      </c>
      <c r="C236" s="89" t="n">
        <v>36882</v>
      </c>
      <c r="D236" s="92"/>
      <c r="E236" s="93" t="n">
        <v>95.0617283950617</v>
      </c>
      <c r="F236" s="83" t="n">
        <v>98.3827493261456</v>
      </c>
      <c r="G236" s="23" t="n">
        <v>99.8613037447989</v>
      </c>
      <c r="H236" s="23" t="n">
        <v>97.0390309555855</v>
      </c>
      <c r="I236" s="23" t="n">
        <v>99.0196078431373</v>
      </c>
      <c r="J236" s="23" t="n">
        <v>100</v>
      </c>
      <c r="K236" s="23" t="n">
        <v>96.9889064976228</v>
      </c>
      <c r="L236" s="23" t="n">
        <v>99.8611111111111</v>
      </c>
      <c r="M236" s="23"/>
      <c r="N236" s="23"/>
      <c r="O236" s="23"/>
      <c r="P236" s="24" t="n">
        <f aca="false">IF(SUM(D236:O236)=0,"",AVERAGE(D236:O236))</f>
        <v>98.2768047341829</v>
      </c>
    </row>
    <row r="237" customFormat="false" ht="12.75" hidden="false" customHeight="false" outlineLevel="0" collapsed="false">
      <c r="A237" s="17" t="n">
        <f aca="false">A236+1</f>
        <v>235</v>
      </c>
      <c r="B237" s="25" t="s">
        <v>371</v>
      </c>
      <c r="C237" s="89" t="n">
        <v>36888</v>
      </c>
      <c r="D237" s="92"/>
      <c r="E237" s="93" t="n">
        <v>99.7315436241611</v>
      </c>
      <c r="F237" s="83" t="n">
        <v>99.741935483871</v>
      </c>
      <c r="G237" s="23" t="n">
        <v>94.8453608247423</v>
      </c>
      <c r="H237" s="23" t="n">
        <v>97.442799461642</v>
      </c>
      <c r="I237" s="23" t="n">
        <v>98.6013986013986</v>
      </c>
      <c r="J237" s="23" t="n">
        <v>99.5967741935484</v>
      </c>
      <c r="K237" s="23" t="n">
        <v>99.5940460081191</v>
      </c>
      <c r="L237" s="23" t="n">
        <v>98.1586402266289</v>
      </c>
      <c r="M237" s="23"/>
      <c r="N237" s="23"/>
      <c r="O237" s="23"/>
      <c r="P237" s="24" t="n">
        <f aca="false">IF(SUM(D237:O237)=0,"",AVERAGE(D237:O237))</f>
        <v>98.4640623030139</v>
      </c>
    </row>
    <row r="238" customFormat="false" ht="12.75" hidden="false" customHeight="false" outlineLevel="0" collapsed="false">
      <c r="A238" s="17" t="n">
        <f aca="false">A237+1</f>
        <v>236</v>
      </c>
      <c r="B238" s="25" t="s">
        <v>372</v>
      </c>
      <c r="C238" s="89" t="n">
        <v>36901</v>
      </c>
      <c r="D238" s="94"/>
      <c r="E238" s="93" t="n">
        <v>99.4902293967715</v>
      </c>
      <c r="F238" s="92" t="n">
        <v>97.5741239892183</v>
      </c>
      <c r="G238" s="23" t="n">
        <v>99.7218358831711</v>
      </c>
      <c r="H238" s="23" t="n">
        <v>100</v>
      </c>
      <c r="I238" s="23" t="n">
        <v>98.9261744966443</v>
      </c>
      <c r="J238" s="23" t="n">
        <v>99.4397759103642</v>
      </c>
      <c r="K238" s="23" t="n">
        <v>100</v>
      </c>
      <c r="L238" s="23" t="n">
        <v>100</v>
      </c>
      <c r="M238" s="23"/>
      <c r="N238" s="23"/>
      <c r="O238" s="23"/>
      <c r="P238" s="24" t="n">
        <f aca="false">IF(SUM(D238:O238)=0,"",AVERAGE(D238:O238))</f>
        <v>99.3940174595212</v>
      </c>
    </row>
    <row r="239" customFormat="false" ht="12.75" hidden="false" customHeight="false" outlineLevel="0" collapsed="false">
      <c r="A239" s="17" t="n">
        <f aca="false">A238+1</f>
        <v>237</v>
      </c>
      <c r="B239" s="25" t="s">
        <v>373</v>
      </c>
      <c r="C239" s="89" t="n">
        <v>36914</v>
      </c>
      <c r="D239" s="94"/>
      <c r="E239" s="93" t="n">
        <v>98.5040276179517</v>
      </c>
      <c r="F239" s="92" t="n">
        <v>99.8711340206186</v>
      </c>
      <c r="G239" s="23" t="n">
        <v>99.6965098634294</v>
      </c>
      <c r="H239" s="23" t="n">
        <v>99.7304582210243</v>
      </c>
      <c r="I239" s="23" t="n">
        <v>99.7202797202797</v>
      </c>
      <c r="J239" s="23" t="n">
        <v>100</v>
      </c>
      <c r="K239" s="23" t="n">
        <v>100</v>
      </c>
      <c r="L239" s="23" t="n">
        <v>100</v>
      </c>
      <c r="M239" s="23"/>
      <c r="N239" s="23"/>
      <c r="O239" s="23"/>
      <c r="P239" s="24" t="n">
        <f aca="false">IF(SUM(D239:O239)=0,"",AVERAGE(D239:O239))</f>
        <v>99.690301180413</v>
      </c>
    </row>
    <row r="240" customFormat="false" ht="12.75" hidden="false" customHeight="false" outlineLevel="0" collapsed="false">
      <c r="A240" s="17" t="n">
        <f aca="false">A239+1</f>
        <v>238</v>
      </c>
      <c r="B240" s="25" t="s">
        <v>374</v>
      </c>
      <c r="C240" s="89" t="n">
        <v>36882</v>
      </c>
      <c r="D240" s="92" t="n">
        <v>73.7654320987654</v>
      </c>
      <c r="E240" s="93" t="n">
        <v>76.1261261261261</v>
      </c>
      <c r="F240" s="83" t="n">
        <v>71.2121212121212</v>
      </c>
      <c r="G240" s="23" t="n">
        <v>97.3013493253373</v>
      </c>
      <c r="H240" s="23" t="n">
        <v>99.5918367346939</v>
      </c>
      <c r="I240" s="23" t="n">
        <v>98.7142857142857</v>
      </c>
      <c r="J240" s="23" t="n">
        <v>92.9539295392954</v>
      </c>
      <c r="K240" s="23" t="n">
        <v>92.4608819345662</v>
      </c>
      <c r="L240" s="23" t="n">
        <v>97.8947368421053</v>
      </c>
      <c r="M240" s="23"/>
      <c r="N240" s="23"/>
      <c r="O240" s="23"/>
      <c r="P240" s="24" t="n">
        <f aca="false">IF(SUM(D240:O240)=0,"",AVERAGE(D240:O240))</f>
        <v>88.8911888363663</v>
      </c>
    </row>
    <row r="241" customFormat="false" ht="12.75" hidden="false" customHeight="false" outlineLevel="0" collapsed="false">
      <c r="A241" s="17" t="n">
        <f aca="false">A240+1</f>
        <v>239</v>
      </c>
      <c r="B241" s="25" t="s">
        <v>375</v>
      </c>
      <c r="C241" s="89" t="n">
        <v>36882</v>
      </c>
      <c r="D241" s="92" t="n">
        <v>90.2777777777778</v>
      </c>
      <c r="E241" s="93" t="n">
        <v>82.8313253012048</v>
      </c>
      <c r="F241" s="83" t="n">
        <v>95.1482479784367</v>
      </c>
      <c r="G241" s="23" t="n">
        <v>92.7927927927928</v>
      </c>
      <c r="H241" s="23" t="n">
        <v>99.1792065663475</v>
      </c>
      <c r="I241" s="23" t="n">
        <v>99.023709902371</v>
      </c>
      <c r="J241" s="23" t="n">
        <v>98.3584131326949</v>
      </c>
      <c r="K241" s="23" t="n">
        <v>98.7482614742698</v>
      </c>
      <c r="L241" s="23" t="n">
        <v>99.8581560283688</v>
      </c>
      <c r="M241" s="23"/>
      <c r="N241" s="23"/>
      <c r="O241" s="23"/>
      <c r="P241" s="24" t="n">
        <f aca="false">IF(SUM(D241:O241)=0,"",AVERAGE(D241:O241))</f>
        <v>95.1353212171404</v>
      </c>
    </row>
    <row r="242" customFormat="false" ht="12.75" hidden="false" customHeight="false" outlineLevel="0" collapsed="false">
      <c r="A242" s="17" t="n">
        <f aca="false">A241+1</f>
        <v>240</v>
      </c>
      <c r="B242" s="25" t="s">
        <v>376</v>
      </c>
      <c r="C242" s="89" t="n">
        <v>36882</v>
      </c>
      <c r="D242" s="92" t="n">
        <v>71.2074303405573</v>
      </c>
      <c r="E242" s="93" t="n">
        <v>97.6816074188563</v>
      </c>
      <c r="F242" s="83" t="n">
        <v>100</v>
      </c>
      <c r="G242" s="23" t="n">
        <v>96.0674157303371</v>
      </c>
      <c r="H242" s="23" t="n">
        <v>93.5135135135135</v>
      </c>
      <c r="I242" s="23" t="n">
        <v>97.9395604395604</v>
      </c>
      <c r="J242" s="23" t="n">
        <v>98.7586206896552</v>
      </c>
      <c r="K242" s="23" t="n">
        <v>99.8591549295775</v>
      </c>
      <c r="L242" s="23" t="n">
        <v>99.8603351955307</v>
      </c>
      <c r="M242" s="23"/>
      <c r="N242" s="23"/>
      <c r="O242" s="23"/>
      <c r="P242" s="24" t="n">
        <f aca="false">IF(SUM(D242:O242)=0,"",AVERAGE(D242:O242))</f>
        <v>94.9875153619542</v>
      </c>
    </row>
    <row r="243" customFormat="false" ht="12.75" hidden="false" customHeight="false" outlineLevel="0" collapsed="false">
      <c r="A243" s="17" t="n">
        <f aca="false">A242+1</f>
        <v>241</v>
      </c>
      <c r="B243" s="25" t="s">
        <v>377</v>
      </c>
      <c r="C243" s="89" t="n">
        <v>36882</v>
      </c>
      <c r="D243" s="92" t="n">
        <v>91.7445482866044</v>
      </c>
      <c r="E243" s="93" t="n">
        <v>97.5922953451043</v>
      </c>
      <c r="F243" s="83" t="n">
        <v>100</v>
      </c>
      <c r="G243" s="23" t="n">
        <v>97.6340694006309</v>
      </c>
      <c r="H243" s="23" t="n">
        <v>99.3197278911565</v>
      </c>
      <c r="I243" s="23" t="n">
        <v>96.3715529753266</v>
      </c>
      <c r="J243" s="23" t="n">
        <v>95.2120383036936</v>
      </c>
      <c r="K243" s="23" t="n">
        <v>99.8650472334683</v>
      </c>
      <c r="L243" s="23" t="n">
        <v>99.7183098591549</v>
      </c>
      <c r="M243" s="23"/>
      <c r="N243" s="23"/>
      <c r="O243" s="23"/>
      <c r="P243" s="24" t="n">
        <f aca="false">IF(SUM(D243:O243)=0,"",AVERAGE(D243:O243))</f>
        <v>97.4952876994599</v>
      </c>
    </row>
    <row r="244" customFormat="false" ht="12.75" hidden="false" customHeight="false" outlineLevel="0" collapsed="false">
      <c r="A244" s="17" t="n">
        <f aca="false">A243+1</f>
        <v>242</v>
      </c>
      <c r="B244" s="25" t="s">
        <v>378</v>
      </c>
      <c r="C244" s="89" t="n">
        <v>36882</v>
      </c>
      <c r="D244" s="92" t="n">
        <v>88.1804043545879</v>
      </c>
      <c r="E244" s="93" t="n">
        <v>91.5789473684211</v>
      </c>
      <c r="F244" s="83" t="n">
        <v>99.6124031007752</v>
      </c>
      <c r="G244" s="23" t="n">
        <v>96.8404423380727</v>
      </c>
      <c r="H244" s="23" t="n">
        <v>98.7870619946092</v>
      </c>
      <c r="I244" s="23" t="n">
        <v>99.0154711673699</v>
      </c>
      <c r="J244" s="23" t="n">
        <v>98.60529986053</v>
      </c>
      <c r="K244" s="23" t="n">
        <v>97.9108635097493</v>
      </c>
      <c r="L244" s="23" t="n">
        <v>100</v>
      </c>
      <c r="M244" s="23"/>
      <c r="N244" s="23"/>
      <c r="O244" s="23"/>
      <c r="P244" s="24" t="n">
        <f aca="false">IF(SUM(D244:O244)=0,"",AVERAGE(D244:O244))</f>
        <v>96.7256548549017</v>
      </c>
    </row>
    <row r="245" customFormat="false" ht="12.75" hidden="false" customHeight="false" outlineLevel="0" collapsed="false">
      <c r="A245" s="17" t="n">
        <f aca="false">A244+1</f>
        <v>243</v>
      </c>
      <c r="B245" s="25" t="s">
        <v>379</v>
      </c>
      <c r="C245" s="89" t="n">
        <v>36882</v>
      </c>
      <c r="D245" s="92" t="n">
        <v>93.0868167202572</v>
      </c>
      <c r="E245" s="93" t="n">
        <v>92.1804511278196</v>
      </c>
      <c r="F245" s="83" t="n">
        <v>90.9333333333333</v>
      </c>
      <c r="G245" s="23" t="n">
        <v>86.6564417177914</v>
      </c>
      <c r="H245" s="23" t="n">
        <v>94.6354883081155</v>
      </c>
      <c r="I245" s="23" t="n">
        <v>92.2852983988355</v>
      </c>
      <c r="J245" s="23" t="n">
        <v>93.646408839779</v>
      </c>
      <c r="K245" s="23" t="n">
        <v>99.7679814385151</v>
      </c>
      <c r="L245" s="23" t="n">
        <v>99.4845360824742</v>
      </c>
      <c r="M245" s="23"/>
      <c r="N245" s="23"/>
      <c r="O245" s="23"/>
      <c r="P245" s="24" t="n">
        <f aca="false">IF(SUM(D245:O245)=0,"",AVERAGE(D245:O245))</f>
        <v>93.6307506629912</v>
      </c>
    </row>
    <row r="246" customFormat="false" ht="12.75" hidden="false" customHeight="false" outlineLevel="0" collapsed="false">
      <c r="A246" s="17" t="n">
        <f aca="false">A245+1</f>
        <v>244</v>
      </c>
      <c r="B246" s="25" t="s">
        <v>380</v>
      </c>
      <c r="C246" s="89" t="n">
        <v>36882</v>
      </c>
      <c r="D246" s="92" t="n">
        <v>99.3548387096774</v>
      </c>
      <c r="E246" s="93" t="n">
        <v>97.153024911032</v>
      </c>
      <c r="F246" s="83" t="n">
        <v>99.8652291105121</v>
      </c>
      <c r="G246" s="23" t="n">
        <v>95.2978056426332</v>
      </c>
      <c r="H246" s="23" t="n">
        <v>100</v>
      </c>
      <c r="I246" s="23" t="n">
        <v>99.009900990099</v>
      </c>
      <c r="J246" s="23" t="n">
        <v>98.3584131326949</v>
      </c>
      <c r="K246" s="23" t="n">
        <v>99.7206703910615</v>
      </c>
      <c r="L246" s="23" t="n">
        <v>93.75</v>
      </c>
      <c r="M246" s="23"/>
      <c r="N246" s="23"/>
      <c r="O246" s="23"/>
      <c r="P246" s="24" t="n">
        <f aca="false">IF(SUM(D246:O246)=0,"",AVERAGE(D246:O246))</f>
        <v>98.05665365419</v>
      </c>
    </row>
    <row r="247" customFormat="false" ht="12.75" hidden="false" customHeight="false" outlineLevel="0" collapsed="false">
      <c r="A247" s="17" t="n">
        <f aca="false">A246+1</f>
        <v>245</v>
      </c>
      <c r="B247" s="25" t="s">
        <v>381</v>
      </c>
      <c r="C247" s="89" t="n">
        <v>36817</v>
      </c>
      <c r="D247" s="83" t="n">
        <v>99.85935302391</v>
      </c>
      <c r="E247" s="83" t="n">
        <v>94.4532488114105</v>
      </c>
      <c r="F247" s="83" t="n">
        <v>97.2868217054264</v>
      </c>
      <c r="G247" s="23" t="n">
        <v>96.5083798882682</v>
      </c>
      <c r="H247" s="23" t="n">
        <v>99.8609179415855</v>
      </c>
      <c r="I247" s="23" t="n">
        <v>99.5873452544704</v>
      </c>
      <c r="J247" s="23" t="n">
        <v>100</v>
      </c>
      <c r="K247" s="23" t="n">
        <v>92.4146649810367</v>
      </c>
      <c r="L247" s="23" t="n">
        <v>99.2559523809524</v>
      </c>
      <c r="M247" s="23"/>
      <c r="N247" s="23"/>
      <c r="O247" s="23"/>
      <c r="P247" s="24" t="n">
        <f aca="false">IF(SUM(D247:O247)=0,"",AVERAGE(D247:O247))</f>
        <v>97.69185377634</v>
      </c>
    </row>
    <row r="248" customFormat="false" ht="12.75" hidden="false" customHeight="false" outlineLevel="0" collapsed="false">
      <c r="A248" s="17" t="n">
        <f aca="false">A247+1</f>
        <v>246</v>
      </c>
      <c r="B248" s="25" t="s">
        <v>382</v>
      </c>
      <c r="C248" s="89" t="n">
        <v>36816</v>
      </c>
      <c r="D248" s="83" t="n">
        <v>93.5393258426966</v>
      </c>
      <c r="E248" s="83" t="n">
        <v>99.5245641838352</v>
      </c>
      <c r="F248" s="83" t="n">
        <v>99.4832041343669</v>
      </c>
      <c r="G248" s="23" t="n">
        <v>99.581589958159</v>
      </c>
      <c r="H248" s="23" t="n">
        <v>99.7214484679666</v>
      </c>
      <c r="I248" s="23" t="n">
        <v>99.5867768595041</v>
      </c>
      <c r="J248" s="23" t="n">
        <v>99.5827538247566</v>
      </c>
      <c r="K248" s="23" t="n">
        <v>99.7471554993679</v>
      </c>
      <c r="L248" s="23" t="n">
        <v>100</v>
      </c>
      <c r="M248" s="23"/>
      <c r="N248" s="23"/>
      <c r="O248" s="23"/>
      <c r="P248" s="24" t="n">
        <f aca="false">IF(SUM(D248:O248)=0,"",AVERAGE(D248:O248))</f>
        <v>98.974090974517</v>
      </c>
    </row>
    <row r="249" customFormat="false" ht="12.75" hidden="false" customHeight="false" outlineLevel="0" collapsed="false">
      <c r="A249" s="17" t="n">
        <f aca="false">A248+1</f>
        <v>247</v>
      </c>
      <c r="B249" s="25" t="s">
        <v>383</v>
      </c>
      <c r="C249" s="89" t="n">
        <v>36818</v>
      </c>
      <c r="D249" s="83" t="n">
        <v>76.5119549929677</v>
      </c>
      <c r="E249" s="83" t="n">
        <v>99.6830427892235</v>
      </c>
      <c r="F249" s="83" t="n">
        <v>100</v>
      </c>
      <c r="G249" s="23" t="n">
        <v>99.5810055865922</v>
      </c>
      <c r="H249" s="23" t="n">
        <v>99.7218358831711</v>
      </c>
      <c r="I249" s="23" t="n">
        <v>97.9338842975207</v>
      </c>
      <c r="J249" s="23" t="n">
        <v>90.8205841446453</v>
      </c>
      <c r="K249" s="23" t="n">
        <v>93.0379746835443</v>
      </c>
      <c r="L249" s="23" t="n">
        <v>99.8516320474778</v>
      </c>
      <c r="M249" s="23"/>
      <c r="N249" s="23"/>
      <c r="O249" s="23"/>
      <c r="P249" s="24" t="n">
        <f aca="false">IF(SUM(D249:O249)=0,"",AVERAGE(D249:O249))</f>
        <v>95.2379904916825</v>
      </c>
    </row>
    <row r="250" customFormat="false" ht="12.75" hidden="false" customHeight="false" outlineLevel="0" collapsed="false">
      <c r="A250" s="17" t="n">
        <f aca="false">A249+1</f>
        <v>248</v>
      </c>
      <c r="B250" s="25" t="s">
        <v>384</v>
      </c>
      <c r="C250" s="89" t="n">
        <v>36831</v>
      </c>
      <c r="D250" s="83" t="n">
        <v>92.9919137466307</v>
      </c>
      <c r="E250" s="83" t="n">
        <v>99.6830427892235</v>
      </c>
      <c r="F250" s="83" t="n">
        <v>99.8709677419355</v>
      </c>
      <c r="G250" s="23" t="n">
        <v>99.7097242380261</v>
      </c>
      <c r="H250" s="23" t="n">
        <v>100</v>
      </c>
      <c r="I250" s="23" t="n">
        <v>99.5714285714286</v>
      </c>
      <c r="J250" s="23" t="n">
        <v>99.8657718120805</v>
      </c>
      <c r="K250" s="23" t="n">
        <v>98.110661268556</v>
      </c>
      <c r="L250" s="23" t="n">
        <v>97.6223776223776</v>
      </c>
      <c r="M250" s="23"/>
      <c r="N250" s="23"/>
      <c r="O250" s="23"/>
      <c r="P250" s="24" t="n">
        <f aca="false">IF(SUM(D250:O250)=0,"",AVERAGE(D250:O250))</f>
        <v>98.6028764211398</v>
      </c>
    </row>
    <row r="251" customFormat="false" ht="12.75" hidden="false" customHeight="false" outlineLevel="0" collapsed="false">
      <c r="A251" s="17" t="n">
        <f aca="false">A250+1</f>
        <v>249</v>
      </c>
      <c r="B251" s="25" t="s">
        <v>385</v>
      </c>
      <c r="C251" s="89" t="n">
        <v>36830</v>
      </c>
      <c r="D251" s="83" t="n">
        <v>99.7304582210243</v>
      </c>
      <c r="E251" s="83" t="n">
        <v>95.9935897435897</v>
      </c>
      <c r="F251" s="83" t="n">
        <v>97.9381443298969</v>
      </c>
      <c r="G251" s="23" t="n">
        <v>98.9840348330914</v>
      </c>
      <c r="H251" s="23" t="n">
        <v>97.5741239892183</v>
      </c>
      <c r="I251" s="23" t="n">
        <v>99.2805755395684</v>
      </c>
      <c r="J251" s="23" t="n">
        <v>97.9545454545455</v>
      </c>
      <c r="K251" s="23" t="n">
        <v>100</v>
      </c>
      <c r="L251" s="23" t="n">
        <v>99.4389901823282</v>
      </c>
      <c r="M251" s="23"/>
      <c r="N251" s="23"/>
      <c r="O251" s="23"/>
      <c r="P251" s="24" t="n">
        <f aca="false">IF(SUM(D251:O251)=0,"",AVERAGE(D251:O251))</f>
        <v>98.5438291436959</v>
      </c>
    </row>
    <row r="252" customFormat="false" ht="12.75" hidden="false" customHeight="false" outlineLevel="0" collapsed="false">
      <c r="A252" s="17" t="n">
        <f aca="false">A251+1</f>
        <v>250</v>
      </c>
      <c r="B252" s="25" t="s">
        <v>386</v>
      </c>
      <c r="C252" s="89" t="n">
        <v>36825</v>
      </c>
      <c r="D252" s="83" t="n">
        <v>94.8033707865169</v>
      </c>
      <c r="E252" s="83" t="n">
        <v>99.6825396825397</v>
      </c>
      <c r="F252" s="83" t="n">
        <v>99.7416020671835</v>
      </c>
      <c r="G252" s="23" t="n">
        <v>96.513249651325</v>
      </c>
      <c r="H252" s="23" t="n">
        <v>99.859943977591</v>
      </c>
      <c r="I252" s="23" t="n">
        <v>99.4497936726272</v>
      </c>
      <c r="J252" s="23" t="n">
        <v>98.8873435326843</v>
      </c>
      <c r="K252" s="23" t="n">
        <v>100</v>
      </c>
      <c r="L252" s="23" t="n">
        <v>99.7032640949555</v>
      </c>
      <c r="M252" s="23"/>
      <c r="N252" s="23"/>
      <c r="O252" s="23"/>
      <c r="P252" s="24" t="n">
        <f aca="false">IF(SUM(D252:O252)=0,"",AVERAGE(D252:O252))</f>
        <v>98.7379008294915</v>
      </c>
    </row>
    <row r="253" customFormat="false" ht="12.75" hidden="false" customHeight="false" outlineLevel="0" collapsed="false">
      <c r="A253" s="17" t="n">
        <f aca="false">A252+1</f>
        <v>251</v>
      </c>
      <c r="B253" s="25" t="s">
        <v>387</v>
      </c>
      <c r="C253" s="89" t="n">
        <v>36824</v>
      </c>
      <c r="D253" s="83" t="n">
        <v>93.1179775280899</v>
      </c>
      <c r="E253" s="83" t="n">
        <v>99.3660855784469</v>
      </c>
      <c r="F253" s="83" t="n">
        <v>100</v>
      </c>
      <c r="G253" s="23" t="n">
        <v>100</v>
      </c>
      <c r="H253" s="23" t="n">
        <v>99.3036211699164</v>
      </c>
      <c r="I253" s="23" t="n">
        <v>92.1595598349381</v>
      </c>
      <c r="J253" s="23" t="n">
        <v>99.5827538247566</v>
      </c>
      <c r="K253" s="23" t="n">
        <v>80.5590851334181</v>
      </c>
      <c r="L253" s="23" t="n">
        <v>99.8518518518519</v>
      </c>
      <c r="M253" s="23"/>
      <c r="N253" s="23"/>
      <c r="O253" s="23"/>
      <c r="P253" s="24" t="n">
        <f aca="false">IF(SUM(D253:O253)=0,"",AVERAGE(D253:O253))</f>
        <v>95.9934372134909</v>
      </c>
    </row>
    <row r="254" customFormat="false" ht="12.75" hidden="false" customHeight="false" outlineLevel="0" collapsed="false">
      <c r="A254" s="17" t="n">
        <f aca="false">A253+1</f>
        <v>252</v>
      </c>
      <c r="B254" s="25" t="s">
        <v>388</v>
      </c>
      <c r="C254" s="89" t="n">
        <v>36823</v>
      </c>
      <c r="D254" s="83" t="n">
        <v>93.3895921237693</v>
      </c>
      <c r="E254" s="83" t="n">
        <v>94.2857142857143</v>
      </c>
      <c r="F254" s="83" t="n">
        <v>93.2903225806452</v>
      </c>
      <c r="G254" s="23" t="n">
        <v>99.5810055865922</v>
      </c>
      <c r="H254" s="23" t="n">
        <v>95.5431754874652</v>
      </c>
      <c r="I254" s="23" t="n">
        <v>99.0371389270977</v>
      </c>
      <c r="J254" s="23" t="n">
        <v>100</v>
      </c>
      <c r="K254" s="23" t="n">
        <v>98.4810126582279</v>
      </c>
      <c r="L254" s="23" t="n">
        <v>99.8518518518519</v>
      </c>
      <c r="M254" s="23"/>
      <c r="N254" s="23"/>
      <c r="O254" s="23"/>
      <c r="P254" s="24" t="n">
        <f aca="false">IF(SUM(D254:O254)=0,"",AVERAGE(D254:O254))</f>
        <v>97.0510903890404</v>
      </c>
    </row>
    <row r="255" customFormat="false" ht="12.75" hidden="false" customHeight="false" outlineLevel="0" collapsed="false">
      <c r="A255" s="17" t="n">
        <f aca="false">A254+1</f>
        <v>253</v>
      </c>
      <c r="B255" s="25" t="s">
        <v>389</v>
      </c>
      <c r="C255" s="89" t="n">
        <v>36824</v>
      </c>
      <c r="D255" s="83" t="n">
        <v>92.8169014084507</v>
      </c>
      <c r="E255" s="83" t="n">
        <v>97.7812995245642</v>
      </c>
      <c r="F255" s="83" t="n">
        <v>100</v>
      </c>
      <c r="G255" s="23" t="n">
        <v>99.163179916318</v>
      </c>
      <c r="H255" s="23" t="n">
        <v>99.8609179415855</v>
      </c>
      <c r="I255" s="23" t="n">
        <v>98.0716253443526</v>
      </c>
      <c r="J255" s="23" t="n">
        <v>100</v>
      </c>
      <c r="K255" s="23" t="n">
        <v>100</v>
      </c>
      <c r="L255" s="23" t="n">
        <v>100</v>
      </c>
      <c r="M255" s="23"/>
      <c r="N255" s="23"/>
      <c r="O255" s="23"/>
      <c r="P255" s="24" t="n">
        <f aca="false">IF(SUM(D255:O255)=0,"",AVERAGE(D255:O255))</f>
        <v>98.6326582372523</v>
      </c>
    </row>
    <row r="256" customFormat="false" ht="12.75" hidden="false" customHeight="false" outlineLevel="0" collapsed="false">
      <c r="A256" s="17" t="n">
        <f aca="false">A255+1</f>
        <v>254</v>
      </c>
      <c r="B256" s="25" t="s">
        <v>390</v>
      </c>
      <c r="C256" s="89" t="n">
        <v>36809</v>
      </c>
      <c r="D256" s="83"/>
      <c r="E256" s="83" t="n">
        <v>97.0679012345679</v>
      </c>
      <c r="F256" s="83" t="n">
        <v>99.597855227882</v>
      </c>
      <c r="G256" s="23" t="n">
        <v>99.002849002849</v>
      </c>
      <c r="H256" s="23" t="n">
        <v>100</v>
      </c>
      <c r="I256" s="23" t="n">
        <v>100</v>
      </c>
      <c r="J256" s="23" t="n">
        <v>100</v>
      </c>
      <c r="K256" s="23" t="n">
        <v>100</v>
      </c>
      <c r="L256" s="23" t="n">
        <v>100</v>
      </c>
      <c r="M256" s="23"/>
      <c r="N256" s="23"/>
      <c r="O256" s="23"/>
      <c r="P256" s="24" t="n">
        <f aca="false">IF(SUM(D256:O256)=0,"",AVERAGE(D256:O256))</f>
        <v>99.4585756831624</v>
      </c>
    </row>
    <row r="257" customFormat="false" ht="12.75" hidden="false" customHeight="false" outlineLevel="0" collapsed="false">
      <c r="A257" s="17" t="n">
        <f aca="false">A256+1</f>
        <v>255</v>
      </c>
      <c r="B257" s="25" t="s">
        <v>391</v>
      </c>
      <c r="C257" s="89" t="n">
        <v>36845</v>
      </c>
      <c r="D257" s="93" t="n">
        <v>95.4415954415954</v>
      </c>
      <c r="E257" s="83" t="n">
        <v>99.7067448680352</v>
      </c>
      <c r="F257" s="83" t="n">
        <v>99.7278911564626</v>
      </c>
      <c r="G257" s="23" t="n">
        <v>100</v>
      </c>
      <c r="H257" s="23" t="n">
        <v>100</v>
      </c>
      <c r="I257" s="23" t="n">
        <v>97.3262032085562</v>
      </c>
      <c r="J257" s="23" t="n">
        <v>99.1608391608392</v>
      </c>
      <c r="K257" s="23" t="n">
        <v>100</v>
      </c>
      <c r="L257" s="23" t="n">
        <v>99.7271487039564</v>
      </c>
      <c r="M257" s="23"/>
      <c r="N257" s="23"/>
      <c r="O257" s="23"/>
      <c r="P257" s="24" t="n">
        <f aca="false">IF(SUM(D257:O257)=0,"",AVERAGE(D257:O257))</f>
        <v>99.0100469488272</v>
      </c>
    </row>
    <row r="258" customFormat="false" ht="12.75" hidden="false" customHeight="false" outlineLevel="0" collapsed="false">
      <c r="A258" s="17" t="n">
        <f aca="false">A257+1</f>
        <v>256</v>
      </c>
      <c r="B258" s="25" t="s">
        <v>392</v>
      </c>
      <c r="C258" s="89" t="n">
        <v>36986</v>
      </c>
      <c r="D258" s="94"/>
      <c r="E258" s="94"/>
      <c r="F258" s="94"/>
      <c r="G258" s="93" t="n">
        <v>92.6910299003322</v>
      </c>
      <c r="H258" s="93" t="n">
        <v>94.8579161028417</v>
      </c>
      <c r="I258" s="23" t="n">
        <v>98.5342019543974</v>
      </c>
      <c r="J258" s="23" t="n">
        <v>88.7381275440977</v>
      </c>
      <c r="K258" s="23" t="n">
        <v>90.9732016925247</v>
      </c>
      <c r="L258" s="23" t="n">
        <v>95.8630527817404</v>
      </c>
      <c r="M258" s="23"/>
      <c r="N258" s="23"/>
      <c r="O258" s="23"/>
      <c r="P258" s="24" t="n">
        <f aca="false">IF(SUM(I258:O258)=0,"",AVERAGE(I258:O258))</f>
        <v>93.52714599319</v>
      </c>
    </row>
    <row r="259" customFormat="false" ht="12.75" hidden="false" customHeight="false" outlineLevel="0" collapsed="false">
      <c r="A259" s="17" t="n">
        <f aca="false">A258+1</f>
        <v>257</v>
      </c>
      <c r="B259" s="25" t="s">
        <v>393</v>
      </c>
      <c r="C259" s="89" t="n">
        <v>36992</v>
      </c>
      <c r="D259" s="94"/>
      <c r="E259" s="94"/>
      <c r="F259" s="94"/>
      <c r="G259" s="93" t="n">
        <v>99.5876288659794</v>
      </c>
      <c r="H259" s="93" t="n">
        <v>98.7854251012146</v>
      </c>
      <c r="I259" s="23" t="n">
        <v>99.8613037447989</v>
      </c>
      <c r="J259" s="23" t="n">
        <v>99.8657718120805</v>
      </c>
      <c r="K259" s="23" t="n">
        <v>100</v>
      </c>
      <c r="L259" s="23" t="n">
        <v>96.7741935483871</v>
      </c>
      <c r="M259" s="23"/>
      <c r="N259" s="23"/>
      <c r="O259" s="23"/>
      <c r="P259" s="24" t="n">
        <f aca="false">IF(SUM(I259:O259)=0,"",AVERAGE(I259:O259))</f>
        <v>99.1253172763166</v>
      </c>
    </row>
    <row r="260" customFormat="false" ht="12.75" hidden="false" customHeight="false" outlineLevel="0" collapsed="false">
      <c r="A260" s="17" t="n">
        <f aca="false">A259+1</f>
        <v>258</v>
      </c>
      <c r="B260" s="25" t="s">
        <v>394</v>
      </c>
      <c r="C260" s="89" t="n">
        <v>36990</v>
      </c>
      <c r="D260" s="94"/>
      <c r="E260" s="94"/>
      <c r="F260" s="94"/>
      <c r="G260" s="93" t="n">
        <v>97.2111553784861</v>
      </c>
      <c r="H260" s="93" t="n">
        <v>97.7058029689609</v>
      </c>
      <c r="I260" s="23" t="n">
        <v>95.7446808510638</v>
      </c>
      <c r="J260" s="23" t="n">
        <v>81.5340909090909</v>
      </c>
      <c r="K260" s="23" t="n">
        <v>93.360433604336</v>
      </c>
      <c r="L260" s="23" t="n">
        <v>95.53264604811</v>
      </c>
      <c r="M260" s="23"/>
      <c r="N260" s="23"/>
      <c r="O260" s="23"/>
      <c r="P260" s="24" t="n">
        <f aca="false">IF(SUM(I260:O260)=0,"",AVERAGE(I260:O260))</f>
        <v>91.5429628531502</v>
      </c>
    </row>
    <row r="261" customFormat="false" ht="12.75" hidden="false" customHeight="false" outlineLevel="0" collapsed="false">
      <c r="A261" s="17" t="n">
        <f aca="false">A260+1</f>
        <v>259</v>
      </c>
      <c r="B261" s="25" t="s">
        <v>395</v>
      </c>
      <c r="C261" s="89" t="n">
        <v>36974</v>
      </c>
      <c r="D261" s="94"/>
      <c r="E261" s="94"/>
      <c r="F261" s="93" t="n">
        <v>88.9423076923077</v>
      </c>
      <c r="G261" s="93" t="n">
        <v>95.5423476968797</v>
      </c>
      <c r="H261" s="23" t="n">
        <v>99.737532808399</v>
      </c>
      <c r="I261" s="23" t="n">
        <v>99.8559077809798</v>
      </c>
      <c r="J261" s="23" t="n">
        <v>99.8641304347826</v>
      </c>
      <c r="K261" s="23" t="n">
        <v>98.4972677595629</v>
      </c>
      <c r="L261" s="23" t="n">
        <v>77.3333333333333</v>
      </c>
      <c r="M261" s="23"/>
      <c r="N261" s="23"/>
      <c r="O261" s="23"/>
      <c r="P261" s="24" t="n">
        <f aca="false">IF(SUM(H261:O261)=0,"",AVERAGE(H261:O261))</f>
        <v>95.0576344234115</v>
      </c>
    </row>
    <row r="262" customFormat="false" ht="12.75" hidden="false" customHeight="false" outlineLevel="0" collapsed="false">
      <c r="A262" s="17" t="n">
        <f aca="false">A261+1</f>
        <v>260</v>
      </c>
      <c r="B262" s="25" t="s">
        <v>396</v>
      </c>
      <c r="C262" s="89" t="n">
        <v>36972</v>
      </c>
      <c r="D262" s="94"/>
      <c r="E262" s="94"/>
      <c r="F262" s="93" t="n">
        <v>99.6376811594203</v>
      </c>
      <c r="G262" s="93" t="n">
        <v>97.3950795947902</v>
      </c>
      <c r="H262" s="23" t="n">
        <v>99.3279569892473</v>
      </c>
      <c r="I262" s="23" t="n">
        <v>99.5833333333333</v>
      </c>
      <c r="J262" s="23" t="n">
        <v>97.6680384087792</v>
      </c>
      <c r="K262" s="23" t="n">
        <v>91.7366946778711</v>
      </c>
      <c r="L262" s="23"/>
      <c r="M262" s="23"/>
      <c r="N262" s="23"/>
      <c r="O262" s="23"/>
      <c r="P262" s="24" t="n">
        <f aca="false">IF(SUM(H262:O262)=0,"",AVERAGE(H262:O262))</f>
        <v>97.0790058523077</v>
      </c>
    </row>
    <row r="263" customFormat="false" ht="12.75" hidden="false" customHeight="false" outlineLevel="0" collapsed="false">
      <c r="A263" s="17" t="n">
        <f aca="false">A262+1</f>
        <v>261</v>
      </c>
      <c r="B263" s="25" t="s">
        <v>397</v>
      </c>
      <c r="C263" s="89" t="n">
        <v>36971</v>
      </c>
      <c r="D263" s="94"/>
      <c r="E263" s="94"/>
      <c r="F263" s="93" t="n">
        <v>99.6677740863787</v>
      </c>
      <c r="G263" s="93" t="n">
        <v>100</v>
      </c>
      <c r="H263" s="23" t="n">
        <v>100</v>
      </c>
      <c r="I263" s="23" t="n">
        <v>99.7229916897507</v>
      </c>
      <c r="J263" s="23" t="n">
        <v>99.5918367346939</v>
      </c>
      <c r="K263" s="23" t="n">
        <v>97.9591836734694</v>
      </c>
      <c r="L263" s="23" t="n">
        <v>92.7536231884058</v>
      </c>
      <c r="M263" s="23"/>
      <c r="N263" s="23"/>
      <c r="O263" s="23"/>
      <c r="P263" s="24" t="n">
        <f aca="false">IF(SUM(H263:O263)=0,"",AVERAGE(H263:O263))</f>
        <v>98.005527057264</v>
      </c>
    </row>
    <row r="264" customFormat="false" ht="12.75" hidden="false" customHeight="false" outlineLevel="0" collapsed="false">
      <c r="A264" s="17" t="n">
        <f aca="false">A263+1</f>
        <v>262</v>
      </c>
      <c r="B264" s="25" t="s">
        <v>398</v>
      </c>
      <c r="C264" s="89" t="n">
        <v>36970</v>
      </c>
      <c r="D264" s="94"/>
      <c r="E264" s="94"/>
      <c r="F264" s="93" t="n">
        <v>94.0789473684211</v>
      </c>
      <c r="G264" s="93" t="n">
        <v>99.8550724637681</v>
      </c>
      <c r="H264" s="23" t="n">
        <v>100</v>
      </c>
      <c r="I264" s="23" t="n">
        <v>99.8613037447989</v>
      </c>
      <c r="J264" s="23" t="n">
        <v>100</v>
      </c>
      <c r="K264" s="23" t="n">
        <v>98.0528511821975</v>
      </c>
      <c r="L264" s="23" t="n">
        <v>97.3463687150838</v>
      </c>
      <c r="M264" s="23"/>
      <c r="N264" s="23"/>
      <c r="O264" s="23"/>
      <c r="P264" s="24" t="n">
        <f aca="false">IF(SUM(H264:O264)=0,"",AVERAGE(H264:O264))</f>
        <v>99.052104728416</v>
      </c>
    </row>
    <row r="265" customFormat="false" ht="12.75" hidden="false" customHeight="false" outlineLevel="0" collapsed="false">
      <c r="A265" s="17" t="n">
        <f aca="false">A264+1</f>
        <v>263</v>
      </c>
      <c r="B265" s="25" t="s">
        <v>399</v>
      </c>
      <c r="C265" s="89" t="n">
        <v>36971</v>
      </c>
      <c r="D265" s="94"/>
      <c r="E265" s="94"/>
      <c r="F265" s="93" t="n">
        <v>91.3978494623656</v>
      </c>
      <c r="G265" s="93" t="n">
        <v>99.5652173913043</v>
      </c>
      <c r="H265" s="23" t="n">
        <v>99.8654104979812</v>
      </c>
      <c r="I265" s="23" t="n">
        <v>94.8467966573816</v>
      </c>
      <c r="J265" s="23" t="n">
        <v>100</v>
      </c>
      <c r="K265" s="23" t="n">
        <v>98.1969486823856</v>
      </c>
      <c r="L265" s="23" t="n">
        <v>97.489539748954</v>
      </c>
      <c r="M265" s="23"/>
      <c r="N265" s="23"/>
      <c r="O265" s="23"/>
      <c r="P265" s="24" t="n">
        <f aca="false">IF(SUM(H265:O265)=0,"",AVERAGE(H265:O265))</f>
        <v>98.0797391173405</v>
      </c>
    </row>
    <row r="266" customFormat="false" ht="12.75" hidden="false" customHeight="false" outlineLevel="0" collapsed="false">
      <c r="A266" s="17" t="n">
        <f aca="false">A265+1</f>
        <v>264</v>
      </c>
      <c r="B266" s="25" t="s">
        <v>400</v>
      </c>
      <c r="C266" s="89" t="n">
        <v>36882</v>
      </c>
      <c r="D266" s="92" t="n">
        <v>99.3704092339979</v>
      </c>
      <c r="E266" s="93" t="n">
        <v>98.9644970414201</v>
      </c>
      <c r="F266" s="83" t="n">
        <v>99.8709677419355</v>
      </c>
      <c r="G266" s="23" t="n">
        <v>98.0446927374302</v>
      </c>
      <c r="H266" s="23" t="n">
        <v>99.4413407821229</v>
      </c>
      <c r="I266" s="23" t="n">
        <v>98.5034013605442</v>
      </c>
      <c r="J266" s="23" t="n">
        <v>97.768479776848</v>
      </c>
      <c r="K266" s="23" t="n">
        <v>100</v>
      </c>
      <c r="L266" s="23" t="n">
        <v>98.9614243323442</v>
      </c>
      <c r="M266" s="23"/>
      <c r="N266" s="23"/>
      <c r="O266" s="23"/>
      <c r="P266" s="24" t="n">
        <f aca="false">IF(SUM(F266:O266)=0,"",AVERAGE(F266:O266))</f>
        <v>98.941472390175</v>
      </c>
    </row>
    <row r="267" customFormat="false" ht="12.75" hidden="false" customHeight="false" outlineLevel="0" collapsed="false">
      <c r="A267" s="17" t="n">
        <f aca="false">A266+1</f>
        <v>265</v>
      </c>
      <c r="B267" s="25" t="s">
        <v>401</v>
      </c>
      <c r="C267" s="89" t="n">
        <v>36797</v>
      </c>
      <c r="D267" s="83" t="n">
        <v>99.7198879551821</v>
      </c>
      <c r="E267" s="83" t="n">
        <v>99.7014925373134</v>
      </c>
      <c r="F267" s="83" t="n">
        <v>99.7392438070404</v>
      </c>
      <c r="G267" s="23" t="n">
        <v>99.8607242339833</v>
      </c>
      <c r="H267" s="23" t="n">
        <v>98.6072423398329</v>
      </c>
      <c r="I267" s="23" t="n">
        <v>100</v>
      </c>
      <c r="J267" s="23" t="n">
        <v>97.350069735007</v>
      </c>
      <c r="K267" s="23" t="n">
        <v>100</v>
      </c>
      <c r="L267" s="23" t="n">
        <v>99.851411589896</v>
      </c>
      <c r="M267" s="23"/>
      <c r="N267" s="23"/>
      <c r="O267" s="23"/>
      <c r="P267" s="24" t="n">
        <f aca="false">IF(SUM(D267:O267)=0,"",AVERAGE(D267:O267))</f>
        <v>99.4255635775839</v>
      </c>
    </row>
    <row r="268" customFormat="false" ht="12.75" hidden="false" customHeight="false" outlineLevel="0" collapsed="false">
      <c r="A268" s="17" t="n">
        <f aca="false">A267+1</f>
        <v>266</v>
      </c>
      <c r="B268" s="25" t="s">
        <v>402</v>
      </c>
      <c r="C268" s="89" t="n">
        <v>36796</v>
      </c>
      <c r="D268" s="83" t="n">
        <v>99.859943977591</v>
      </c>
      <c r="E268" s="83" t="n">
        <v>99.8509687034277</v>
      </c>
      <c r="F268" s="83" t="n">
        <v>100</v>
      </c>
      <c r="G268" s="23" t="n">
        <v>99.8609179415855</v>
      </c>
      <c r="H268" s="23" t="n">
        <v>100</v>
      </c>
      <c r="I268" s="23" t="n">
        <v>99.4652406417112</v>
      </c>
      <c r="J268" s="23" t="n">
        <v>96.2290502793296</v>
      </c>
      <c r="K268" s="23" t="n">
        <v>99.873577749684</v>
      </c>
      <c r="L268" s="23" t="n">
        <v>99.1097922848665</v>
      </c>
      <c r="M268" s="23"/>
      <c r="N268" s="23"/>
      <c r="O268" s="23"/>
      <c r="P268" s="24" t="n">
        <f aca="false">IF(SUM(D268:O268)=0,"",AVERAGE(D268:O268))</f>
        <v>99.3610546197995</v>
      </c>
    </row>
    <row r="269" customFormat="false" ht="12.75" hidden="false" customHeight="false" outlineLevel="0" collapsed="false">
      <c r="A269" s="17" t="n">
        <f aca="false">A268+1</f>
        <v>267</v>
      </c>
      <c r="B269" s="25" t="s">
        <v>403</v>
      </c>
      <c r="C269" s="89" t="n">
        <v>36983</v>
      </c>
      <c r="D269" s="94"/>
      <c r="E269" s="94"/>
      <c r="F269" s="94"/>
      <c r="G269" s="93"/>
      <c r="H269" s="93"/>
      <c r="I269" s="23" t="n">
        <v>94.3241943241943</v>
      </c>
      <c r="J269" s="23" t="n">
        <v>96.0219478737997</v>
      </c>
      <c r="K269" s="23" t="n">
        <v>92.4528301886792</v>
      </c>
      <c r="L269" s="23" t="n">
        <v>75.5334281650071</v>
      </c>
      <c r="M269" s="23"/>
      <c r="N269" s="23"/>
      <c r="O269" s="23"/>
      <c r="P269" s="24" t="n">
        <f aca="false">IF(SUM(I269:O269)=0,"",AVERAGE(I269:O269))</f>
        <v>89.5831001379201</v>
      </c>
    </row>
    <row r="270" customFormat="false" ht="12.75" hidden="false" customHeight="false" outlineLevel="0" collapsed="false">
      <c r="A270" s="17" t="n">
        <f aca="false">A269+1</f>
        <v>268</v>
      </c>
      <c r="B270" s="25" t="s">
        <v>404</v>
      </c>
      <c r="C270" s="89" t="n">
        <v>36979</v>
      </c>
      <c r="D270" s="94"/>
      <c r="E270" s="94"/>
      <c r="F270" s="94"/>
      <c r="G270" s="93"/>
      <c r="H270" s="93"/>
      <c r="I270" s="23" t="n">
        <v>95.4606741573034</v>
      </c>
      <c r="J270" s="23" t="n">
        <v>97.1621621621622</v>
      </c>
      <c r="K270" s="23" t="n">
        <v>96.6397849462366</v>
      </c>
      <c r="L270" s="23" t="n">
        <v>95.6824512534819</v>
      </c>
      <c r="M270" s="23"/>
      <c r="N270" s="23"/>
      <c r="O270" s="23"/>
      <c r="P270" s="24" t="n">
        <f aca="false">IF(SUM(I270:O270)=0,"",AVERAGE(I270:O270))</f>
        <v>96.236268129796</v>
      </c>
    </row>
    <row r="271" customFormat="false" ht="12.75" hidden="false" customHeight="false" outlineLevel="0" collapsed="false">
      <c r="A271" s="17" t="n">
        <f aca="false">A270+1</f>
        <v>269</v>
      </c>
      <c r="B271" s="25" t="s">
        <v>405</v>
      </c>
      <c r="C271" s="89" t="n">
        <v>36985</v>
      </c>
      <c r="D271" s="94"/>
      <c r="E271" s="94"/>
      <c r="F271" s="94"/>
      <c r="G271" s="93" t="n">
        <v>90.3691813804173</v>
      </c>
      <c r="H271" s="93" t="n">
        <v>98.0978260869565</v>
      </c>
      <c r="I271" s="23" t="n">
        <v>98.3240223463687</v>
      </c>
      <c r="J271" s="23" t="n">
        <v>98.6522911051213</v>
      </c>
      <c r="K271" s="23" t="n">
        <v>99.8654104979812</v>
      </c>
      <c r="L271" s="23" t="n">
        <v>93.0555555555556</v>
      </c>
      <c r="M271" s="23"/>
      <c r="N271" s="23"/>
      <c r="O271" s="23"/>
      <c r="P271" s="24" t="n">
        <f aca="false">IF(SUM(I271:O271)=0,"",AVERAGE(I271:O271))</f>
        <v>97.4743198762567</v>
      </c>
    </row>
    <row r="272" customFormat="false" ht="12.75" hidden="false" customHeight="false" outlineLevel="0" collapsed="false">
      <c r="A272" s="17" t="n">
        <f aca="false">A271+1</f>
        <v>270</v>
      </c>
      <c r="B272" s="25" t="s">
        <v>406</v>
      </c>
      <c r="C272" s="89" t="n">
        <v>36889</v>
      </c>
      <c r="D272" s="93" t="n">
        <v>99.0338164251208</v>
      </c>
      <c r="E272" s="93" t="n">
        <v>96.1019490254873</v>
      </c>
      <c r="F272" s="83" t="n">
        <v>99.3540051679587</v>
      </c>
      <c r="G272" s="23" t="n">
        <v>100</v>
      </c>
      <c r="H272" s="23" t="n">
        <v>99.860529986053</v>
      </c>
      <c r="I272" s="23" t="n">
        <v>79.4425087108014</v>
      </c>
      <c r="J272" s="23" t="n">
        <v>94.1775836972344</v>
      </c>
      <c r="K272" s="23" t="n">
        <v>99.8657718120805</v>
      </c>
      <c r="L272" s="23" t="n">
        <v>99.8607242339833</v>
      </c>
      <c r="M272" s="23"/>
      <c r="N272" s="23"/>
      <c r="O272" s="23"/>
      <c r="P272" s="24" t="n">
        <f aca="false">IF(SUM(F272:O272)=0,"",AVERAGE(F272:O272))</f>
        <v>96.0801605154445</v>
      </c>
    </row>
    <row r="273" customFormat="false" ht="12.75" hidden="false" customHeight="false" outlineLevel="0" collapsed="false">
      <c r="A273" s="17" t="n">
        <f aca="false">A272+1</f>
        <v>271</v>
      </c>
      <c r="B273" s="25" t="s">
        <v>407</v>
      </c>
      <c r="C273" s="89" t="n">
        <v>36889</v>
      </c>
      <c r="D273" s="93" t="n">
        <v>83.1683168316832</v>
      </c>
      <c r="E273" s="93" t="n">
        <v>99.5502248875562</v>
      </c>
      <c r="F273" s="83" t="n">
        <v>94.5736434108527</v>
      </c>
      <c r="G273" s="23" t="n">
        <v>85.8938547486034</v>
      </c>
      <c r="H273" s="23" t="n">
        <v>100</v>
      </c>
      <c r="I273" s="23" t="n">
        <v>85.3061224489796</v>
      </c>
      <c r="J273" s="23" t="n">
        <v>98.186889818689</v>
      </c>
      <c r="K273" s="23" t="n">
        <v>100</v>
      </c>
      <c r="L273" s="23" t="n">
        <v>95.2238805970149</v>
      </c>
      <c r="M273" s="23"/>
      <c r="N273" s="23"/>
      <c r="O273" s="23"/>
      <c r="P273" s="24" t="n">
        <f aca="false">IF(SUM(F273:O273)=0,"",AVERAGE(F273:O273))</f>
        <v>94.1691987177342</v>
      </c>
    </row>
    <row r="274" customFormat="false" ht="12.75" hidden="false" customHeight="false" outlineLevel="0" collapsed="false">
      <c r="A274" s="17" t="n">
        <f aca="false">A273+1</f>
        <v>272</v>
      </c>
      <c r="B274" s="25" t="s">
        <v>408</v>
      </c>
      <c r="C274" s="89" t="n">
        <v>37077</v>
      </c>
      <c r="D274" s="94"/>
      <c r="E274" s="94"/>
      <c r="F274" s="94"/>
      <c r="G274" s="94"/>
      <c r="H274" s="94"/>
      <c r="I274" s="94"/>
      <c r="J274" s="93"/>
      <c r="K274" s="93" t="n">
        <v>79.4610342316096</v>
      </c>
      <c r="L274" s="23" t="n">
        <v>98.8873435326843</v>
      </c>
      <c r="M274" s="23"/>
      <c r="N274" s="23"/>
      <c r="O274" s="23"/>
      <c r="P274" s="24" t="n">
        <f aca="false">IF(SUM(L274:O274)=0,"",AVERAGE(L274:O274))</f>
        <v>98.8873435326843</v>
      </c>
    </row>
    <row r="275" customFormat="false" ht="12.75" hidden="false" customHeight="false" outlineLevel="0" collapsed="false">
      <c r="A275" s="17" t="n">
        <f aca="false">A274+1</f>
        <v>273</v>
      </c>
      <c r="B275" s="25" t="s">
        <v>409</v>
      </c>
      <c r="C275" s="89" t="n">
        <v>37077</v>
      </c>
      <c r="D275" s="94"/>
      <c r="E275" s="94"/>
      <c r="F275" s="94"/>
      <c r="G275" s="94"/>
      <c r="H275" s="94"/>
      <c r="I275" s="94"/>
      <c r="J275" s="93"/>
      <c r="K275" s="93" t="n">
        <v>73.792093704246</v>
      </c>
      <c r="L275" s="23" t="n">
        <v>96.4936886395512</v>
      </c>
      <c r="M275" s="23"/>
      <c r="N275" s="23"/>
      <c r="O275" s="23"/>
      <c r="P275" s="24" t="n">
        <f aca="false">IF(SUM(L275:O275)=0,"",AVERAGE(L275:O275))</f>
        <v>96.4936886395512</v>
      </c>
    </row>
    <row r="276" customFormat="false" ht="12.75" hidden="false" customHeight="false" outlineLevel="0" collapsed="false">
      <c r="A276" s="17" t="n">
        <f aca="false">A275+1</f>
        <v>274</v>
      </c>
      <c r="B276" s="25" t="s">
        <v>410</v>
      </c>
      <c r="C276" s="89" t="n">
        <v>37023</v>
      </c>
      <c r="D276" s="94"/>
      <c r="E276" s="94"/>
      <c r="F276" s="94"/>
      <c r="G276" s="94"/>
      <c r="H276" s="94"/>
      <c r="I276" s="94"/>
      <c r="J276" s="93"/>
      <c r="K276" s="93" t="n">
        <v>56.0519902518278</v>
      </c>
      <c r="L276" s="23" t="n">
        <v>99.8611111111111</v>
      </c>
      <c r="M276" s="23"/>
      <c r="N276" s="23"/>
      <c r="O276" s="23"/>
      <c r="P276" s="24" t="n">
        <f aca="false">IF(SUM(L276:O276)=0,"",AVERAGE(L276:O276))</f>
        <v>99.8611111111111</v>
      </c>
    </row>
    <row r="277" customFormat="false" ht="12.75" hidden="false" customHeight="false" outlineLevel="0" collapsed="false">
      <c r="A277" s="17" t="n">
        <f aca="false">A276+1</f>
        <v>275</v>
      </c>
      <c r="B277" s="25" t="s">
        <v>411</v>
      </c>
      <c r="C277" s="89" t="n">
        <v>37023</v>
      </c>
      <c r="D277" s="94"/>
      <c r="E277" s="94"/>
      <c r="F277" s="94"/>
      <c r="G277" s="94"/>
      <c r="H277" s="94"/>
      <c r="I277" s="94"/>
      <c r="J277" s="93"/>
      <c r="K277" s="93" t="n">
        <v>81.3545816733068</v>
      </c>
      <c r="L277" s="23" t="n">
        <v>74.4022503516174</v>
      </c>
      <c r="M277" s="23"/>
      <c r="N277" s="23"/>
      <c r="O277" s="23"/>
      <c r="P277" s="24" t="n">
        <f aca="false">IF(SUM(L277:O277)=0,"",AVERAGE(L277:O277))</f>
        <v>74.4022503516174</v>
      </c>
    </row>
    <row r="278" customFormat="false" ht="12.75" hidden="false" customHeight="false" outlineLevel="0" collapsed="false">
      <c r="A278" s="17" t="n">
        <f aca="false">A277+1</f>
        <v>276</v>
      </c>
      <c r="B278" s="25" t="s">
        <v>412</v>
      </c>
      <c r="C278" s="89" t="n">
        <v>36868</v>
      </c>
      <c r="D278" s="93" t="n">
        <v>96.9945355191257</v>
      </c>
      <c r="E278" s="83" t="n">
        <v>92.4499229583975</v>
      </c>
      <c r="F278" s="83" t="n">
        <v>98.3761840324763</v>
      </c>
      <c r="G278" s="23" t="n">
        <v>99.1655076495132</v>
      </c>
      <c r="H278" s="23" t="n">
        <v>99.7293640054127</v>
      </c>
      <c r="I278" s="23" t="n">
        <v>98.9736070381232</v>
      </c>
      <c r="J278" s="23" t="n">
        <v>99.5798319327731</v>
      </c>
      <c r="K278" s="23" t="n">
        <v>99.0463215258856</v>
      </c>
      <c r="L278" s="23" t="n">
        <v>99.860529986053</v>
      </c>
      <c r="M278" s="23"/>
      <c r="N278" s="23"/>
      <c r="O278" s="23"/>
      <c r="P278" s="24" t="n">
        <f aca="false">IF(SUM(E278:O278)=0,"",AVERAGE(E278:O278))</f>
        <v>98.3976586410793</v>
      </c>
    </row>
    <row r="279" customFormat="false" ht="12.75" hidden="false" customHeight="false" outlineLevel="0" collapsed="false">
      <c r="A279" s="17" t="n">
        <f aca="false">A278+1</f>
        <v>277</v>
      </c>
      <c r="B279" s="25" t="s">
        <v>413</v>
      </c>
      <c r="C279" s="89" t="n">
        <v>36881</v>
      </c>
      <c r="D279" s="92" t="n">
        <v>81.8272095332671</v>
      </c>
      <c r="E279" s="93" t="n">
        <v>97.6119402985075</v>
      </c>
      <c r="F279" s="83" t="n">
        <v>99.2248062015504</v>
      </c>
      <c r="G279" s="23" t="n">
        <v>99.581589958159</v>
      </c>
      <c r="H279" s="23" t="n">
        <v>87.3082287308229</v>
      </c>
      <c r="I279" s="23" t="n">
        <v>96.6397849462366</v>
      </c>
      <c r="J279" s="23" t="n">
        <v>100</v>
      </c>
      <c r="K279" s="23" t="n">
        <v>99.3662864385298</v>
      </c>
      <c r="L279" s="23" t="n">
        <v>85.2459016393443</v>
      </c>
      <c r="M279" s="23"/>
      <c r="N279" s="23"/>
      <c r="O279" s="23"/>
      <c r="P279" s="24" t="n">
        <f aca="false">IF(SUM(F279:O279)=0,"",AVERAGE(F279:O279))</f>
        <v>95.3380854163776</v>
      </c>
    </row>
    <row r="280" customFormat="false" ht="12.75" hidden="false" customHeight="false" outlineLevel="0" collapsed="false">
      <c r="A280" s="17" t="n">
        <f aca="false">A279+1</f>
        <v>278</v>
      </c>
      <c r="B280" s="25" t="s">
        <v>414</v>
      </c>
      <c r="C280" s="89" t="n">
        <v>36876</v>
      </c>
      <c r="D280" s="92" t="n">
        <v>95.7998212689902</v>
      </c>
      <c r="E280" s="93" t="n">
        <v>99.2548435171386</v>
      </c>
      <c r="F280" s="83" t="n">
        <v>100</v>
      </c>
      <c r="G280" s="23" t="n">
        <v>99.8607242339833</v>
      </c>
      <c r="H280" s="23" t="n">
        <v>100</v>
      </c>
      <c r="I280" s="23" t="n">
        <v>98.9261744966443</v>
      </c>
      <c r="J280" s="23" t="n">
        <v>98.3122362869198</v>
      </c>
      <c r="K280" s="23" t="n">
        <v>98.6111111111111</v>
      </c>
      <c r="L280" s="23" t="n">
        <v>99.406528189911</v>
      </c>
      <c r="M280" s="23"/>
      <c r="N280" s="23"/>
      <c r="O280" s="23"/>
      <c r="P280" s="24" t="n">
        <f aca="false">IF(SUM(F280:O280)=0,"",AVERAGE(F280:O280))</f>
        <v>99.3023963312242</v>
      </c>
    </row>
    <row r="281" customFormat="false" ht="12.75" hidden="false" customHeight="false" outlineLevel="0" collapsed="false">
      <c r="A281" s="17" t="n">
        <f aca="false">A280+1</f>
        <v>279</v>
      </c>
      <c r="B281" s="25" t="s">
        <v>415</v>
      </c>
      <c r="C281" s="89" t="n">
        <v>36878</v>
      </c>
      <c r="D281" s="92" t="n">
        <v>96.1075069508805</v>
      </c>
      <c r="E281" s="93" t="n">
        <v>99.8507462686567</v>
      </c>
      <c r="F281" s="83" t="n">
        <v>99.8708010335917</v>
      </c>
      <c r="G281" s="23" t="n">
        <v>99.581589958159</v>
      </c>
      <c r="H281" s="23" t="n">
        <v>99.7214484679666</v>
      </c>
      <c r="I281" s="23" t="n">
        <v>96.6442953020134</v>
      </c>
      <c r="J281" s="23" t="n">
        <v>92.7677329624478</v>
      </c>
      <c r="K281" s="23" t="n">
        <v>98.2300884955752</v>
      </c>
      <c r="L281" s="23" t="n">
        <v>80.6835066864785</v>
      </c>
      <c r="M281" s="23"/>
      <c r="N281" s="23"/>
      <c r="O281" s="23"/>
      <c r="P281" s="24" t="n">
        <f aca="false">IF(SUM(F281:O281)=0,"",AVERAGE(F281:O281))</f>
        <v>95.3570661294617</v>
      </c>
    </row>
    <row r="282" customFormat="false" ht="12.75" hidden="false" customHeight="false" outlineLevel="0" collapsed="false">
      <c r="A282" s="17" t="n">
        <f aca="false">A281+1</f>
        <v>280</v>
      </c>
      <c r="B282" s="25" t="s">
        <v>416</v>
      </c>
      <c r="C282" s="89" t="n">
        <v>36881</v>
      </c>
      <c r="D282" s="92" t="n">
        <v>78.2924613987284</v>
      </c>
      <c r="E282" s="93" t="n">
        <v>95.8208955223881</v>
      </c>
      <c r="F282" s="83" t="n">
        <v>100</v>
      </c>
      <c r="G282" s="23" t="n">
        <v>97.907949790795</v>
      </c>
      <c r="H282" s="23" t="n">
        <v>99.8607242339833</v>
      </c>
      <c r="I282" s="23" t="n">
        <v>92.6174496644295</v>
      </c>
      <c r="J282" s="23" t="n">
        <v>97.9108635097493</v>
      </c>
      <c r="K282" s="23" t="n">
        <v>99.2405063291139</v>
      </c>
      <c r="L282" s="23" t="n">
        <v>99.5555555555556</v>
      </c>
      <c r="M282" s="23"/>
      <c r="N282" s="23"/>
      <c r="O282" s="23"/>
      <c r="P282" s="24" t="n">
        <f aca="false">IF(SUM(F282:O282)=0,"",AVERAGE(F282:O282))</f>
        <v>98.1561498690895</v>
      </c>
    </row>
    <row r="283" customFormat="false" ht="12.75" hidden="false" customHeight="false" outlineLevel="0" collapsed="false">
      <c r="A283" s="17" t="n">
        <f aca="false">A282+1</f>
        <v>281</v>
      </c>
      <c r="B283" s="25" t="s">
        <v>417</v>
      </c>
      <c r="C283" s="89" t="n">
        <v>36888</v>
      </c>
      <c r="D283" s="92" t="n">
        <v>89.3772893772894</v>
      </c>
      <c r="E283" s="93" t="n">
        <v>99.7014925373134</v>
      </c>
      <c r="F283" s="83" t="n">
        <v>97.1465629053178</v>
      </c>
      <c r="G283" s="23" t="n">
        <v>99.8607242339833</v>
      </c>
      <c r="H283" s="23" t="n">
        <v>99.2927864214993</v>
      </c>
      <c r="I283" s="23" t="n">
        <v>99.8657718120805</v>
      </c>
      <c r="J283" s="23" t="n">
        <v>99.5821727019499</v>
      </c>
      <c r="K283" s="23" t="n">
        <v>96.8354430379747</v>
      </c>
      <c r="L283" s="23" t="n">
        <v>99.5555555555556</v>
      </c>
      <c r="M283" s="23"/>
      <c r="N283" s="23"/>
      <c r="O283" s="23"/>
      <c r="P283" s="24" t="n">
        <f aca="false">IF(SUM(F283:O283)=0,"",AVERAGE(F283:O283))</f>
        <v>98.8770023811944</v>
      </c>
    </row>
    <row r="284" customFormat="false" ht="12.75" hidden="false" customHeight="false" outlineLevel="0" collapsed="false">
      <c r="A284" s="17" t="n">
        <f aca="false">A283+1</f>
        <v>282</v>
      </c>
      <c r="B284" s="25" t="s">
        <v>418</v>
      </c>
      <c r="C284" s="89" t="n">
        <v>36880</v>
      </c>
      <c r="D284" s="92" t="n">
        <v>92.9465301478953</v>
      </c>
      <c r="E284" s="93" t="n">
        <v>100</v>
      </c>
      <c r="F284" s="83" t="n">
        <v>96.895213454075</v>
      </c>
      <c r="G284" s="23" t="n">
        <v>99.860529986053</v>
      </c>
      <c r="H284" s="23" t="n">
        <v>100</v>
      </c>
      <c r="I284" s="23" t="n">
        <v>97.4462365591398</v>
      </c>
      <c r="J284" s="23" t="n">
        <v>98.4700973574409</v>
      </c>
      <c r="K284" s="23" t="n">
        <v>100</v>
      </c>
      <c r="L284" s="23" t="n">
        <v>99.8518518518519</v>
      </c>
      <c r="M284" s="23"/>
      <c r="N284" s="23"/>
      <c r="O284" s="23"/>
      <c r="P284" s="24" t="n">
        <f aca="false">IF(SUM(F284:O284)=0,"",AVERAGE(F284:O284))</f>
        <v>98.9319898869372</v>
      </c>
    </row>
    <row r="285" customFormat="false" ht="12.75" hidden="false" customHeight="false" outlineLevel="0" collapsed="false">
      <c r="A285" s="17" t="n">
        <f aca="false">A284+1</f>
        <v>283</v>
      </c>
      <c r="B285" s="25" t="s">
        <v>419</v>
      </c>
      <c r="C285" s="89" t="n">
        <v>36881</v>
      </c>
      <c r="D285" s="92" t="n">
        <v>97.5024975024975</v>
      </c>
      <c r="E285" s="93" t="n">
        <v>96.1194029850746</v>
      </c>
      <c r="F285" s="83" t="n">
        <v>96.248382923674</v>
      </c>
      <c r="G285" s="23" t="n">
        <v>99.8603351955307</v>
      </c>
      <c r="H285" s="23" t="n">
        <v>99.5821727019499</v>
      </c>
      <c r="I285" s="23" t="n">
        <v>99.0604026845638</v>
      </c>
      <c r="J285" s="23" t="n">
        <v>98.6033519553073</v>
      </c>
      <c r="K285" s="23" t="n">
        <v>100</v>
      </c>
      <c r="L285" s="23" t="n">
        <v>99.8516320474778</v>
      </c>
      <c r="M285" s="23"/>
      <c r="N285" s="23"/>
      <c r="O285" s="23"/>
      <c r="P285" s="24" t="n">
        <f aca="false">IF(SUM(F285:O285)=0,"",AVERAGE(F285:O285))</f>
        <v>99.0294682155005</v>
      </c>
    </row>
    <row r="286" customFormat="false" ht="12.75" hidden="false" customHeight="false" outlineLevel="0" collapsed="false">
      <c r="A286" s="17" t="n">
        <f aca="false">A285+1</f>
        <v>284</v>
      </c>
      <c r="B286" s="25" t="s">
        <v>420</v>
      </c>
      <c r="C286" s="89" t="n">
        <v>36889</v>
      </c>
      <c r="D286" s="92" t="n">
        <v>93.3579335793358</v>
      </c>
      <c r="E286" s="93" t="n">
        <v>99.7019374068554</v>
      </c>
      <c r="F286" s="83" t="n">
        <v>100</v>
      </c>
      <c r="G286" s="23" t="n">
        <v>99.721059972106</v>
      </c>
      <c r="H286" s="23" t="n">
        <v>99.8609179415855</v>
      </c>
      <c r="I286" s="23" t="n">
        <v>98.9247311827957</v>
      </c>
      <c r="J286" s="23" t="n">
        <v>99.8607242339833</v>
      </c>
      <c r="K286" s="23" t="n">
        <v>99.6207332490518</v>
      </c>
      <c r="L286" s="23" t="n">
        <v>99.7037037037037</v>
      </c>
      <c r="M286" s="23"/>
      <c r="N286" s="23"/>
      <c r="O286" s="23"/>
      <c r="P286" s="24" t="n">
        <f aca="false">IF(SUM(F286:O286)=0,"",AVERAGE(F286:O286))</f>
        <v>99.670267183318</v>
      </c>
    </row>
    <row r="287" customFormat="false" ht="12.75" hidden="false" customHeight="false" outlineLevel="0" collapsed="false">
      <c r="A287" s="17" t="n">
        <f aca="false">A286+1</f>
        <v>285</v>
      </c>
      <c r="B287" s="25" t="s">
        <v>421</v>
      </c>
      <c r="C287" s="89" t="n">
        <v>36888</v>
      </c>
      <c r="D287" s="92" t="n">
        <v>97.2602739726027</v>
      </c>
      <c r="E287" s="93" t="n">
        <v>70.2985074626866</v>
      </c>
      <c r="F287" s="83" t="n">
        <v>98.7063389391979</v>
      </c>
      <c r="G287" s="23" t="n">
        <v>100</v>
      </c>
      <c r="H287" s="23" t="n">
        <v>98.3286908077995</v>
      </c>
      <c r="I287" s="23" t="n">
        <v>99.8654104979812</v>
      </c>
      <c r="J287" s="23" t="n">
        <v>99.4436717663421</v>
      </c>
      <c r="K287" s="23" t="n">
        <v>97.8508217446271</v>
      </c>
      <c r="L287" s="23" t="n">
        <v>96.7407407407408</v>
      </c>
      <c r="M287" s="23"/>
      <c r="N287" s="23"/>
      <c r="O287" s="23"/>
      <c r="P287" s="24" t="n">
        <f aca="false">IF(SUM(F287:O287)=0,"",AVERAGE(F287:O287))</f>
        <v>98.7050963566698</v>
      </c>
    </row>
    <row r="288" customFormat="false" ht="12.75" hidden="false" customHeight="false" outlineLevel="0" collapsed="false">
      <c r="A288" s="17" t="n">
        <f aca="false">A287+1</f>
        <v>286</v>
      </c>
      <c r="B288" s="25" t="s">
        <v>422</v>
      </c>
      <c r="C288" s="89" t="n">
        <v>36909</v>
      </c>
      <c r="D288" s="94"/>
      <c r="E288" s="93"/>
      <c r="F288" s="93" t="n">
        <v>91.470054446461</v>
      </c>
      <c r="G288" s="23" t="n">
        <v>99.4397759103642</v>
      </c>
      <c r="H288" s="23" t="n">
        <v>96.0339943342776</v>
      </c>
      <c r="I288" s="23"/>
      <c r="J288" s="23" t="n">
        <v>99.0189208128942</v>
      </c>
      <c r="K288" s="23" t="n">
        <v>97.8723404255319</v>
      </c>
      <c r="L288" s="23" t="n">
        <v>89.0489913544669</v>
      </c>
      <c r="M288" s="23"/>
      <c r="N288" s="23"/>
      <c r="O288" s="23"/>
      <c r="P288" s="24" t="n">
        <f aca="false">IF(SUM(G288:O288)=0,"",AVERAGE(G288:O288))</f>
        <v>96.2828045675069</v>
      </c>
    </row>
    <row r="289" customFormat="false" ht="12.75" hidden="false" customHeight="false" outlineLevel="0" collapsed="false">
      <c r="A289" s="17" t="n">
        <f aca="false">A288+1</f>
        <v>287</v>
      </c>
      <c r="B289" s="25" t="s">
        <v>423</v>
      </c>
      <c r="C289" s="89" t="n">
        <v>36915</v>
      </c>
      <c r="D289" s="94"/>
      <c r="E289" s="93"/>
      <c r="F289" s="93" t="n">
        <v>97.334200260078</v>
      </c>
      <c r="G289" s="23" t="n">
        <v>97.1910112359551</v>
      </c>
      <c r="H289" s="23"/>
      <c r="I289" s="23"/>
      <c r="J289" s="23"/>
      <c r="K289" s="23" t="n">
        <v>97.9885057471264</v>
      </c>
      <c r="L289" s="23"/>
      <c r="M289" s="23"/>
      <c r="N289" s="23"/>
      <c r="O289" s="23"/>
      <c r="P289" s="24" t="n">
        <f aca="false">IF(SUM(G289:O289)=0,"",AVERAGE(G289:O289))</f>
        <v>97.5897584915408</v>
      </c>
    </row>
    <row r="290" customFormat="false" ht="12.75" hidden="false" customHeight="false" outlineLevel="0" collapsed="false">
      <c r="A290" s="17" t="n">
        <f aca="false">A289+1</f>
        <v>288</v>
      </c>
      <c r="B290" s="25" t="s">
        <v>424</v>
      </c>
      <c r="C290" s="89" t="n">
        <v>36916</v>
      </c>
      <c r="D290" s="94"/>
      <c r="E290" s="93"/>
      <c r="F290" s="93" t="n">
        <v>88.1561238223419</v>
      </c>
      <c r="G290" s="23" t="n">
        <v>100</v>
      </c>
      <c r="H290" s="23" t="n">
        <v>86.0975609756098</v>
      </c>
      <c r="I290" s="23"/>
      <c r="J290" s="23"/>
      <c r="K290" s="23" t="n">
        <v>97.8693181818182</v>
      </c>
      <c r="L290" s="23" t="n">
        <v>99.5695839311334</v>
      </c>
      <c r="M290" s="23"/>
      <c r="N290" s="23"/>
      <c r="O290" s="23"/>
      <c r="P290" s="24" t="n">
        <f aca="false">IF(SUM(G290:O290)=0,"",AVERAGE(G290:O290))</f>
        <v>95.8841157721404</v>
      </c>
    </row>
    <row r="291" customFormat="false" ht="12.75" hidden="false" customHeight="false" outlineLevel="0" collapsed="false">
      <c r="A291" s="17" t="n">
        <f aca="false">A290+1</f>
        <v>289</v>
      </c>
      <c r="B291" s="25" t="s">
        <v>425</v>
      </c>
      <c r="C291" s="89" t="n">
        <v>36935</v>
      </c>
      <c r="D291" s="94"/>
      <c r="E291" s="93"/>
      <c r="F291" s="93" t="n">
        <v>85.2316602316602</v>
      </c>
      <c r="G291" s="23" t="n">
        <v>100</v>
      </c>
      <c r="H291" s="23"/>
      <c r="I291" s="23"/>
      <c r="J291" s="23"/>
      <c r="K291" s="23" t="n">
        <v>99.0304709141274</v>
      </c>
      <c r="L291" s="23"/>
      <c r="M291" s="23"/>
      <c r="N291" s="23"/>
      <c r="O291" s="23"/>
      <c r="P291" s="24" t="n">
        <f aca="false">IF(SUM(G291:O291)=0,"",AVERAGE(G291:O291))</f>
        <v>99.5152354570637</v>
      </c>
    </row>
    <row r="292" customFormat="false" ht="12.75" hidden="false" customHeight="false" outlineLevel="0" collapsed="false">
      <c r="A292" s="17" t="n">
        <f aca="false">A291+1</f>
        <v>290</v>
      </c>
      <c r="B292" s="25" t="s">
        <v>426</v>
      </c>
      <c r="C292" s="89"/>
      <c r="D292" s="94"/>
      <c r="E292" s="93"/>
      <c r="F292" s="93" t="n">
        <v>97.4025974025974</v>
      </c>
      <c r="G292" s="23" t="n">
        <v>99.2957746478873</v>
      </c>
      <c r="H292" s="23" t="n">
        <v>99.0489130434783</v>
      </c>
      <c r="I292" s="23"/>
      <c r="J292" s="23" t="n">
        <v>95.3114065780266</v>
      </c>
      <c r="K292" s="23" t="n">
        <v>99.0182328190743</v>
      </c>
      <c r="L292" s="23" t="n">
        <v>99.8565279770445</v>
      </c>
      <c r="M292" s="23"/>
      <c r="N292" s="23"/>
      <c r="O292" s="23"/>
      <c r="P292" s="24" t="n">
        <f aca="false">IF(SUM(G292:O292)=0,"",AVERAGE(G292:O292))</f>
        <v>98.5061710131022</v>
      </c>
    </row>
    <row r="293" customFormat="false" ht="12.75" hidden="false" customHeight="false" outlineLevel="0" collapsed="false">
      <c r="A293" s="17" t="n">
        <f aca="false">A292+1</f>
        <v>291</v>
      </c>
      <c r="B293" s="25" t="s">
        <v>427</v>
      </c>
      <c r="C293" s="89" t="n">
        <v>36991</v>
      </c>
      <c r="D293" s="94"/>
      <c r="E293" s="93"/>
      <c r="F293" s="93"/>
      <c r="G293" s="23"/>
      <c r="H293" s="23" t="n">
        <v>98.6167615947925</v>
      </c>
      <c r="I293" s="23"/>
      <c r="J293" s="23" t="n">
        <v>98.8995873452545</v>
      </c>
      <c r="K293" s="23" t="n">
        <v>99.71870604782</v>
      </c>
      <c r="L293" s="23"/>
      <c r="M293" s="23"/>
      <c r="N293" s="23"/>
      <c r="O293" s="23"/>
      <c r="P293" s="24" t="n">
        <f aca="false">IF(SUM(G293:O293)=0,"",AVERAGE(G293:O293))</f>
        <v>99.0783516626223</v>
      </c>
    </row>
    <row r="294" customFormat="false" ht="12.75" hidden="false" customHeight="false" outlineLevel="0" collapsed="false">
      <c r="A294" s="17" t="n">
        <f aca="false">A293+1</f>
        <v>292</v>
      </c>
      <c r="B294" s="25" t="s">
        <v>428</v>
      </c>
      <c r="C294" s="89" t="n">
        <v>36907</v>
      </c>
      <c r="D294" s="92" t="n">
        <v>56.530612244898</v>
      </c>
      <c r="E294" s="93" t="n">
        <v>99.5502248875562</v>
      </c>
      <c r="F294" s="83" t="n">
        <v>100</v>
      </c>
      <c r="G294" s="23" t="n">
        <v>99.8542274052478</v>
      </c>
      <c r="H294" s="23" t="n">
        <v>100</v>
      </c>
      <c r="I294" s="23" t="n">
        <v>99.203821656051</v>
      </c>
      <c r="J294" s="23" t="n">
        <v>99.1935483870968</v>
      </c>
      <c r="K294" s="23" t="n">
        <v>97.7088948787062</v>
      </c>
      <c r="L294" s="23" t="n">
        <v>99.8611111111111</v>
      </c>
      <c r="M294" s="23"/>
      <c r="N294" s="23"/>
      <c r="O294" s="23"/>
      <c r="P294" s="24" t="n">
        <f aca="false">IF(SUM(F294:O294)=0,"",AVERAGE(F294:O294))</f>
        <v>99.403086205459</v>
      </c>
    </row>
    <row r="295" customFormat="false" ht="12.75" hidden="false" customHeight="false" outlineLevel="0" collapsed="false">
      <c r="A295" s="17" t="n">
        <f aca="false">A294+1</f>
        <v>293</v>
      </c>
      <c r="B295" s="25" t="s">
        <v>429</v>
      </c>
      <c r="C295" s="89" t="n">
        <v>36901</v>
      </c>
      <c r="D295" s="92" t="n">
        <v>71.4285714285714</v>
      </c>
      <c r="E295" s="93" t="n">
        <v>95.777027027027</v>
      </c>
      <c r="F295" s="83" t="n">
        <v>88.6274509803922</v>
      </c>
      <c r="G295" s="23" t="n">
        <v>99.8546511627907</v>
      </c>
      <c r="H295" s="23" t="n">
        <v>100</v>
      </c>
      <c r="I295" s="23" t="n">
        <v>98.937784522003</v>
      </c>
      <c r="J295" s="23" t="n">
        <v>99.7308209959623</v>
      </c>
      <c r="K295" s="23" t="n">
        <v>99.1935483870968</v>
      </c>
      <c r="L295" s="23" t="n">
        <v>100</v>
      </c>
      <c r="M295" s="23"/>
      <c r="N295" s="23"/>
      <c r="O295" s="23"/>
      <c r="P295" s="24" t="n">
        <f aca="false">IF(SUM(F295:O295)=0,"",AVERAGE(F295:O295))</f>
        <v>98.0491794354636</v>
      </c>
    </row>
    <row r="296" customFormat="false" ht="12.75" hidden="false" customHeight="false" outlineLevel="0" collapsed="false">
      <c r="A296" s="17" t="n">
        <f aca="false">A295+1</f>
        <v>294</v>
      </c>
      <c r="B296" s="25" t="s">
        <v>430</v>
      </c>
      <c r="C296" s="89" t="n">
        <v>36900</v>
      </c>
      <c r="D296" s="92" t="n">
        <v>95.3531598513011</v>
      </c>
      <c r="E296" s="93" t="n">
        <v>92.0560747663551</v>
      </c>
      <c r="F296" s="83" t="n">
        <v>97.8120978120978</v>
      </c>
      <c r="G296" s="23" t="n">
        <v>99.7084548104956</v>
      </c>
      <c r="H296" s="23" t="n">
        <v>99.8643147896879</v>
      </c>
      <c r="I296" s="23" t="n">
        <v>99.5440729483283</v>
      </c>
      <c r="J296" s="23" t="n">
        <v>99.5833333333333</v>
      </c>
      <c r="K296" s="23" t="n">
        <v>100</v>
      </c>
      <c r="L296" s="23" t="n">
        <v>99.8611111111111</v>
      </c>
      <c r="M296" s="23"/>
      <c r="N296" s="23"/>
      <c r="O296" s="23"/>
      <c r="P296" s="24" t="n">
        <f aca="false">IF(SUM(F296:O296)=0,"",AVERAGE(F296:O296))</f>
        <v>99.4819121150077</v>
      </c>
    </row>
    <row r="297" customFormat="false" ht="12.75" hidden="false" customHeight="false" outlineLevel="0" collapsed="false">
      <c r="A297" s="17" t="n">
        <f aca="false">A296+1</f>
        <v>295</v>
      </c>
      <c r="B297" s="25" t="s">
        <v>431</v>
      </c>
      <c r="C297" s="89" t="n">
        <v>36881</v>
      </c>
      <c r="D297" s="92" t="n">
        <v>90.122199592668</v>
      </c>
      <c r="E297" s="93" t="n">
        <v>98.3508245877061</v>
      </c>
      <c r="F297" s="83" t="n">
        <v>99.8637602179837</v>
      </c>
      <c r="G297" s="23" t="n">
        <v>99.868073878628</v>
      </c>
      <c r="H297" s="23" t="n">
        <v>99.4342291371994</v>
      </c>
      <c r="I297" s="23" t="n">
        <v>99.5804195804196</v>
      </c>
      <c r="J297" s="23" t="n">
        <v>92.8870292887029</v>
      </c>
      <c r="K297" s="23" t="n">
        <v>100</v>
      </c>
      <c r="L297" s="23" t="n">
        <v>84.0236686390533</v>
      </c>
      <c r="M297" s="23"/>
      <c r="N297" s="23"/>
      <c r="O297" s="23"/>
      <c r="P297" s="24" t="n">
        <f aca="false">IF(SUM(F297:O297)=0,"",AVERAGE(F297:O297))</f>
        <v>96.5224543917124</v>
      </c>
    </row>
    <row r="298" customFormat="false" ht="12.75" hidden="false" customHeight="false" outlineLevel="0" collapsed="false">
      <c r="A298" s="17" t="n">
        <f aca="false">A297+1</f>
        <v>296</v>
      </c>
      <c r="B298" s="25" t="s">
        <v>432</v>
      </c>
      <c r="C298" s="89" t="n">
        <v>36882</v>
      </c>
      <c r="D298" s="92" t="n">
        <v>83.0805134189032</v>
      </c>
      <c r="E298" s="93" t="n">
        <v>94.4527736131934</v>
      </c>
      <c r="F298" s="83" t="n">
        <v>99.1836734693878</v>
      </c>
      <c r="G298" s="23" t="n">
        <v>99.6036988110964</v>
      </c>
      <c r="H298" s="23" t="n">
        <v>100</v>
      </c>
      <c r="I298" s="23" t="n">
        <v>99.721059972106</v>
      </c>
      <c r="J298" s="23" t="n">
        <v>97.6256983240224</v>
      </c>
      <c r="K298" s="23" t="n">
        <v>100</v>
      </c>
      <c r="L298" s="23" t="n">
        <v>100</v>
      </c>
      <c r="M298" s="23"/>
      <c r="N298" s="23"/>
      <c r="O298" s="23"/>
      <c r="P298" s="24" t="n">
        <f aca="false">IF(SUM(F298:O298)=0,"",AVERAGE(F298:O298))</f>
        <v>99.4477329395161</v>
      </c>
    </row>
    <row r="299" customFormat="false" ht="12.75" hidden="false" customHeight="false" outlineLevel="0" collapsed="false">
      <c r="A299" s="17" t="n">
        <f aca="false">A298+1</f>
        <v>297</v>
      </c>
      <c r="B299" s="25" t="s">
        <v>433</v>
      </c>
      <c r="C299" s="89" t="n">
        <v>36888</v>
      </c>
      <c r="D299" s="92" t="n">
        <v>96.875</v>
      </c>
      <c r="E299" s="93" t="n">
        <v>100</v>
      </c>
      <c r="F299" s="83" t="n">
        <v>100</v>
      </c>
      <c r="G299" s="23" t="n">
        <v>99.8678996036988</v>
      </c>
      <c r="H299" s="23" t="n">
        <v>99.5756718528996</v>
      </c>
      <c r="I299" s="23" t="n">
        <v>99.7171145685997</v>
      </c>
      <c r="J299" s="23" t="n">
        <v>98.8857938718663</v>
      </c>
      <c r="K299" s="23" t="n">
        <v>100</v>
      </c>
      <c r="L299" s="23" t="n">
        <v>100</v>
      </c>
      <c r="M299" s="23"/>
      <c r="N299" s="23"/>
      <c r="O299" s="23"/>
      <c r="P299" s="24" t="n">
        <f aca="false">IF(SUM(F299:O299)=0,"",AVERAGE(F299:O299))</f>
        <v>99.7209256995806</v>
      </c>
    </row>
    <row r="300" customFormat="false" ht="12.75" hidden="false" customHeight="false" outlineLevel="0" collapsed="false">
      <c r="A300" s="17" t="n">
        <f aca="false">A299+1</f>
        <v>298</v>
      </c>
      <c r="B300" s="25" t="s">
        <v>434</v>
      </c>
      <c r="C300" s="89" t="n">
        <v>36908</v>
      </c>
      <c r="D300" s="92" t="n">
        <v>100</v>
      </c>
      <c r="E300" s="93" t="n">
        <v>99.5495495495496</v>
      </c>
      <c r="F300" s="83" t="n">
        <v>99.3548387096774</v>
      </c>
      <c r="G300" s="23" t="n">
        <v>97.5254730713246</v>
      </c>
      <c r="H300" s="23" t="n">
        <v>98.3122362869198</v>
      </c>
      <c r="I300" s="23" t="n">
        <v>99.4100294985251</v>
      </c>
      <c r="J300" s="23" t="n">
        <v>99.7308209959623</v>
      </c>
      <c r="K300" s="23" t="n">
        <v>100</v>
      </c>
      <c r="L300" s="23" t="n">
        <v>99.8607242339833</v>
      </c>
      <c r="M300" s="23"/>
      <c r="N300" s="23"/>
      <c r="O300" s="23"/>
      <c r="P300" s="24" t="n">
        <f aca="false">IF(SUM(F300:O300)=0,"",AVERAGE(F300:O300))</f>
        <v>99.1705889709132</v>
      </c>
    </row>
    <row r="301" customFormat="false" ht="12.75" hidden="false" customHeight="false" outlineLevel="0" collapsed="false">
      <c r="A301" s="17" t="n">
        <f aca="false">A300+1</f>
        <v>299</v>
      </c>
      <c r="B301" s="25" t="s">
        <v>435</v>
      </c>
      <c r="C301" s="89" t="n">
        <v>36971</v>
      </c>
      <c r="D301" s="94"/>
      <c r="E301" s="94"/>
      <c r="F301" s="94"/>
      <c r="G301" s="93" t="n">
        <v>99.5658465991317</v>
      </c>
      <c r="H301" s="93" t="n">
        <v>98.5054347826087</v>
      </c>
      <c r="I301" s="23" t="n">
        <v>98.7482614742698</v>
      </c>
      <c r="J301" s="23" t="n">
        <v>29.92</v>
      </c>
      <c r="K301" s="23" t="n">
        <v>97.1064814814815</v>
      </c>
      <c r="L301" s="23" t="n">
        <v>96.5566714490674</v>
      </c>
      <c r="M301" s="23"/>
      <c r="N301" s="23"/>
      <c r="O301" s="23"/>
      <c r="P301" s="24" t="n">
        <f aca="false">IF(SUM(I301:O301)=0,"",AVERAGE(I301:O301))</f>
        <v>80.5828536012047</v>
      </c>
    </row>
    <row r="302" customFormat="false" ht="12.75" hidden="false" customHeight="false" outlineLevel="0" collapsed="false">
      <c r="A302" s="17" t="n">
        <f aca="false">A301+1</f>
        <v>300</v>
      </c>
      <c r="B302" s="25" t="s">
        <v>436</v>
      </c>
      <c r="C302" s="89" t="n">
        <v>36971</v>
      </c>
      <c r="D302" s="94"/>
      <c r="E302" s="94"/>
      <c r="F302" s="94"/>
      <c r="G302" s="93" t="n">
        <v>85.8420268256334</v>
      </c>
      <c r="H302" s="93" t="n">
        <v>88.0920162381597</v>
      </c>
      <c r="I302" s="23" t="n">
        <v>96.3788300835655</v>
      </c>
      <c r="J302" s="23" t="n">
        <v>96.1021505376344</v>
      </c>
      <c r="K302" s="23" t="n">
        <v>99.7311827956989</v>
      </c>
      <c r="L302" s="23" t="n">
        <v>99.4269340974212</v>
      </c>
      <c r="M302" s="23"/>
      <c r="N302" s="23"/>
      <c r="O302" s="23"/>
      <c r="P302" s="24" t="n">
        <f aca="false">IF(SUM(I302:O302)=0,"",AVERAGE(I302:O302))</f>
        <v>97.90977437858</v>
      </c>
    </row>
    <row r="303" customFormat="false" ht="12.75" hidden="false" customHeight="false" outlineLevel="0" collapsed="false">
      <c r="A303" s="17" t="n">
        <f aca="false">A302+1</f>
        <v>301</v>
      </c>
      <c r="B303" s="25" t="s">
        <v>437</v>
      </c>
      <c r="C303" s="89" t="n">
        <v>36971</v>
      </c>
      <c r="D303" s="94"/>
      <c r="E303" s="94"/>
      <c r="F303" s="94"/>
      <c r="G303" s="93"/>
      <c r="H303" s="93" t="n">
        <v>97.9434447300771</v>
      </c>
      <c r="I303" s="23" t="n">
        <v>96.6053748231966</v>
      </c>
      <c r="J303" s="23" t="n">
        <v>95.5345060893099</v>
      </c>
      <c r="K303" s="23" t="n">
        <v>94.7510094212651</v>
      </c>
      <c r="L303" s="23" t="n">
        <v>99.2887624466572</v>
      </c>
      <c r="M303" s="23"/>
      <c r="N303" s="23"/>
      <c r="O303" s="23"/>
      <c r="P303" s="24" t="n">
        <f aca="false">IF(SUM(I303:O303)=0,"",AVERAGE(I303:O303))</f>
        <v>96.5449131951072</v>
      </c>
    </row>
    <row r="304" customFormat="false" ht="12.75" hidden="false" customHeight="false" outlineLevel="0" collapsed="false">
      <c r="A304" s="17" t="n">
        <f aca="false">A303+1</f>
        <v>302</v>
      </c>
      <c r="B304" s="25" t="s">
        <v>438</v>
      </c>
      <c r="C304" s="89" t="n">
        <v>36874</v>
      </c>
      <c r="D304" s="92" t="n">
        <v>98.0253878702398</v>
      </c>
      <c r="E304" s="83" t="n">
        <v>99.8509687034277</v>
      </c>
      <c r="F304" s="83" t="n">
        <v>100</v>
      </c>
      <c r="G304" s="23" t="n">
        <v>99.8595505617978</v>
      </c>
      <c r="H304" s="23" t="n">
        <v>99.8597475455821</v>
      </c>
      <c r="I304" s="23" t="n">
        <v>94.4669365721997</v>
      </c>
      <c r="J304" s="23" t="n">
        <v>99.4397759103642</v>
      </c>
      <c r="K304" s="23" t="n">
        <v>99.2197659297789</v>
      </c>
      <c r="L304" s="23" t="n">
        <v>91.6417910447761</v>
      </c>
      <c r="M304" s="23"/>
      <c r="N304" s="23"/>
      <c r="O304" s="23"/>
      <c r="P304" s="24" t="n">
        <f aca="false">IF(SUM(E304:O304)=0,"",AVERAGE(E304:O304))</f>
        <v>98.0423170334908</v>
      </c>
    </row>
    <row r="305" customFormat="false" ht="12.75" hidden="false" customHeight="false" outlineLevel="0" collapsed="false">
      <c r="A305" s="17" t="n">
        <f aca="false">A304+1</f>
        <v>303</v>
      </c>
      <c r="B305" s="25" t="s">
        <v>439</v>
      </c>
      <c r="C305" s="89" t="n">
        <v>36959</v>
      </c>
      <c r="D305" s="94"/>
      <c r="E305" s="94"/>
      <c r="F305" s="93" t="n">
        <v>100</v>
      </c>
      <c r="G305" s="93" t="n">
        <v>99.8525073746313</v>
      </c>
      <c r="H305" s="23" t="n">
        <v>98.3471074380165</v>
      </c>
      <c r="I305" s="23" t="n">
        <v>98.5974754558205</v>
      </c>
      <c r="J305" s="23" t="n">
        <v>98.6449864498645</v>
      </c>
      <c r="K305" s="23" t="n">
        <v>100</v>
      </c>
      <c r="L305" s="23" t="n">
        <v>98.7306064880113</v>
      </c>
      <c r="M305" s="23"/>
      <c r="N305" s="23"/>
      <c r="O305" s="23"/>
      <c r="P305" s="24" t="n">
        <f aca="false">IF(SUM(H305:O305)=0,"",AVERAGE(H305:O305))</f>
        <v>98.8640351663426</v>
      </c>
    </row>
    <row r="306" customFormat="false" ht="12.75" hidden="false" customHeight="false" outlineLevel="0" collapsed="false">
      <c r="A306" s="17" t="n">
        <f aca="false">A305+1</f>
        <v>304</v>
      </c>
      <c r="B306" s="25" t="s">
        <v>440</v>
      </c>
      <c r="C306" s="89" t="n">
        <v>36963</v>
      </c>
      <c r="D306" s="94"/>
      <c r="E306" s="94"/>
      <c r="F306" s="93" t="n">
        <v>65.5844155844156</v>
      </c>
      <c r="G306" s="93" t="n">
        <v>85.1251840942563</v>
      </c>
      <c r="H306" s="23" t="n">
        <v>90.0689655172414</v>
      </c>
      <c r="I306" s="23" t="n">
        <v>97.6878612716763</v>
      </c>
      <c r="J306" s="23" t="n">
        <v>99.596</v>
      </c>
      <c r="K306" s="23" t="n">
        <v>99.1</v>
      </c>
      <c r="L306" s="23" t="n">
        <v>99.3</v>
      </c>
      <c r="M306" s="23"/>
      <c r="N306" s="23"/>
      <c r="O306" s="23"/>
      <c r="P306" s="24" t="n">
        <f aca="false">IF(SUM(H306:O306)=0,"",AVERAGE(H306:O306))</f>
        <v>97.1505653577835</v>
      </c>
    </row>
    <row r="307" customFormat="false" ht="12.75" hidden="false" customHeight="false" outlineLevel="0" collapsed="false">
      <c r="A307" s="17" t="n">
        <f aca="false">A306+1</f>
        <v>305</v>
      </c>
      <c r="B307" s="25" t="s">
        <v>441</v>
      </c>
      <c r="C307" s="89" t="n">
        <v>36882</v>
      </c>
      <c r="D307" s="92"/>
      <c r="E307" s="92"/>
      <c r="F307" s="83"/>
      <c r="G307" s="23" t="n">
        <v>98.5486211901306</v>
      </c>
      <c r="H307" s="23" t="n">
        <v>99.4609164420485</v>
      </c>
      <c r="I307" s="23" t="n">
        <v>95.8391123439667</v>
      </c>
      <c r="J307" s="23" t="n">
        <v>99.98</v>
      </c>
      <c r="K307" s="23" t="n">
        <v>98.1599433828733</v>
      </c>
      <c r="L307" s="23" t="n">
        <v>99.7175141242938</v>
      </c>
      <c r="M307" s="23"/>
      <c r="N307" s="23"/>
      <c r="O307" s="23"/>
      <c r="P307" s="24" t="n">
        <f aca="false">IF(SUM(F307:O307)=0,"",AVERAGE(F307:O307))</f>
        <v>98.6176845805522</v>
      </c>
    </row>
    <row r="308" customFormat="false" ht="12.75" hidden="false" customHeight="false" outlineLevel="0" collapsed="false">
      <c r="A308" s="17" t="n">
        <f aca="false">A307+1</f>
        <v>306</v>
      </c>
      <c r="B308" s="25" t="s">
        <v>442</v>
      </c>
      <c r="C308" s="89" t="n">
        <v>36882</v>
      </c>
      <c r="D308" s="92"/>
      <c r="E308" s="92"/>
      <c r="F308" s="83" t="n">
        <v>98.6770072992701</v>
      </c>
      <c r="G308" s="23" t="n">
        <v>99.5639534883721</v>
      </c>
      <c r="H308" s="23" t="n">
        <v>97.4462365591398</v>
      </c>
      <c r="I308" s="23" t="n">
        <v>98.3333333333333</v>
      </c>
      <c r="J308" s="23" t="n">
        <v>100</v>
      </c>
      <c r="K308" s="23" t="n">
        <v>99.7256515775034</v>
      </c>
      <c r="L308" s="23" t="n">
        <v>99.5756718528996</v>
      </c>
      <c r="M308" s="23"/>
      <c r="N308" s="23"/>
      <c r="O308" s="23"/>
      <c r="P308" s="24" t="n">
        <f aca="false">IF(SUM(F308:O308)=0,"",AVERAGE(F308:O308))</f>
        <v>99.0459791586455</v>
      </c>
    </row>
    <row r="309" customFormat="false" ht="12.75" hidden="false" customHeight="false" outlineLevel="0" collapsed="false">
      <c r="A309" s="17" t="n">
        <f aca="false">A308+1</f>
        <v>307</v>
      </c>
      <c r="B309" s="25" t="s">
        <v>443</v>
      </c>
      <c r="C309" s="89" t="n">
        <v>36902</v>
      </c>
      <c r="D309" s="94"/>
      <c r="E309" s="92"/>
      <c r="F309" s="92" t="n">
        <v>98.0420594633793</v>
      </c>
      <c r="G309" s="23" t="n">
        <v>98.6918604651163</v>
      </c>
      <c r="H309" s="23" t="n">
        <v>91.9246298788695</v>
      </c>
      <c r="I309" s="23" t="n">
        <v>97.6421636615811</v>
      </c>
      <c r="J309" s="23" t="n">
        <v>100</v>
      </c>
      <c r="K309" s="23" t="n">
        <v>96.472184531886</v>
      </c>
      <c r="L309" s="23" t="n">
        <v>99.7163120567376</v>
      </c>
      <c r="M309" s="23"/>
      <c r="N309" s="23"/>
      <c r="O309" s="23"/>
      <c r="P309" s="24" t="n">
        <f aca="false">IF(SUM(G309:O309)=0,"",AVERAGE(G309:O309))</f>
        <v>97.4078584323651</v>
      </c>
    </row>
    <row r="310" customFormat="false" ht="12.75" hidden="false" customHeight="false" outlineLevel="0" collapsed="false">
      <c r="A310" s="17" t="n">
        <f aca="false">A309+1</f>
        <v>308</v>
      </c>
      <c r="B310" s="25" t="s">
        <v>444</v>
      </c>
      <c r="C310" s="89" t="n">
        <v>36944</v>
      </c>
      <c r="D310" s="94"/>
      <c r="E310" s="94"/>
      <c r="F310" s="92" t="n">
        <v>97.2953736654804</v>
      </c>
      <c r="G310" s="92" t="n">
        <v>98.9825581395349</v>
      </c>
      <c r="H310" s="23" t="n">
        <v>95.9623149394347</v>
      </c>
      <c r="I310" s="23" t="n">
        <v>98.3379501385042</v>
      </c>
      <c r="J310" s="23" t="n">
        <v>99.7045790251108</v>
      </c>
      <c r="K310" s="23" t="n">
        <v>98.7721691678036</v>
      </c>
      <c r="L310" s="23" t="n">
        <v>99.8585572842999</v>
      </c>
      <c r="M310" s="23"/>
      <c r="N310" s="23"/>
      <c r="O310" s="23"/>
      <c r="P310" s="24" t="n">
        <f aca="false">IF(SUM(H310:O310)=0,"",AVERAGE(H310:O310))</f>
        <v>98.5271141110306</v>
      </c>
    </row>
    <row r="311" customFormat="false" ht="12.75" hidden="false" customHeight="false" outlineLevel="0" collapsed="false">
      <c r="A311" s="17" t="n">
        <f aca="false">A310+1</f>
        <v>309</v>
      </c>
      <c r="B311" s="25" t="s">
        <v>445</v>
      </c>
      <c r="C311" s="89" t="n">
        <v>36983</v>
      </c>
      <c r="D311" s="94"/>
      <c r="E311" s="94"/>
      <c r="F311" s="92" t="n">
        <v>97.4599668691331</v>
      </c>
      <c r="G311" s="92" t="n">
        <v>99.5588235294118</v>
      </c>
      <c r="H311" s="23" t="n">
        <v>96.9044414535666</v>
      </c>
      <c r="I311" s="23" t="n">
        <v>98.4743411927878</v>
      </c>
      <c r="J311" s="23" t="n">
        <v>100</v>
      </c>
      <c r="K311" s="23"/>
      <c r="L311" s="23"/>
      <c r="M311" s="23"/>
      <c r="N311" s="23"/>
      <c r="O311" s="23"/>
      <c r="P311" s="24" t="n">
        <f aca="false">IF(SUM(H311:O311)=0,"",AVERAGE(H311:O311))</f>
        <v>98.4595942154515</v>
      </c>
    </row>
    <row r="312" customFormat="false" ht="12.75" hidden="false" customHeight="false" outlineLevel="0" collapsed="false">
      <c r="A312" s="17" t="n">
        <f aca="false">A311+1</f>
        <v>310</v>
      </c>
      <c r="B312" s="25" t="s">
        <v>446</v>
      </c>
      <c r="C312" s="89" t="n">
        <v>36889</v>
      </c>
      <c r="D312" s="92"/>
      <c r="E312" s="92"/>
      <c r="F312" s="83"/>
      <c r="G312" s="23"/>
      <c r="H312" s="23" t="n">
        <v>93.9309919901417</v>
      </c>
      <c r="I312" s="23"/>
      <c r="J312" s="23" t="n">
        <v>93.9643347050754</v>
      </c>
      <c r="K312" s="23" t="n">
        <v>93.4812760055479</v>
      </c>
      <c r="L312" s="23" t="n">
        <v>98.1481481481482</v>
      </c>
      <c r="M312" s="23"/>
      <c r="N312" s="23"/>
      <c r="O312" s="23"/>
      <c r="P312" s="24" t="n">
        <f aca="false">IF(SUM(H312:O312)=0,"",AVERAGE(H312:O312))</f>
        <v>94.8811877122283</v>
      </c>
    </row>
    <row r="313" customFormat="false" ht="12.75" hidden="false" customHeight="false" outlineLevel="0" collapsed="false">
      <c r="A313" s="17" t="n">
        <f aca="false">A312+1</f>
        <v>311</v>
      </c>
      <c r="B313" s="25" t="s">
        <v>447</v>
      </c>
      <c r="C313" s="89" t="n">
        <v>36914</v>
      </c>
      <c r="D313" s="94"/>
      <c r="E313" s="94"/>
      <c r="F313" s="92"/>
      <c r="G313" s="92"/>
      <c r="H313" s="23" t="n">
        <v>95.844414893617</v>
      </c>
      <c r="I313" s="23"/>
      <c r="J313" s="23" t="n">
        <v>98.3493810178817</v>
      </c>
      <c r="K313" s="23" t="n">
        <v>96.7787114845938</v>
      </c>
      <c r="L313" s="23" t="n">
        <v>99.85935302391</v>
      </c>
      <c r="M313" s="23"/>
      <c r="N313" s="23"/>
      <c r="O313" s="23"/>
      <c r="P313" s="24" t="n">
        <f aca="false">IF(SUM(H313:O313)=0,"",AVERAGE(H313:O313))</f>
        <v>97.7079651050006</v>
      </c>
    </row>
    <row r="314" customFormat="false" ht="12.75" hidden="false" customHeight="false" outlineLevel="0" collapsed="false">
      <c r="A314" s="17" t="n">
        <f aca="false">A313+1</f>
        <v>312</v>
      </c>
      <c r="B314" s="25" t="s">
        <v>448</v>
      </c>
      <c r="C314" s="89" t="n">
        <v>36943</v>
      </c>
      <c r="D314" s="94"/>
      <c r="E314" s="94"/>
      <c r="F314" s="92"/>
      <c r="G314" s="92"/>
      <c r="H314" s="23" t="n">
        <v>93.985287754219</v>
      </c>
      <c r="I314" s="23"/>
      <c r="J314" s="23" t="n">
        <v>93.891557995882</v>
      </c>
      <c r="K314" s="23" t="n">
        <v>96.9571230982019</v>
      </c>
      <c r="L314" s="23" t="n">
        <v>100</v>
      </c>
      <c r="M314" s="23"/>
      <c r="N314" s="23"/>
      <c r="O314" s="23"/>
      <c r="P314" s="24" t="n">
        <f aca="false">IF(SUM(H314:O314)=0,"",AVERAGE(H314:O314))</f>
        <v>96.2084922120757</v>
      </c>
    </row>
    <row r="315" customFormat="false" ht="12.75" hidden="false" customHeight="false" outlineLevel="0" collapsed="false">
      <c r="A315" s="17" t="n">
        <f aca="false">A314+1</f>
        <v>313</v>
      </c>
      <c r="B315" s="25" t="s">
        <v>449</v>
      </c>
      <c r="C315" s="89" t="n">
        <v>36922</v>
      </c>
      <c r="D315" s="94"/>
      <c r="E315" s="92"/>
      <c r="F315" s="92"/>
      <c r="G315" s="23"/>
      <c r="H315" s="23" t="n">
        <v>98.4364377974167</v>
      </c>
      <c r="I315" s="23"/>
      <c r="J315" s="23" t="n">
        <v>96.8284789644013</v>
      </c>
      <c r="K315" s="23" t="n">
        <v>97.4763406940063</v>
      </c>
      <c r="L315" s="23" t="n">
        <v>94.0665701881331</v>
      </c>
      <c r="M315" s="23"/>
      <c r="N315" s="23"/>
      <c r="O315" s="23"/>
      <c r="P315" s="24" t="n">
        <f aca="false">IF(SUM(H315:O315)=0,"",AVERAGE(H315:O315))</f>
        <v>96.7019569109894</v>
      </c>
    </row>
    <row r="316" customFormat="false" ht="12.75" hidden="false" customHeight="false" outlineLevel="0" collapsed="false">
      <c r="A316" s="17" t="n">
        <f aca="false">A315+1</f>
        <v>314</v>
      </c>
      <c r="B316" s="25" t="s">
        <v>450</v>
      </c>
      <c r="C316" s="89" t="n">
        <v>36935</v>
      </c>
      <c r="D316" s="94"/>
      <c r="E316" s="92"/>
      <c r="F316" s="92"/>
      <c r="G316" s="23"/>
      <c r="H316" s="23"/>
      <c r="I316" s="23"/>
      <c r="J316" s="23" t="n">
        <v>77.19758593545</v>
      </c>
      <c r="K316" s="23" t="n">
        <v>97.2299168975069</v>
      </c>
      <c r="L316" s="23" t="n">
        <v>87.2340425531915</v>
      </c>
      <c r="M316" s="23"/>
      <c r="N316" s="23"/>
      <c r="O316" s="23"/>
      <c r="P316" s="24" t="n">
        <f aca="false">IF(SUM(H316:O316)=0,"",AVERAGE(H316:O316))</f>
        <v>87.2205151287161</v>
      </c>
    </row>
    <row r="317" customFormat="false" ht="12.75" hidden="false" customHeight="false" outlineLevel="0" collapsed="false">
      <c r="A317" s="17" t="n">
        <f aca="false">A316+1</f>
        <v>315</v>
      </c>
      <c r="B317" s="25" t="s">
        <v>451</v>
      </c>
      <c r="C317" s="89" t="n">
        <v>36981</v>
      </c>
      <c r="D317" s="94"/>
      <c r="E317" s="94"/>
      <c r="F317" s="92"/>
      <c r="G317" s="92" t="n">
        <v>98.8372093023256</v>
      </c>
      <c r="H317" s="23" t="n">
        <v>94.4818304172275</v>
      </c>
      <c r="I317" s="23" t="n">
        <v>94.9177877428999</v>
      </c>
      <c r="J317" s="23" t="n">
        <v>96.711509715994</v>
      </c>
      <c r="K317" s="23"/>
      <c r="L317" s="23"/>
      <c r="M317" s="23"/>
      <c r="N317" s="23"/>
      <c r="O317" s="23"/>
      <c r="P317" s="24" t="n">
        <f aca="false">IF(SUM(H317:O317)=0,"",AVERAGE(H317:O317))</f>
        <v>95.3703759587071</v>
      </c>
    </row>
    <row r="318" customFormat="false" ht="12.75" hidden="false" customHeight="false" outlineLevel="0" collapsed="false">
      <c r="A318" s="17" t="n">
        <f aca="false">A317+1</f>
        <v>316</v>
      </c>
      <c r="B318" s="25" t="s">
        <v>452</v>
      </c>
      <c r="C318" s="89" t="n">
        <v>37019</v>
      </c>
      <c r="D318" s="94"/>
      <c r="E318" s="94"/>
      <c r="F318" s="92" t="n">
        <v>95.9677419354839</v>
      </c>
      <c r="G318" s="92" t="n">
        <v>90.3829029385574</v>
      </c>
      <c r="H318" s="23" t="n">
        <v>93.4693877551021</v>
      </c>
      <c r="I318" s="23"/>
      <c r="J318" s="23" t="n">
        <v>86.1708666256915</v>
      </c>
      <c r="K318" s="23" t="n">
        <v>88.626907073509</v>
      </c>
      <c r="L318" s="23" t="n">
        <v>96.5034965034965</v>
      </c>
      <c r="M318" s="23"/>
      <c r="N318" s="23"/>
      <c r="O318" s="23"/>
      <c r="P318" s="24" t="n">
        <f aca="false">IF(SUM(H318:O318)=0,"",AVERAGE(H318:O318))</f>
        <v>91.1926644894498</v>
      </c>
    </row>
    <row r="319" customFormat="false" ht="12.75" hidden="false" customHeight="false" outlineLevel="0" collapsed="false">
      <c r="A319" s="17" t="n">
        <f aca="false">A318+1</f>
        <v>317</v>
      </c>
      <c r="B319" s="25" t="s">
        <v>453</v>
      </c>
      <c r="C319" s="89" t="n">
        <v>37037</v>
      </c>
      <c r="D319" s="94"/>
      <c r="E319" s="94"/>
      <c r="F319" s="92" t="n">
        <v>82.843137254902</v>
      </c>
      <c r="G319" s="92"/>
      <c r="H319" s="23" t="n">
        <v>96.0674157303371</v>
      </c>
      <c r="I319" s="23"/>
      <c r="J319" s="23" t="n">
        <v>98.4181568088033</v>
      </c>
      <c r="K319" s="23"/>
      <c r="L319" s="23" t="n">
        <v>99.7905027932961</v>
      </c>
      <c r="M319" s="23"/>
      <c r="N319" s="23"/>
      <c r="O319" s="23"/>
      <c r="P319" s="24" t="n">
        <f aca="false">IF(SUM(H319:O319)=0,"",AVERAGE(H319:O319))</f>
        <v>98.0920251108121</v>
      </c>
    </row>
    <row r="320" customFormat="false" ht="12.75" hidden="false" customHeight="false" outlineLevel="0" collapsed="false">
      <c r="A320" s="17" t="n">
        <f aca="false">A319+1</f>
        <v>318</v>
      </c>
      <c r="B320" s="25" t="s">
        <v>454</v>
      </c>
      <c r="C320" s="89" t="n">
        <v>36900</v>
      </c>
      <c r="D320" s="92" t="n">
        <v>99.3865030674847</v>
      </c>
      <c r="E320" s="92" t="n">
        <v>99.7005988023952</v>
      </c>
      <c r="F320" s="83" t="n">
        <v>99.7416020671835</v>
      </c>
      <c r="G320" s="23" t="n">
        <v>100</v>
      </c>
      <c r="H320" s="23" t="n">
        <v>100</v>
      </c>
      <c r="I320" s="23" t="n">
        <v>99.3261455525607</v>
      </c>
      <c r="J320" s="23" t="n">
        <v>97.8902953586498</v>
      </c>
      <c r="K320" s="23" t="n">
        <v>100</v>
      </c>
      <c r="L320" s="23" t="n">
        <v>100</v>
      </c>
      <c r="M320" s="23"/>
      <c r="N320" s="23"/>
      <c r="O320" s="23"/>
      <c r="P320" s="24" t="n">
        <f aca="false">IF(SUM(F320:O320)=0,"",AVERAGE(F320:O320))</f>
        <v>99.5654347111991</v>
      </c>
    </row>
    <row r="321" customFormat="false" ht="12.75" hidden="false" customHeight="false" outlineLevel="0" collapsed="false">
      <c r="A321" s="17" t="n">
        <f aca="false">A320+1</f>
        <v>319</v>
      </c>
      <c r="B321" s="25" t="s">
        <v>455</v>
      </c>
      <c r="C321" s="89" t="n">
        <v>36900</v>
      </c>
      <c r="D321" s="92" t="n">
        <v>73.9371534195933</v>
      </c>
      <c r="E321" s="92" t="n">
        <v>96.8562874251497</v>
      </c>
      <c r="F321" s="83" t="n">
        <v>100</v>
      </c>
      <c r="G321" s="23" t="n">
        <v>96.5083798882682</v>
      </c>
      <c r="H321" s="23" t="n">
        <v>89.3706293706294</v>
      </c>
      <c r="I321" s="23" t="n">
        <v>87.8415300546448</v>
      </c>
      <c r="J321" s="23" t="n">
        <v>93.5933147632312</v>
      </c>
      <c r="K321" s="23" t="n">
        <v>96.2073324905183</v>
      </c>
      <c r="L321" s="23" t="n">
        <v>87.9821958456973</v>
      </c>
      <c r="M321" s="23"/>
      <c r="N321" s="23"/>
      <c r="O321" s="23"/>
      <c r="P321" s="24" t="n">
        <f aca="false">IF(SUM(F321:O321)=0,"",AVERAGE(F321:O321))</f>
        <v>93.0719117732842</v>
      </c>
    </row>
    <row r="322" customFormat="false" ht="12.75" hidden="false" customHeight="false" outlineLevel="0" collapsed="false">
      <c r="A322" s="17" t="n">
        <f aca="false">A321+1</f>
        <v>320</v>
      </c>
      <c r="B322" s="25" t="s">
        <v>456</v>
      </c>
      <c r="C322" s="89" t="n">
        <v>36894</v>
      </c>
      <c r="D322" s="95"/>
      <c r="E322" s="92" t="n">
        <v>96.2852897473997</v>
      </c>
      <c r="F322" s="83" t="n">
        <v>99.8654104979812</v>
      </c>
      <c r="G322" s="23" t="n">
        <v>98.7534626038781</v>
      </c>
      <c r="H322" s="23" t="n">
        <v>100</v>
      </c>
      <c r="I322" s="23" t="n">
        <v>99.7198879551821</v>
      </c>
      <c r="J322" s="23" t="n">
        <v>100</v>
      </c>
      <c r="K322" s="23" t="n">
        <v>99.8655913978495</v>
      </c>
      <c r="L322" s="23" t="n">
        <v>100</v>
      </c>
      <c r="M322" s="23"/>
      <c r="N322" s="23"/>
      <c r="O322" s="23"/>
      <c r="P322" s="24" t="n">
        <f aca="false">IF(SUM(F322:O322)=0,"",AVERAGE(F322:O322))</f>
        <v>99.7434789221273</v>
      </c>
    </row>
    <row r="323" customFormat="false" ht="12.75" hidden="false" customHeight="false" outlineLevel="0" collapsed="false">
      <c r="A323" s="17" t="n">
        <f aca="false">A322+1</f>
        <v>321</v>
      </c>
      <c r="B323" s="25" t="s">
        <v>457</v>
      </c>
      <c r="C323" s="89" t="n">
        <v>36895</v>
      </c>
      <c r="D323" s="95"/>
      <c r="E323" s="92" t="n">
        <v>84.9261849261849</v>
      </c>
      <c r="F323" s="83" t="n">
        <v>97.8465679676985</v>
      </c>
      <c r="G323" s="23" t="n">
        <v>96.2603878116344</v>
      </c>
      <c r="H323" s="23" t="n">
        <v>99.4609164420485</v>
      </c>
      <c r="I323" s="23" t="n">
        <v>98.465829846583</v>
      </c>
      <c r="J323" s="23" t="n">
        <v>99.4623655913979</v>
      </c>
      <c r="K323" s="23" t="n">
        <v>96.6352624495289</v>
      </c>
      <c r="L323" s="23" t="n">
        <v>97.8783592644979</v>
      </c>
      <c r="M323" s="23"/>
      <c r="N323" s="23"/>
      <c r="O323" s="23"/>
      <c r="P323" s="24" t="n">
        <f aca="false">IF(SUM(F323:O323)=0,"",AVERAGE(F323:O323))</f>
        <v>98.0013841961984</v>
      </c>
    </row>
    <row r="324" customFormat="false" ht="12.75" hidden="false" customHeight="false" outlineLevel="0" collapsed="false">
      <c r="A324" s="17" t="n">
        <f aca="false">A323+1</f>
        <v>322</v>
      </c>
      <c r="B324" s="25" t="s">
        <v>458</v>
      </c>
      <c r="C324" s="89" t="n">
        <v>36907</v>
      </c>
      <c r="D324" s="94"/>
      <c r="E324" s="92" t="n">
        <v>86.0329776915616</v>
      </c>
      <c r="F324" s="92" t="n">
        <v>99.3564993564994</v>
      </c>
      <c r="G324" s="23" t="n">
        <v>100</v>
      </c>
      <c r="H324" s="23" t="n">
        <v>100</v>
      </c>
      <c r="I324" s="23" t="n">
        <v>99.7202797202797</v>
      </c>
      <c r="J324" s="23" t="n">
        <v>100</v>
      </c>
      <c r="K324" s="23" t="n">
        <v>99.1924629878869</v>
      </c>
      <c r="L324" s="23" t="n">
        <v>97.3087818696884</v>
      </c>
      <c r="M324" s="23"/>
      <c r="N324" s="23"/>
      <c r="O324" s="23"/>
      <c r="P324" s="24" t="n">
        <f aca="false">IF(SUM(G324:O324)=0,"",AVERAGE(G324:O324))</f>
        <v>99.3702540963092</v>
      </c>
    </row>
    <row r="325" customFormat="false" ht="12.75" hidden="false" customHeight="false" outlineLevel="0" collapsed="false">
      <c r="A325" s="17" t="n">
        <f aca="false">A324+1</f>
        <v>323</v>
      </c>
      <c r="B325" s="25" t="s">
        <v>459</v>
      </c>
      <c r="C325" s="89" t="n">
        <v>36907</v>
      </c>
      <c r="D325" s="94"/>
      <c r="E325" s="92" t="n">
        <v>97.676669893514</v>
      </c>
      <c r="F325" s="92" t="n">
        <v>97.3007712082262</v>
      </c>
      <c r="G325" s="23" t="n">
        <v>89.8507462686567</v>
      </c>
      <c r="H325" s="23" t="n">
        <v>97.1698113207547</v>
      </c>
      <c r="I325" s="23" t="n">
        <v>97.8991596638656</v>
      </c>
      <c r="J325" s="23" t="n">
        <v>100</v>
      </c>
      <c r="K325" s="23" t="n">
        <v>96.3464140730717</v>
      </c>
      <c r="L325" s="23" t="n">
        <v>100</v>
      </c>
      <c r="M325" s="23"/>
      <c r="N325" s="23"/>
      <c r="O325" s="23"/>
      <c r="P325" s="24" t="n">
        <f aca="false">IF(SUM(G325:O325)=0,"",AVERAGE(G325:O325))</f>
        <v>96.8776885543915</v>
      </c>
    </row>
    <row r="326" customFormat="false" ht="12.75" hidden="false" customHeight="false" outlineLevel="0" collapsed="false">
      <c r="A326" s="17" t="n">
        <f aca="false">A325+1</f>
        <v>324</v>
      </c>
      <c r="B326" s="25" t="s">
        <v>460</v>
      </c>
      <c r="C326" s="89" t="n">
        <v>36903</v>
      </c>
      <c r="D326" s="95"/>
      <c r="E326" s="92" t="n">
        <v>84.4660194174757</v>
      </c>
      <c r="F326" s="83" t="n">
        <v>92.6451612903226</v>
      </c>
      <c r="G326" s="23" t="n">
        <v>97.962154294032</v>
      </c>
      <c r="H326" s="23" t="n">
        <v>99.1869918699187</v>
      </c>
      <c r="I326" s="23" t="n">
        <v>99.71870604782</v>
      </c>
      <c r="J326" s="23" t="n">
        <v>100</v>
      </c>
      <c r="K326" s="23" t="n">
        <v>96.900269541779</v>
      </c>
      <c r="L326" s="23" t="n">
        <v>99.5762711864407</v>
      </c>
      <c r="M326" s="23"/>
      <c r="N326" s="23"/>
      <c r="O326" s="23"/>
      <c r="P326" s="24" t="n">
        <f aca="false">IF(SUM(F326:O326)=0,"",AVERAGE(F326:O326))</f>
        <v>97.9985077471876</v>
      </c>
    </row>
    <row r="327" customFormat="false" ht="12.75" hidden="false" customHeight="false" outlineLevel="0" collapsed="false">
      <c r="A327" s="17" t="n">
        <f aca="false">A326+1</f>
        <v>325</v>
      </c>
      <c r="B327" s="25" t="s">
        <v>461</v>
      </c>
      <c r="C327" s="89" t="n">
        <v>36908</v>
      </c>
      <c r="D327" s="94"/>
      <c r="E327" s="92" t="n">
        <v>98.6986986986987</v>
      </c>
      <c r="F327" s="92" t="n">
        <v>99.8712998712999</v>
      </c>
      <c r="G327" s="23" t="n">
        <v>100</v>
      </c>
      <c r="H327" s="23" t="n">
        <v>100</v>
      </c>
      <c r="I327" s="23" t="n">
        <v>99.859943977591</v>
      </c>
      <c r="J327" s="23" t="n">
        <v>100</v>
      </c>
      <c r="K327" s="23" t="n">
        <v>100</v>
      </c>
      <c r="L327" s="23" t="n">
        <v>100</v>
      </c>
      <c r="M327" s="23"/>
      <c r="N327" s="23"/>
      <c r="O327" s="23"/>
      <c r="P327" s="24" t="n">
        <f aca="false">IF(SUM(G327:O327)=0,"",AVERAGE(G327:O327))</f>
        <v>99.9766573295985</v>
      </c>
    </row>
    <row r="328" customFormat="false" ht="12.75" hidden="false" customHeight="false" outlineLevel="0" collapsed="false">
      <c r="A328" s="17" t="n">
        <f aca="false">A327+1</f>
        <v>326</v>
      </c>
      <c r="B328" s="25" t="s">
        <v>462</v>
      </c>
      <c r="C328" s="89" t="n">
        <v>36908</v>
      </c>
      <c r="D328" s="94"/>
      <c r="E328" s="92" t="n">
        <v>97.8783592644979</v>
      </c>
      <c r="F328" s="92" t="n">
        <v>97.2903225806452</v>
      </c>
      <c r="G328" s="23" t="n">
        <v>96.7836257309942</v>
      </c>
      <c r="H328" s="23" t="n">
        <v>100</v>
      </c>
      <c r="I328" s="23" t="n">
        <v>99.7198879551821</v>
      </c>
      <c r="J328" s="23" t="n">
        <v>97.7211796246649</v>
      </c>
      <c r="K328" s="23" t="n">
        <v>100</v>
      </c>
      <c r="L328" s="23" t="n">
        <v>100</v>
      </c>
      <c r="M328" s="23"/>
      <c r="N328" s="23"/>
      <c r="O328" s="23"/>
      <c r="P328" s="24" t="n">
        <f aca="false">IF(SUM(G328:O328)=0,"",AVERAGE(G328:O328))</f>
        <v>99.0374488851402</v>
      </c>
    </row>
    <row r="329" customFormat="false" ht="12.75" hidden="false" customHeight="false" outlineLevel="0" collapsed="false">
      <c r="A329" s="17" t="n">
        <f aca="false">A328+1</f>
        <v>327</v>
      </c>
      <c r="B329" s="25" t="s">
        <v>463</v>
      </c>
      <c r="C329" s="89" t="n">
        <v>36910</v>
      </c>
      <c r="D329" s="94"/>
      <c r="E329" s="92" t="n">
        <v>95.5357142857143</v>
      </c>
      <c r="F329" s="92" t="n">
        <v>98.3225806451613</v>
      </c>
      <c r="G329" s="23" t="n">
        <v>99.8548621190131</v>
      </c>
      <c r="H329" s="23" t="n">
        <v>100</v>
      </c>
      <c r="I329" s="23" t="n">
        <v>99.8597475455821</v>
      </c>
      <c r="J329" s="23" t="n">
        <v>99.8659517426274</v>
      </c>
      <c r="K329" s="23" t="n">
        <v>100</v>
      </c>
      <c r="L329" s="23" t="n">
        <v>94.6175637393768</v>
      </c>
      <c r="M329" s="23"/>
      <c r="N329" s="23"/>
      <c r="O329" s="23"/>
      <c r="P329" s="24" t="n">
        <f aca="false">IF(SUM(G329:O329)=0,"",AVERAGE(G329:O329))</f>
        <v>99.0330208577665</v>
      </c>
    </row>
    <row r="330" customFormat="false" ht="12.75" hidden="false" customHeight="false" outlineLevel="0" collapsed="false">
      <c r="A330" s="17" t="n">
        <f aca="false">A329+1</f>
        <v>328</v>
      </c>
      <c r="B330" s="25" t="s">
        <v>464</v>
      </c>
      <c r="C330" s="89" t="n">
        <v>36907</v>
      </c>
      <c r="D330" s="94"/>
      <c r="E330" s="92" t="n">
        <v>89.2822025565388</v>
      </c>
      <c r="F330" s="92" t="n">
        <v>97.8092783505155</v>
      </c>
      <c r="G330" s="23" t="n">
        <v>100</v>
      </c>
      <c r="H330" s="23" t="n">
        <v>98.3827493261456</v>
      </c>
      <c r="I330" s="23" t="n">
        <v>93.9691444600281</v>
      </c>
      <c r="J330" s="23" t="n">
        <v>89.261744966443</v>
      </c>
      <c r="K330" s="23" t="n">
        <v>100</v>
      </c>
      <c r="L330" s="23" t="n">
        <v>100</v>
      </c>
      <c r="M330" s="23"/>
      <c r="N330" s="23"/>
      <c r="O330" s="23"/>
      <c r="P330" s="24" t="n">
        <f aca="false">IF(SUM(G330:O330)=0,"",AVERAGE(G330:O330))</f>
        <v>96.9356064587694</v>
      </c>
    </row>
    <row r="331" customFormat="false" ht="12.75" hidden="false" customHeight="false" outlineLevel="0" collapsed="false">
      <c r="A331" s="17" t="n">
        <f aca="false">A330+1</f>
        <v>329</v>
      </c>
      <c r="B331" s="25" t="s">
        <v>465</v>
      </c>
      <c r="C331" s="89" t="n">
        <v>36970</v>
      </c>
      <c r="D331" s="94"/>
      <c r="E331" s="94"/>
      <c r="F331" s="96"/>
      <c r="G331" s="92" t="n">
        <v>99.1215226939971</v>
      </c>
      <c r="H331" s="92" t="n">
        <v>99.8480243161094</v>
      </c>
      <c r="I331" s="23" t="n">
        <v>98.6091794158554</v>
      </c>
      <c r="J331" s="23" t="n">
        <v>99.8654104979812</v>
      </c>
      <c r="K331" s="23" t="n">
        <v>100</v>
      </c>
      <c r="L331" s="23" t="n">
        <v>96.7375886524823</v>
      </c>
      <c r="M331" s="23"/>
      <c r="N331" s="23"/>
      <c r="O331" s="23"/>
      <c r="P331" s="24" t="n">
        <f aca="false">IF(SUM(I331:O331)=0,"",AVERAGE(I331:O331))</f>
        <v>98.8030446415797</v>
      </c>
    </row>
    <row r="332" customFormat="false" ht="12.75" hidden="false" customHeight="false" outlineLevel="0" collapsed="false">
      <c r="A332" s="17" t="n">
        <f aca="false">A331+1</f>
        <v>330</v>
      </c>
      <c r="B332" s="25" t="s">
        <v>466</v>
      </c>
      <c r="C332" s="89" t="n">
        <v>36971</v>
      </c>
      <c r="D332" s="94"/>
      <c r="E332" s="94"/>
      <c r="F332" s="96"/>
      <c r="G332" s="92" t="n">
        <v>94.3661971830986</v>
      </c>
      <c r="H332" s="92" t="n">
        <v>99.5268138801262</v>
      </c>
      <c r="I332" s="23" t="n">
        <v>94.9265687583445</v>
      </c>
      <c r="J332" s="23" t="n">
        <v>96.4985994397759</v>
      </c>
      <c r="K332" s="23" t="n">
        <v>99.5901639344262</v>
      </c>
      <c r="L332" s="23" t="n">
        <v>99.5879120879121</v>
      </c>
      <c r="M332" s="23"/>
      <c r="N332" s="23"/>
      <c r="O332" s="23"/>
      <c r="P332" s="24" t="n">
        <f aca="false">IF(SUM(I332:O332)=0,"",AVERAGE(I332:O332))</f>
        <v>97.6508110551147</v>
      </c>
    </row>
    <row r="333" customFormat="false" ht="12.75" hidden="false" customHeight="false" outlineLevel="0" collapsed="false">
      <c r="A333" s="17" t="n">
        <f aca="false">A332+1</f>
        <v>331</v>
      </c>
      <c r="B333" s="25" t="s">
        <v>467</v>
      </c>
      <c r="C333" s="89" t="n">
        <v>36914</v>
      </c>
      <c r="D333" s="94"/>
      <c r="E333" s="92" t="n">
        <v>88.8361045130641</v>
      </c>
      <c r="F333" s="92" t="n">
        <v>98.6824769433465</v>
      </c>
      <c r="G333" s="23" t="n">
        <v>98.9675516224189</v>
      </c>
      <c r="H333" s="23" t="n">
        <v>97.6995940460081</v>
      </c>
      <c r="I333" s="23" t="n">
        <v>98.4722222222222</v>
      </c>
      <c r="J333" s="23" t="n">
        <v>99.8657718120805</v>
      </c>
      <c r="K333" s="23" t="n">
        <v>99.8569384835479</v>
      </c>
      <c r="L333" s="23" t="n">
        <v>97.0873786407767</v>
      </c>
      <c r="M333" s="23"/>
      <c r="N333" s="23"/>
      <c r="O333" s="23"/>
      <c r="P333" s="24" t="n">
        <f aca="false">IF(SUM(G333:O333)=0,"",AVERAGE(G333:O333))</f>
        <v>98.6582428045091</v>
      </c>
    </row>
    <row r="334" customFormat="false" ht="12.75" hidden="false" customHeight="false" outlineLevel="0" collapsed="false">
      <c r="A334" s="17" t="n">
        <f aca="false">A333+1</f>
        <v>332</v>
      </c>
      <c r="B334" s="25" t="s">
        <v>468</v>
      </c>
      <c r="C334" s="89"/>
      <c r="D334" s="94"/>
      <c r="E334" s="94"/>
      <c r="F334" s="94"/>
      <c r="G334" s="94"/>
      <c r="H334" s="94"/>
      <c r="I334" s="94"/>
      <c r="J334" s="94"/>
      <c r="K334" s="94"/>
      <c r="L334" s="92" t="n">
        <v>99.6282527881041</v>
      </c>
      <c r="M334" s="92"/>
      <c r="N334" s="23"/>
      <c r="O334" s="23"/>
      <c r="P334" s="24"/>
    </row>
    <row r="335" customFormat="false" ht="12.75" hidden="false" customHeight="false" outlineLevel="0" collapsed="false">
      <c r="A335" s="17" t="n">
        <f aca="false">A334+1</f>
        <v>333</v>
      </c>
      <c r="B335" s="25" t="s">
        <v>469</v>
      </c>
      <c r="C335" s="89"/>
      <c r="D335" s="94"/>
      <c r="E335" s="94"/>
      <c r="F335" s="94"/>
      <c r="G335" s="94"/>
      <c r="H335" s="94"/>
      <c r="I335" s="94"/>
      <c r="J335" s="94"/>
      <c r="K335" s="94"/>
      <c r="L335" s="92" t="n">
        <v>70.4761904761905</v>
      </c>
      <c r="M335" s="92"/>
      <c r="N335" s="23"/>
      <c r="O335" s="23"/>
      <c r="P335" s="24"/>
    </row>
    <row r="336" customFormat="false" ht="12.75" hidden="false" customHeight="false" outlineLevel="0" collapsed="false">
      <c r="A336" s="17" t="n">
        <f aca="false">A335+1</f>
        <v>334</v>
      </c>
      <c r="B336" s="25" t="s">
        <v>470</v>
      </c>
      <c r="C336" s="89" t="n">
        <v>37082</v>
      </c>
      <c r="D336" s="94"/>
      <c r="E336" s="94"/>
      <c r="F336" s="94"/>
      <c r="G336" s="94"/>
      <c r="H336" s="94"/>
      <c r="I336" s="94"/>
      <c r="J336" s="93" t="n">
        <v>95.5188679245283</v>
      </c>
      <c r="K336" s="93" t="n">
        <v>91.3223140495868</v>
      </c>
      <c r="L336" s="23" t="n">
        <v>99.5768688293371</v>
      </c>
      <c r="M336" s="23"/>
      <c r="N336" s="23"/>
      <c r="O336" s="23"/>
      <c r="P336" s="24" t="n">
        <f aca="false">IF(SUM(L336:O336)=0,"",AVERAGE(L336:O336))</f>
        <v>99.5768688293371</v>
      </c>
    </row>
    <row r="337" customFormat="false" ht="12.75" hidden="false" customHeight="false" outlineLevel="0" collapsed="false">
      <c r="A337" s="17" t="n">
        <f aca="false">A336+1</f>
        <v>335</v>
      </c>
      <c r="B337" s="25" t="s">
        <v>471</v>
      </c>
      <c r="C337" s="89" t="n">
        <v>37083</v>
      </c>
      <c r="D337" s="94"/>
      <c r="E337" s="94"/>
      <c r="F337" s="94"/>
      <c r="G337" s="94"/>
      <c r="H337" s="94"/>
      <c r="I337" s="94"/>
      <c r="J337" s="93" t="n">
        <v>95.2908587257618</v>
      </c>
      <c r="K337" s="93" t="n">
        <v>95.3424657534247</v>
      </c>
      <c r="L337" s="23" t="n">
        <v>99.025069637883</v>
      </c>
      <c r="M337" s="23"/>
      <c r="N337" s="23"/>
      <c r="O337" s="23"/>
      <c r="P337" s="24" t="n">
        <f aca="false">IF(SUM(L337:O337)=0,"",AVERAGE(L337:O337))</f>
        <v>99.025069637883</v>
      </c>
    </row>
    <row r="338" customFormat="false" ht="12.75" hidden="false" customHeight="false" outlineLevel="0" collapsed="false">
      <c r="A338" s="17" t="n">
        <f aca="false">A337+1</f>
        <v>336</v>
      </c>
      <c r="B338" s="25" t="s">
        <v>472</v>
      </c>
      <c r="C338" s="89" t="n">
        <v>37084</v>
      </c>
      <c r="D338" s="94"/>
      <c r="E338" s="94"/>
      <c r="F338" s="94"/>
      <c r="G338" s="94"/>
      <c r="H338" s="94"/>
      <c r="I338" s="94"/>
      <c r="J338" s="93" t="n">
        <v>92.5465838509317</v>
      </c>
      <c r="K338" s="93" t="n">
        <v>93.5185185185185</v>
      </c>
      <c r="L338" s="23" t="n">
        <v>100</v>
      </c>
      <c r="M338" s="23"/>
      <c r="N338" s="23"/>
      <c r="O338" s="23"/>
      <c r="P338" s="24" t="n">
        <f aca="false">IF(SUM(L338:O338)=0,"",AVERAGE(L338:O338))</f>
        <v>100</v>
      </c>
    </row>
    <row r="339" customFormat="false" ht="12.75" hidden="false" customHeight="false" outlineLevel="0" collapsed="false">
      <c r="A339" s="17" t="n">
        <f aca="false">A338+1</f>
        <v>337</v>
      </c>
      <c r="B339" s="25" t="s">
        <v>473</v>
      </c>
      <c r="C339" s="89" t="n">
        <v>37076</v>
      </c>
      <c r="D339" s="94"/>
      <c r="E339" s="94"/>
      <c r="F339" s="94"/>
      <c r="G339" s="94"/>
      <c r="H339" s="94"/>
      <c r="I339" s="94"/>
      <c r="J339" s="93" t="n">
        <v>99.1471215351812</v>
      </c>
      <c r="K339" s="93" t="n">
        <v>97.2640218878249</v>
      </c>
      <c r="L339" s="23" t="n">
        <v>100</v>
      </c>
      <c r="M339" s="23"/>
      <c r="N339" s="23"/>
      <c r="O339" s="23"/>
      <c r="P339" s="24" t="n">
        <f aca="false">IF(SUM(L339:O339)=0,"",AVERAGE(L339:O339))</f>
        <v>100</v>
      </c>
    </row>
    <row r="340" customFormat="false" ht="12.75" hidden="false" customHeight="false" outlineLevel="0" collapsed="false">
      <c r="A340" s="17" t="n">
        <f aca="false">A339+1</f>
        <v>338</v>
      </c>
      <c r="B340" s="25" t="s">
        <v>474</v>
      </c>
      <c r="C340" s="89" t="n">
        <v>37082</v>
      </c>
      <c r="D340" s="94"/>
      <c r="E340" s="94"/>
      <c r="F340" s="94"/>
      <c r="G340" s="94"/>
      <c r="H340" s="94"/>
      <c r="I340" s="94"/>
      <c r="J340" s="93" t="n">
        <v>90.4255319148936</v>
      </c>
      <c r="K340" s="93" t="n">
        <v>83.7549933422104</v>
      </c>
      <c r="L340" s="23" t="n">
        <v>100</v>
      </c>
      <c r="M340" s="23"/>
      <c r="N340" s="23"/>
      <c r="O340" s="23"/>
      <c r="P340" s="24" t="n">
        <f aca="false">IF(SUM(L340:O340)=0,"",AVERAGE(L340:O340))</f>
        <v>100</v>
      </c>
    </row>
    <row r="341" customFormat="false" ht="12.75" hidden="false" customHeight="false" outlineLevel="0" collapsed="false">
      <c r="A341" s="17" t="n">
        <f aca="false">A340+1</f>
        <v>339</v>
      </c>
      <c r="B341" s="25" t="s">
        <v>475</v>
      </c>
      <c r="C341" s="89"/>
      <c r="D341" s="94"/>
      <c r="E341" s="94"/>
      <c r="F341" s="94"/>
      <c r="G341" s="94"/>
      <c r="H341" s="94"/>
      <c r="I341" s="94"/>
      <c r="J341" s="93"/>
      <c r="K341" s="93"/>
      <c r="L341" s="23" t="n">
        <v>97.6</v>
      </c>
      <c r="M341" s="23"/>
      <c r="N341" s="23"/>
      <c r="O341" s="23"/>
      <c r="P341" s="24" t="n">
        <f aca="false">IF(SUM(L341:O341)=0,"",AVERAGE(L341:O341))</f>
        <v>97.6</v>
      </c>
    </row>
    <row r="342" customFormat="false" ht="12.75" hidden="false" customHeight="false" outlineLevel="0" collapsed="false">
      <c r="A342" s="17" t="n">
        <f aca="false">A341+1</f>
        <v>340</v>
      </c>
      <c r="B342" s="25" t="s">
        <v>476</v>
      </c>
      <c r="C342" s="89" t="n">
        <v>36949</v>
      </c>
      <c r="D342" s="94"/>
      <c r="E342" s="94"/>
      <c r="F342" s="92"/>
      <c r="G342" s="92"/>
      <c r="H342" s="23" t="n">
        <v>81.1965811965812</v>
      </c>
      <c r="I342" s="23"/>
      <c r="J342" s="23" t="n">
        <v>92.8867403314917</v>
      </c>
      <c r="K342" s="23"/>
      <c r="L342" s="23"/>
      <c r="M342" s="23"/>
      <c r="N342" s="23"/>
      <c r="O342" s="23"/>
      <c r="P342" s="24" t="n">
        <f aca="false">IF(SUM(H342:O342)=0,"",AVERAGE(H342:O342))</f>
        <v>87.0416607640365</v>
      </c>
    </row>
    <row r="343" customFormat="false" ht="12.75" hidden="false" customHeight="false" outlineLevel="0" collapsed="false">
      <c r="A343" s="17" t="n">
        <f aca="false">A342+1</f>
        <v>341</v>
      </c>
      <c r="B343" s="25" t="s">
        <v>477</v>
      </c>
      <c r="C343" s="89" t="n">
        <v>37001</v>
      </c>
      <c r="D343" s="94"/>
      <c r="E343" s="94"/>
      <c r="F343" s="92"/>
      <c r="G343" s="92"/>
      <c r="H343" s="23"/>
      <c r="I343" s="23"/>
      <c r="J343" s="23" t="n">
        <v>93.2183572054955</v>
      </c>
      <c r="K343" s="23" t="n">
        <v>96.5277777777778</v>
      </c>
      <c r="L343" s="23" t="n">
        <v>99.8591549295775</v>
      </c>
      <c r="M343" s="23"/>
      <c r="N343" s="23"/>
      <c r="O343" s="23"/>
      <c r="P343" s="24" t="n">
        <f aca="false">IF(SUM(H343:O343)=0,"",AVERAGE(H343:O343))</f>
        <v>96.5350966376169</v>
      </c>
    </row>
    <row r="344" customFormat="false" ht="12.75" hidden="false" customHeight="false" outlineLevel="0" collapsed="false">
      <c r="A344" s="17" t="n">
        <f aca="false">A343+1</f>
        <v>342</v>
      </c>
      <c r="B344" s="25" t="s">
        <v>478</v>
      </c>
      <c r="C344" s="89" t="n">
        <v>37014</v>
      </c>
      <c r="D344" s="94"/>
      <c r="E344" s="94"/>
      <c r="F344" s="94"/>
      <c r="G344" s="94"/>
      <c r="H344" s="92" t="n">
        <v>99.8</v>
      </c>
      <c r="I344" s="92" t="n">
        <v>99.1643454038997</v>
      </c>
      <c r="J344" s="23" t="n">
        <v>99.4389901823282</v>
      </c>
      <c r="K344" s="23" t="n">
        <v>100</v>
      </c>
      <c r="L344" s="23" t="n">
        <v>99.4444444444444</v>
      </c>
      <c r="M344" s="23"/>
      <c r="N344" s="23"/>
      <c r="O344" s="23"/>
      <c r="P344" s="24" t="n">
        <f aca="false">IF(SUM(J344:O344)=0,"",AVERAGE(J344:O344))</f>
        <v>99.6278115422576</v>
      </c>
    </row>
    <row r="345" customFormat="false" ht="12.75" hidden="false" customHeight="false" outlineLevel="0" collapsed="false">
      <c r="A345" s="17" t="n">
        <f aca="false">A344+1</f>
        <v>343</v>
      </c>
      <c r="B345" s="25" t="s">
        <v>479</v>
      </c>
      <c r="C345" s="89" t="n">
        <v>37018</v>
      </c>
      <c r="D345" s="94"/>
      <c r="E345" s="94"/>
      <c r="F345" s="94"/>
      <c r="G345" s="94"/>
      <c r="H345" s="92" t="n">
        <v>92.6294820717131</v>
      </c>
      <c r="I345" s="92" t="n">
        <v>99.5798319327731</v>
      </c>
      <c r="J345" s="23" t="n">
        <v>97.0464135021097</v>
      </c>
      <c r="K345" s="23" t="n">
        <v>100</v>
      </c>
      <c r="L345" s="23" t="n">
        <v>99.5827538247566</v>
      </c>
      <c r="M345" s="23"/>
      <c r="N345" s="23"/>
      <c r="O345" s="23"/>
      <c r="P345" s="24" t="n">
        <f aca="false">IF(SUM(J345:O345)=0,"",AVERAGE(J345:O345))</f>
        <v>98.8763891089554</v>
      </c>
    </row>
    <row r="346" customFormat="false" ht="12.75" hidden="false" customHeight="false" outlineLevel="0" collapsed="false">
      <c r="A346" s="17" t="n">
        <f aca="false">A345+1</f>
        <v>344</v>
      </c>
      <c r="B346" s="25" t="s">
        <v>480</v>
      </c>
      <c r="C346" s="89" t="n">
        <v>37020</v>
      </c>
      <c r="D346" s="94"/>
      <c r="E346" s="94"/>
      <c r="F346" s="94"/>
      <c r="G346" s="94"/>
      <c r="H346" s="92" t="n">
        <v>97.752808988764</v>
      </c>
      <c r="I346" s="92" t="n">
        <v>99.5827538247566</v>
      </c>
      <c r="J346" s="23" t="n">
        <v>94.2657342657343</v>
      </c>
      <c r="K346" s="23" t="n">
        <v>100</v>
      </c>
      <c r="L346" s="23" t="n">
        <v>99.4452149791956</v>
      </c>
      <c r="M346" s="23"/>
      <c r="N346" s="23"/>
      <c r="O346" s="23"/>
      <c r="P346" s="24" t="n">
        <f aca="false">IF(SUM(J346:O346)=0,"",AVERAGE(J346:O346))</f>
        <v>97.9036497483099</v>
      </c>
    </row>
    <row r="347" customFormat="false" ht="12.75" hidden="false" customHeight="false" outlineLevel="0" collapsed="false">
      <c r="A347" s="17" t="n">
        <f aca="false">A346+1</f>
        <v>345</v>
      </c>
      <c r="B347" s="25" t="s">
        <v>481</v>
      </c>
      <c r="C347" s="89" t="n">
        <v>37027</v>
      </c>
      <c r="D347" s="94"/>
      <c r="E347" s="94"/>
      <c r="F347" s="94"/>
      <c r="G347" s="94"/>
      <c r="H347" s="94"/>
      <c r="I347" s="92" t="n">
        <v>95.0980392156863</v>
      </c>
      <c r="J347" s="92" t="n">
        <v>97.1264367816092</v>
      </c>
      <c r="K347" s="23" t="n">
        <v>100</v>
      </c>
      <c r="L347" s="23" t="n">
        <v>99.4991652754591</v>
      </c>
      <c r="M347" s="23"/>
      <c r="N347" s="23"/>
      <c r="O347" s="23"/>
      <c r="P347" s="24" t="n">
        <f aca="false">IF(SUM(K347:O347)=0,"",AVERAGE(K347:O347))</f>
        <v>99.7495826377296</v>
      </c>
    </row>
    <row r="348" customFormat="false" ht="12.75" hidden="false" customHeight="false" outlineLevel="0" collapsed="false">
      <c r="A348" s="17" t="n">
        <f aca="false">A347+1</f>
        <v>346</v>
      </c>
      <c r="B348" s="25" t="s">
        <v>482</v>
      </c>
      <c r="C348" s="89" t="n">
        <v>37033</v>
      </c>
      <c r="D348" s="94"/>
      <c r="E348" s="94"/>
      <c r="F348" s="94"/>
      <c r="G348" s="94"/>
      <c r="H348" s="94"/>
      <c r="I348" s="92"/>
      <c r="J348" s="92" t="n">
        <v>97.5541579315164</v>
      </c>
      <c r="K348" s="23" t="n">
        <v>99.0489130434783</v>
      </c>
      <c r="L348" s="23" t="n">
        <v>99.3720565149137</v>
      </c>
      <c r="M348" s="23"/>
      <c r="N348" s="23"/>
      <c r="O348" s="23"/>
      <c r="P348" s="24" t="n">
        <f aca="false">IF(SUM(K348:O348)=0,"",AVERAGE(K348:O348))</f>
        <v>99.210484779196</v>
      </c>
    </row>
    <row r="349" customFormat="false" ht="12.75" hidden="false" customHeight="false" outlineLevel="0" collapsed="false">
      <c r="A349" s="17" t="n">
        <f aca="false">A348+1</f>
        <v>347</v>
      </c>
      <c r="B349" s="25" t="s">
        <v>483</v>
      </c>
      <c r="C349" s="89" t="n">
        <v>37026</v>
      </c>
      <c r="D349" s="94"/>
      <c r="E349" s="94"/>
      <c r="F349" s="94"/>
      <c r="G349" s="94"/>
      <c r="H349" s="94"/>
      <c r="I349" s="92" t="n">
        <v>99.4428969359332</v>
      </c>
      <c r="J349" s="92" t="n">
        <v>99.1584852734923</v>
      </c>
      <c r="K349" s="23" t="n">
        <v>100</v>
      </c>
      <c r="L349" s="23" t="n">
        <v>99.3065187239945</v>
      </c>
      <c r="M349" s="23"/>
      <c r="N349" s="23"/>
      <c r="O349" s="23"/>
      <c r="P349" s="24" t="n">
        <f aca="false">IF(SUM(K349:O349)=0,"",AVERAGE(K349:O349))</f>
        <v>99.6532593619972</v>
      </c>
    </row>
    <row r="350" customFormat="false" ht="12.75" hidden="false" customHeight="false" outlineLevel="0" collapsed="false">
      <c r="A350" s="17" t="n">
        <f aca="false">A349+1</f>
        <v>348</v>
      </c>
      <c r="B350" s="25" t="s">
        <v>484</v>
      </c>
      <c r="C350" s="89" t="n">
        <v>37033</v>
      </c>
      <c r="D350" s="94"/>
      <c r="E350" s="94"/>
      <c r="F350" s="94"/>
      <c r="G350" s="94"/>
      <c r="H350" s="94"/>
      <c r="I350" s="92" t="n">
        <v>99.5810055865922</v>
      </c>
      <c r="J350" s="92" t="n">
        <v>99.2987377279102</v>
      </c>
      <c r="K350" s="23" t="n">
        <v>99.7293640054127</v>
      </c>
      <c r="L350" s="23" t="n">
        <v>99.4428969359332</v>
      </c>
      <c r="M350" s="23"/>
      <c r="N350" s="23"/>
      <c r="O350" s="23"/>
      <c r="P350" s="24" t="n">
        <f aca="false">IF(SUM(K350:O350)=0,"",AVERAGE(K350:O350))</f>
        <v>99.5861304706729</v>
      </c>
    </row>
    <row r="351" customFormat="false" ht="12.75" hidden="false" customHeight="false" outlineLevel="0" collapsed="false">
      <c r="A351" s="17" t="n">
        <f aca="false">A350+1</f>
        <v>349</v>
      </c>
      <c r="B351" s="25" t="s">
        <v>485</v>
      </c>
      <c r="C351" s="89" t="n">
        <v>37032</v>
      </c>
      <c r="D351" s="94"/>
      <c r="E351" s="94"/>
      <c r="F351" s="94"/>
      <c r="G351" s="94"/>
      <c r="H351" s="94"/>
      <c r="I351" s="92"/>
      <c r="J351" s="92" t="n">
        <v>93.7883435582822</v>
      </c>
      <c r="K351" s="23" t="n">
        <v>99.5934959349594</v>
      </c>
      <c r="L351" s="23" t="n">
        <v>95.9722222222222</v>
      </c>
      <c r="M351" s="23"/>
      <c r="N351" s="23"/>
      <c r="O351" s="23"/>
      <c r="P351" s="24" t="n">
        <f aca="false">IF(SUM(K351:O351)=0,"",AVERAGE(K351:O351))</f>
        <v>97.7828590785908</v>
      </c>
    </row>
    <row r="352" customFormat="false" ht="12.75" hidden="false" customHeight="false" outlineLevel="0" collapsed="false">
      <c r="A352" s="17" t="n">
        <f aca="false">A351+1</f>
        <v>350</v>
      </c>
      <c r="B352" s="25" t="s">
        <v>486</v>
      </c>
      <c r="C352" s="89" t="n">
        <v>37055</v>
      </c>
      <c r="D352" s="94"/>
      <c r="E352" s="94"/>
      <c r="F352" s="94"/>
      <c r="G352" s="94"/>
      <c r="H352" s="94"/>
      <c r="I352" s="92"/>
      <c r="J352" s="92" t="n">
        <v>93.2218309859155</v>
      </c>
      <c r="K352" s="23" t="n">
        <v>97.4289580514208</v>
      </c>
      <c r="L352" s="23" t="n">
        <v>97.0792767732962</v>
      </c>
      <c r="M352" s="23"/>
      <c r="N352" s="23"/>
      <c r="O352" s="23"/>
      <c r="P352" s="24" t="n">
        <f aca="false">IF(SUM(K352:O352)=0,"",AVERAGE(K352:O352))</f>
        <v>97.2541174123585</v>
      </c>
    </row>
    <row r="353" customFormat="false" ht="12.75" hidden="false" customHeight="false" outlineLevel="0" collapsed="false">
      <c r="A353" s="17" t="n">
        <f aca="false">A352+1</f>
        <v>351</v>
      </c>
      <c r="B353" s="25" t="s">
        <v>487</v>
      </c>
      <c r="C353" s="89" t="n">
        <v>37029</v>
      </c>
      <c r="D353" s="94"/>
      <c r="E353" s="94"/>
      <c r="F353" s="94"/>
      <c r="G353" s="94"/>
      <c r="H353" s="94"/>
      <c r="I353" s="92" t="n">
        <v>99.6598639455782</v>
      </c>
      <c r="J353" s="92" t="n">
        <v>94.5378151260504</v>
      </c>
      <c r="K353" s="23" t="n">
        <v>96.4285714285714</v>
      </c>
      <c r="L353" s="23" t="n">
        <v>98.4679665738162</v>
      </c>
      <c r="M353" s="23"/>
      <c r="N353" s="23"/>
      <c r="O353" s="23"/>
      <c r="P353" s="24" t="n">
        <f aca="false">IF(SUM(K353:O353)=0,"",AVERAGE(K353:O353))</f>
        <v>97.4482690011938</v>
      </c>
    </row>
    <row r="354" customFormat="false" ht="12.75" hidden="false" customHeight="false" outlineLevel="0" collapsed="false">
      <c r="A354" s="17" t="n">
        <f aca="false">A353+1</f>
        <v>352</v>
      </c>
      <c r="B354" s="25" t="s">
        <v>488</v>
      </c>
      <c r="C354" s="89" t="n">
        <v>37062</v>
      </c>
      <c r="D354" s="94"/>
      <c r="E354" s="94"/>
      <c r="F354" s="94"/>
      <c r="G354" s="94"/>
      <c r="H354" s="94"/>
      <c r="I354" s="94"/>
      <c r="J354" s="92" t="n">
        <v>97.1223021582734</v>
      </c>
      <c r="K354" s="92" t="n">
        <v>99.8643147896879</v>
      </c>
      <c r="L354" s="23" t="n">
        <v>99.5744680851064</v>
      </c>
      <c r="M354" s="23"/>
      <c r="N354" s="23"/>
      <c r="O354" s="23"/>
      <c r="P354" s="24" t="n">
        <f aca="false">IF(SUM(L354:O354)=0,"",AVERAGE(L354:O354))</f>
        <v>99.5744680851064</v>
      </c>
    </row>
    <row r="355" customFormat="false" ht="12.75" hidden="false" customHeight="false" outlineLevel="0" collapsed="false">
      <c r="A355" s="17" t="n">
        <f aca="false">A354+1</f>
        <v>353</v>
      </c>
      <c r="B355" s="25" t="s">
        <v>489</v>
      </c>
      <c r="C355" s="89" t="n">
        <v>37056</v>
      </c>
      <c r="D355" s="94"/>
      <c r="E355" s="94"/>
      <c r="F355" s="94"/>
      <c r="G355" s="94"/>
      <c r="H355" s="94"/>
      <c r="I355" s="92" t="n">
        <v>87.0229007633588</v>
      </c>
      <c r="J355" s="92" t="n">
        <v>95.7924263674614</v>
      </c>
      <c r="K355" s="23" t="n">
        <v>95.2316076294278</v>
      </c>
      <c r="L355" s="23" t="n">
        <v>99.8613037447989</v>
      </c>
      <c r="M355" s="23"/>
      <c r="N355" s="23"/>
      <c r="O355" s="23"/>
      <c r="P355" s="24" t="n">
        <f aca="false">IF(SUM(K355:O355)=0,"",AVERAGE(K355:O355))</f>
        <v>97.5464556871133</v>
      </c>
    </row>
    <row r="356" customFormat="false" ht="12.75" hidden="false" customHeight="false" outlineLevel="0" collapsed="false">
      <c r="A356" s="17" t="n">
        <f aca="false">A355+1</f>
        <v>354</v>
      </c>
      <c r="B356" s="25" t="s">
        <v>490</v>
      </c>
      <c r="C356" s="89" t="n">
        <v>37061</v>
      </c>
      <c r="D356" s="94"/>
      <c r="E356" s="94"/>
      <c r="F356" s="94"/>
      <c r="G356" s="94"/>
      <c r="H356" s="94"/>
      <c r="I356" s="94"/>
      <c r="J356" s="92" t="n">
        <v>98.5955056179775</v>
      </c>
      <c r="K356" s="92" t="n">
        <v>99.7293640054127</v>
      </c>
      <c r="L356" s="23" t="n">
        <v>99.7198879551821</v>
      </c>
      <c r="M356" s="23"/>
      <c r="N356" s="23"/>
      <c r="O356" s="23"/>
      <c r="P356" s="24" t="n">
        <f aca="false">IF(SUM(L356:O356)=0,"",AVERAGE(L356:O356))</f>
        <v>99.7198879551821</v>
      </c>
    </row>
    <row r="357" customFormat="false" ht="12.75" hidden="false" customHeight="false" outlineLevel="0" collapsed="false">
      <c r="A357" s="17" t="n">
        <f aca="false">A356+1</f>
        <v>355</v>
      </c>
      <c r="B357" s="25" t="s">
        <v>491</v>
      </c>
      <c r="C357" s="89" t="n">
        <v>37061</v>
      </c>
      <c r="D357" s="94"/>
      <c r="E357" s="94"/>
      <c r="F357" s="94"/>
      <c r="G357" s="94"/>
      <c r="H357" s="94"/>
      <c r="I357" s="94"/>
      <c r="J357" s="92" t="n">
        <v>99.002849002849</v>
      </c>
      <c r="K357" s="92" t="n">
        <v>98.2312925170068</v>
      </c>
      <c r="L357" s="23" t="n">
        <v>99.5833333333333</v>
      </c>
      <c r="M357" s="23"/>
      <c r="N357" s="23"/>
      <c r="O357" s="23"/>
      <c r="P357" s="24" t="n">
        <f aca="false">IF(SUM(L357:O357)=0,"",AVERAGE(L357:O357))</f>
        <v>99.5833333333333</v>
      </c>
    </row>
    <row r="358" customFormat="false" ht="12.75" hidden="false" customHeight="false" outlineLevel="0" collapsed="false">
      <c r="A358" s="17" t="n">
        <f aca="false">A357+1</f>
        <v>356</v>
      </c>
      <c r="B358" s="25" t="s">
        <v>492</v>
      </c>
      <c r="C358" s="89" t="n">
        <v>37064</v>
      </c>
      <c r="D358" s="94"/>
      <c r="E358" s="94"/>
      <c r="F358" s="94"/>
      <c r="G358" s="94"/>
      <c r="H358" s="94"/>
      <c r="I358" s="94"/>
      <c r="J358" s="92" t="n">
        <v>79.8780487804878</v>
      </c>
      <c r="K358" s="92" t="n">
        <v>99.7286295793759</v>
      </c>
      <c r="L358" s="23" t="n">
        <v>99.7222222222222</v>
      </c>
      <c r="M358" s="23"/>
      <c r="N358" s="23"/>
      <c r="O358" s="23"/>
      <c r="P358" s="24" t="n">
        <f aca="false">IF(SUM(L358:O358)=0,"",AVERAGE(L358:O358))</f>
        <v>99.7222222222222</v>
      </c>
    </row>
    <row r="359" customFormat="false" ht="12.75" hidden="false" customHeight="false" outlineLevel="0" collapsed="false">
      <c r="A359" s="17" t="n">
        <f aca="false">A358+1</f>
        <v>357</v>
      </c>
      <c r="B359" s="25" t="s">
        <v>493</v>
      </c>
      <c r="C359" s="89" t="n">
        <v>37063</v>
      </c>
      <c r="D359" s="94"/>
      <c r="E359" s="94"/>
      <c r="F359" s="94"/>
      <c r="G359" s="94"/>
      <c r="H359" s="94"/>
      <c r="I359" s="94"/>
      <c r="J359" s="92" t="n">
        <v>97.1563981042654</v>
      </c>
      <c r="K359" s="92" t="n">
        <v>98.9130434782609</v>
      </c>
      <c r="L359" s="23" t="n">
        <v>97.9108635097493</v>
      </c>
      <c r="M359" s="23"/>
      <c r="N359" s="23"/>
      <c r="O359" s="23"/>
      <c r="P359" s="24" t="n">
        <f aca="false">IF(SUM(L359:O359)=0,"",AVERAGE(L359:O359))</f>
        <v>97.9108635097493</v>
      </c>
    </row>
    <row r="360" customFormat="false" ht="12.75" hidden="false" customHeight="false" outlineLevel="0" collapsed="false">
      <c r="A360" s="17" t="n">
        <f aca="false">A359+1</f>
        <v>358</v>
      </c>
      <c r="B360" s="25" t="s">
        <v>494</v>
      </c>
      <c r="C360" s="89" t="n">
        <v>37063</v>
      </c>
      <c r="D360" s="94"/>
      <c r="E360" s="94"/>
      <c r="F360" s="94"/>
      <c r="G360" s="94"/>
      <c r="H360" s="94"/>
      <c r="I360" s="94"/>
      <c r="J360" s="92" t="n">
        <v>93.1686046511628</v>
      </c>
      <c r="K360" s="92" t="n">
        <v>99.8643147896879</v>
      </c>
      <c r="L360" s="23" t="n">
        <v>99.5833333333333</v>
      </c>
      <c r="M360" s="23"/>
      <c r="N360" s="23"/>
      <c r="O360" s="23"/>
      <c r="P360" s="24" t="n">
        <f aca="false">IF(SUM(L360:O360)=0,"",AVERAGE(L360:O360))</f>
        <v>99.5833333333333</v>
      </c>
    </row>
    <row r="361" customFormat="false" ht="12.75" hidden="false" customHeight="false" outlineLevel="0" collapsed="false">
      <c r="A361" s="17" t="n">
        <f aca="false">A360+1</f>
        <v>359</v>
      </c>
      <c r="B361" s="25" t="s">
        <v>495</v>
      </c>
      <c r="C361" s="89" t="n">
        <v>37049</v>
      </c>
      <c r="D361" s="94"/>
      <c r="E361" s="94"/>
      <c r="F361" s="94"/>
      <c r="G361" s="94"/>
      <c r="H361" s="94"/>
      <c r="I361" s="92" t="n">
        <v>92.8571428571429</v>
      </c>
      <c r="J361" s="92" t="n">
        <v>89.3408134642356</v>
      </c>
      <c r="K361" s="23" t="n">
        <v>99.4143484626647</v>
      </c>
      <c r="L361" s="23" t="n">
        <v>98.1969486823856</v>
      </c>
      <c r="M361" s="23"/>
      <c r="N361" s="23"/>
      <c r="O361" s="23"/>
      <c r="P361" s="24" t="n">
        <f aca="false">IF(SUM(K361:O361)=0,"",AVERAGE(K361:O361))</f>
        <v>98.8056485725251</v>
      </c>
    </row>
    <row r="362" customFormat="false" ht="12.75" hidden="false" customHeight="false" outlineLevel="0" collapsed="false">
      <c r="A362" s="17" t="n">
        <f aca="false">A361+1</f>
        <v>360</v>
      </c>
      <c r="B362" s="25" t="s">
        <v>496</v>
      </c>
      <c r="C362" s="89" t="n">
        <v>37049</v>
      </c>
      <c r="D362" s="94"/>
      <c r="E362" s="94"/>
      <c r="F362" s="94"/>
      <c r="G362" s="94"/>
      <c r="H362" s="94"/>
      <c r="I362" s="92" t="n">
        <v>97.4774774774775</v>
      </c>
      <c r="J362" s="92" t="n">
        <v>87.977369165488</v>
      </c>
      <c r="K362" s="23" t="n">
        <v>89.7183098591549</v>
      </c>
      <c r="L362" s="23" t="n">
        <v>95.8563535911602</v>
      </c>
      <c r="M362" s="23"/>
      <c r="N362" s="23"/>
      <c r="O362" s="23"/>
      <c r="P362" s="24" t="n">
        <f aca="false">IF(SUM(K362:O362)=0,"",AVERAGE(K362:O362))</f>
        <v>92.7873317251576</v>
      </c>
    </row>
    <row r="363" customFormat="false" ht="12.75" hidden="false" customHeight="false" outlineLevel="0" collapsed="false">
      <c r="A363" s="17" t="n">
        <f aca="false">A362+1</f>
        <v>361</v>
      </c>
      <c r="B363" s="25" t="s">
        <v>497</v>
      </c>
      <c r="C363" s="89" t="n">
        <v>37027</v>
      </c>
      <c r="D363" s="94"/>
      <c r="E363" s="94"/>
      <c r="F363" s="94"/>
      <c r="G363" s="94"/>
      <c r="H363" s="94"/>
      <c r="I363" s="92" t="n">
        <v>79.4800371402043</v>
      </c>
      <c r="J363" s="92" t="n">
        <v>98.4572230014025</v>
      </c>
      <c r="K363" s="23" t="n">
        <v>100</v>
      </c>
      <c r="L363" s="23" t="n">
        <v>99.4436717663421</v>
      </c>
      <c r="M363" s="23"/>
      <c r="N363" s="23"/>
      <c r="O363" s="23"/>
      <c r="P363" s="24" t="n">
        <f aca="false">IF(SUM(K363:O363)=0,"",AVERAGE(K363:O363))</f>
        <v>99.7218358831711</v>
      </c>
    </row>
    <row r="364" customFormat="false" ht="12.75" hidden="false" customHeight="false" outlineLevel="0" collapsed="false">
      <c r="A364" s="17" t="n">
        <f aca="false">A363+1</f>
        <v>362</v>
      </c>
      <c r="B364" s="25" t="s">
        <v>498</v>
      </c>
      <c r="C364" s="89" t="n">
        <v>37069</v>
      </c>
      <c r="D364" s="94"/>
      <c r="E364" s="94"/>
      <c r="F364" s="94"/>
      <c r="G364" s="94"/>
      <c r="H364" s="94"/>
      <c r="I364" s="94"/>
      <c r="J364" s="92" t="n">
        <v>96.7312348668281</v>
      </c>
      <c r="K364" s="92" t="n">
        <v>96.7741935483871</v>
      </c>
      <c r="L364" s="23" t="n">
        <v>98.75</v>
      </c>
      <c r="M364" s="23"/>
      <c r="N364" s="23"/>
      <c r="O364" s="23"/>
      <c r="P364" s="24" t="n">
        <f aca="false">IF(SUM(L364:O364)=0,"",AVERAGE(L364:O364))</f>
        <v>98.75</v>
      </c>
    </row>
    <row r="365" customFormat="false" ht="12.75" hidden="false" customHeight="false" outlineLevel="0" collapsed="false">
      <c r="A365" s="17" t="n">
        <f aca="false">A364+1</f>
        <v>363</v>
      </c>
      <c r="B365" s="25" t="s">
        <v>499</v>
      </c>
      <c r="C365" s="89" t="n">
        <v>37075</v>
      </c>
      <c r="D365" s="94"/>
      <c r="E365" s="94"/>
      <c r="F365" s="94"/>
      <c r="G365" s="94"/>
      <c r="H365" s="94"/>
      <c r="I365" s="94"/>
      <c r="J365" s="92" t="n">
        <v>99.7032640949555</v>
      </c>
      <c r="K365" s="92" t="n">
        <v>99.7308209959623</v>
      </c>
      <c r="L365" s="23" t="n">
        <v>99.8611111111111</v>
      </c>
      <c r="M365" s="23"/>
      <c r="N365" s="23"/>
      <c r="O365" s="23"/>
      <c r="P365" s="24" t="n">
        <f aca="false">IF(SUM(L365:O365)=0,"",AVERAGE(L365:O365))</f>
        <v>99.8611111111111</v>
      </c>
    </row>
    <row r="366" customFormat="false" ht="12.75" hidden="false" customHeight="false" outlineLevel="0" collapsed="false">
      <c r="A366" s="17" t="n">
        <f aca="false">A365+1</f>
        <v>364</v>
      </c>
      <c r="B366" s="25" t="s">
        <v>500</v>
      </c>
      <c r="C366" s="89"/>
      <c r="D366" s="94"/>
      <c r="E366" s="94"/>
      <c r="F366" s="94"/>
      <c r="G366" s="94"/>
      <c r="H366" s="94"/>
      <c r="I366" s="94"/>
      <c r="J366" s="94"/>
      <c r="K366" s="94"/>
      <c r="L366" s="92" t="n">
        <v>69.7619047619048</v>
      </c>
      <c r="M366" s="92"/>
      <c r="N366" s="23"/>
      <c r="O366" s="23"/>
      <c r="P366" s="24"/>
    </row>
    <row r="367" customFormat="false" ht="12.75" hidden="false" customHeight="false" outlineLevel="0" collapsed="false">
      <c r="A367" s="17" t="n">
        <f aca="false">A366+1</f>
        <v>365</v>
      </c>
      <c r="B367" s="25" t="s">
        <v>501</v>
      </c>
      <c r="C367" s="89"/>
      <c r="D367" s="94"/>
      <c r="E367" s="94"/>
      <c r="F367" s="94"/>
      <c r="G367" s="94"/>
      <c r="H367" s="94"/>
      <c r="I367" s="94"/>
      <c r="J367" s="94"/>
      <c r="K367" s="94"/>
      <c r="L367" s="92" t="n">
        <v>99.6551724137931</v>
      </c>
      <c r="M367" s="92"/>
      <c r="N367" s="23"/>
      <c r="O367" s="23"/>
      <c r="P367" s="24"/>
    </row>
    <row r="368" customFormat="false" ht="12.75" hidden="false" customHeight="false" outlineLevel="0" collapsed="false">
      <c r="A368" s="17" t="n">
        <f aca="false">A367+1</f>
        <v>366</v>
      </c>
      <c r="B368" s="25" t="s">
        <v>502</v>
      </c>
      <c r="C368" s="89"/>
      <c r="D368" s="94"/>
      <c r="E368" s="94"/>
      <c r="F368" s="94"/>
      <c r="G368" s="94"/>
      <c r="H368" s="94"/>
      <c r="I368" s="94"/>
      <c r="J368" s="94"/>
      <c r="K368" s="94"/>
      <c r="L368" s="92" t="n">
        <v>93.8914027149321</v>
      </c>
      <c r="M368" s="92"/>
      <c r="N368" s="23"/>
      <c r="O368" s="23"/>
      <c r="P368" s="24"/>
    </row>
    <row r="369" customFormat="false" ht="12.75" hidden="false" customHeight="false" outlineLevel="0" collapsed="false">
      <c r="A369" s="17" t="n">
        <f aca="false">A368+1</f>
        <v>367</v>
      </c>
      <c r="B369" s="25" t="s">
        <v>503</v>
      </c>
      <c r="C369" s="89" t="n">
        <v>37098</v>
      </c>
      <c r="D369" s="94"/>
      <c r="E369" s="94"/>
      <c r="F369" s="94"/>
      <c r="G369" s="94"/>
      <c r="H369" s="94"/>
      <c r="I369" s="94"/>
      <c r="J369" s="94"/>
      <c r="K369" s="94"/>
      <c r="L369" s="92" t="n">
        <v>94.4482522275531</v>
      </c>
      <c r="M369" s="92"/>
      <c r="N369" s="23"/>
      <c r="O369" s="23"/>
      <c r="P369" s="24"/>
    </row>
    <row r="370" customFormat="false" ht="12.75" hidden="false" customHeight="false" outlineLevel="0" collapsed="false">
      <c r="A370" s="17" t="n">
        <f aca="false">A369+1</f>
        <v>368</v>
      </c>
      <c r="B370" s="25" t="s">
        <v>504</v>
      </c>
      <c r="C370" s="89" t="n">
        <v>37104</v>
      </c>
      <c r="D370" s="94"/>
      <c r="E370" s="94"/>
      <c r="F370" s="94"/>
      <c r="G370" s="94"/>
      <c r="H370" s="94"/>
      <c r="I370" s="94"/>
      <c r="J370" s="94"/>
      <c r="K370" s="94"/>
      <c r="L370" s="92" t="n">
        <v>71.0877192982456</v>
      </c>
      <c r="M370" s="92"/>
      <c r="N370" s="23"/>
      <c r="O370" s="23"/>
      <c r="P370" s="24"/>
    </row>
    <row r="371" customFormat="false" ht="12.75" hidden="false" customHeight="false" outlineLevel="0" collapsed="false">
      <c r="A371" s="17" t="n">
        <f aca="false">A370+1</f>
        <v>369</v>
      </c>
      <c r="B371" s="25" t="s">
        <v>505</v>
      </c>
      <c r="C371" s="89" t="n">
        <v>37119</v>
      </c>
      <c r="D371" s="94"/>
      <c r="E371" s="94"/>
      <c r="F371" s="94"/>
      <c r="G371" s="94"/>
      <c r="H371" s="94"/>
      <c r="I371" s="94"/>
      <c r="J371" s="94"/>
      <c r="K371" s="94"/>
      <c r="L371" s="92" t="n">
        <v>89.6935933147632</v>
      </c>
      <c r="M371" s="92"/>
      <c r="N371" s="23"/>
      <c r="O371" s="23"/>
      <c r="P371" s="24"/>
    </row>
    <row r="372" customFormat="false" ht="12.75" hidden="false" customHeight="false" outlineLevel="0" collapsed="false">
      <c r="A372" s="17" t="n">
        <f aca="false">A371+1</f>
        <v>370</v>
      </c>
      <c r="B372" s="25" t="s">
        <v>506</v>
      </c>
      <c r="C372" s="89" t="n">
        <v>37123</v>
      </c>
      <c r="D372" s="94"/>
      <c r="E372" s="94"/>
      <c r="F372" s="94"/>
      <c r="G372" s="94"/>
      <c r="H372" s="94"/>
      <c r="I372" s="94"/>
      <c r="J372" s="94"/>
      <c r="K372" s="94"/>
      <c r="L372" s="92" t="n">
        <v>95.6824512534819</v>
      </c>
      <c r="M372" s="92"/>
      <c r="N372" s="23"/>
      <c r="O372" s="23"/>
      <c r="P372" s="24"/>
    </row>
    <row r="373" customFormat="false" ht="12.75" hidden="false" customHeight="false" outlineLevel="0" collapsed="false">
      <c r="A373" s="17" t="n">
        <f aca="false">A372+1</f>
        <v>371</v>
      </c>
      <c r="B373" s="25" t="s">
        <v>507</v>
      </c>
      <c r="C373" s="89" t="n">
        <v>37122</v>
      </c>
      <c r="D373" s="94"/>
      <c r="E373" s="94"/>
      <c r="F373" s="94"/>
      <c r="G373" s="94"/>
      <c r="H373" s="94"/>
      <c r="I373" s="94"/>
      <c r="J373" s="94"/>
      <c r="K373" s="94"/>
      <c r="L373" s="92" t="n">
        <v>97.3898858075041</v>
      </c>
      <c r="M373" s="92"/>
      <c r="N373" s="23"/>
      <c r="O373" s="23"/>
      <c r="P373" s="24"/>
    </row>
    <row r="374" customFormat="false" ht="12.75" hidden="false" customHeight="false" outlineLevel="0" collapsed="false">
      <c r="A374" s="17" t="n">
        <f aca="false">A373+1</f>
        <v>372</v>
      </c>
      <c r="B374" s="25" t="s">
        <v>508</v>
      </c>
      <c r="C374" s="89" t="n">
        <v>37105</v>
      </c>
      <c r="D374" s="94"/>
      <c r="E374" s="94"/>
      <c r="F374" s="94"/>
      <c r="G374" s="94"/>
      <c r="H374" s="94"/>
      <c r="I374" s="94"/>
      <c r="J374" s="94"/>
      <c r="K374" s="92" t="n">
        <v>99.8554913294798</v>
      </c>
      <c r="L374" s="92" t="n">
        <v>96.8055555555556</v>
      </c>
      <c r="M374" s="23"/>
      <c r="N374" s="23"/>
      <c r="O374" s="23"/>
      <c r="P374" s="24"/>
    </row>
    <row r="375" customFormat="false" ht="12.75" hidden="false" customHeight="false" outlineLevel="0" collapsed="false">
      <c r="A375" s="17" t="n">
        <f aca="false">A374+1</f>
        <v>373</v>
      </c>
      <c r="B375" s="25" t="s">
        <v>509</v>
      </c>
      <c r="C375" s="89"/>
      <c r="D375" s="94"/>
      <c r="E375" s="94"/>
      <c r="F375" s="94"/>
      <c r="G375" s="94"/>
      <c r="H375" s="94"/>
      <c r="I375" s="94"/>
      <c r="J375" s="94"/>
      <c r="K375" s="92"/>
      <c r="L375" s="92" t="n">
        <v>91.1290322580645</v>
      </c>
      <c r="M375" s="23"/>
      <c r="N375" s="23"/>
      <c r="O375" s="23"/>
      <c r="P375" s="24"/>
    </row>
    <row r="376" customFormat="false" ht="12.75" hidden="false" customHeight="false" outlineLevel="0" collapsed="false">
      <c r="A376" s="17" t="n">
        <f aca="false">A375+1</f>
        <v>374</v>
      </c>
      <c r="B376" s="25" t="s">
        <v>510</v>
      </c>
      <c r="C376" s="89"/>
      <c r="D376" s="94"/>
      <c r="E376" s="94"/>
      <c r="F376" s="94"/>
      <c r="G376" s="94"/>
      <c r="H376" s="94"/>
      <c r="I376" s="94"/>
      <c r="J376" s="94"/>
      <c r="K376" s="92"/>
      <c r="L376" s="92" t="n">
        <v>100</v>
      </c>
      <c r="M376" s="23"/>
      <c r="N376" s="23"/>
      <c r="O376" s="23"/>
      <c r="P376" s="24"/>
    </row>
    <row r="377" customFormat="false" ht="12.75" hidden="false" customHeight="false" outlineLevel="0" collapsed="false">
      <c r="A377" s="17" t="n">
        <f aca="false">A376+1</f>
        <v>375</v>
      </c>
      <c r="B377" s="25" t="s">
        <v>511</v>
      </c>
      <c r="C377" s="89"/>
      <c r="D377" s="94"/>
      <c r="E377" s="94"/>
      <c r="F377" s="94"/>
      <c r="G377" s="94"/>
      <c r="H377" s="94"/>
      <c r="I377" s="94"/>
      <c r="J377" s="94"/>
      <c r="K377" s="92"/>
      <c r="L377" s="92" t="n">
        <v>100</v>
      </c>
      <c r="M377" s="23"/>
      <c r="N377" s="23"/>
      <c r="O377" s="23"/>
      <c r="P377" s="24"/>
    </row>
    <row r="379" customFormat="false" ht="12.75" hidden="false" customHeight="false" outlineLevel="0" collapsed="false">
      <c r="B379" s="97" t="s">
        <v>512</v>
      </c>
      <c r="C379" s="2"/>
      <c r="D379" s="70" t="n">
        <f aca="false">AVERAGE(D6:D16,D18:D25,D27:D34,D36:D127,D129:D160,D162:D183,D185:D220,D230,D247:D255,D267:D268)</f>
        <v>97.8523482604671</v>
      </c>
      <c r="E379" s="71" t="n">
        <f aca="false">AVERAGE(E6:E34,E36:E183,E185:E220,E230,E247:E257,E267:E268,E278,E304,E333)</f>
        <v>98.23414343665</v>
      </c>
      <c r="F379" s="71" t="n">
        <f aca="false">AVERAGE(F6:F24,F26:F34,F36:F94,F96:F158,F160:F211,F213:F221,F230:F237,F240:F257,F266:F268,F272:F287,F294:F300,F304,F308,F320:F323,F326,F212)</f>
        <v>97.9540258408772</v>
      </c>
      <c r="G379" s="71" t="n">
        <f aca="false">AVERAGE(G6:G21,G23:G34,G36:G95,G96:G159,G160:G212,G213:G229,G230:G239,G240:G257,G266:G268,G272:G292,G294:G300,G304,G307:G309,G320:G325,G326:G330,G333)</f>
        <v>98.4231249933176</v>
      </c>
      <c r="H379" s="71" t="n">
        <f aca="false">AVERAGE(H6:H14,H16:H34,H36:H95,H96:H159,H160:H212,H213:H229,H230:H239,H240:H257,H261:H268,H272:H292,H294:H300,H304:H306,H307:H319,H320:H325,H326:H330,H333:H343,H293)</f>
        <v>98.1374059792505</v>
      </c>
      <c r="I379" s="71" t="n">
        <f aca="false">AVERAGE(I6:I14,I16:I34,I36:I95,I96:I159,I160:I212,I213:I229,I230:I239,I240:I260,I261:I271,I272:I292,I294:I303,I304:I306,I307:I319,I320:I325,I326:I332,I333:I343)</f>
        <v>97.8989252785385</v>
      </c>
      <c r="J379" s="71" t="n">
        <f aca="false">AVERAGE(J6:J15,J16:J34,J36:J95,J96:J159,J160:J212,J213:J229,J230:J239,J240:J260,J261:J271,J272:J288,J292:J303,J304:J306,J307:J319,J320:J325,J326:J333,J342:J343,J344:J346)</f>
        <v>96.7076754247615</v>
      </c>
      <c r="K379" s="71" t="n">
        <f aca="false">AVERAGE(K6:K15,K16:K34,K36:K95,K96:K159,K160:K212,K213:K229,K230:K239,K240:K260,K261:K271,K272:K291,K292:K303,K304:K306,K307:K319,K320:K325,K326:K333,K342:K353,K355,K361:K363)</f>
        <v>96.7464619220377</v>
      </c>
      <c r="L379" s="71" t="n">
        <f aca="false">AVERAGE(L6:L181,L183:L230,L232,L235:L261,L263:L288,L290,L292,L294:L310,L312:L316,L318:L333,L336:L341,L343:L365)</f>
        <v>97.6525868725846</v>
      </c>
    </row>
    <row r="380" customFormat="false" ht="12.75" hidden="false" customHeight="false" outlineLevel="0" collapsed="false">
      <c r="B380" s="69"/>
      <c r="C380" s="2"/>
      <c r="D380" s="70"/>
      <c r="E380" s="71"/>
      <c r="F380" s="71"/>
      <c r="G380" s="71"/>
      <c r="H380" s="71"/>
      <c r="I380" s="71"/>
      <c r="J380" s="71"/>
      <c r="K380" s="71"/>
      <c r="L380" s="71"/>
    </row>
    <row r="381" customFormat="false" ht="12.75" hidden="false" customHeight="false" outlineLevel="0" collapsed="false">
      <c r="B381" s="97" t="s">
        <v>513</v>
      </c>
      <c r="C381" s="2"/>
      <c r="D381" s="60" t="n">
        <v>278</v>
      </c>
      <c r="E381" s="60" t="n">
        <v>302</v>
      </c>
      <c r="F381" s="60" t="n">
        <v>318</v>
      </c>
      <c r="G381" s="60" t="n">
        <v>329</v>
      </c>
      <c r="H381" s="60" t="n">
        <v>337</v>
      </c>
      <c r="I381" s="60" t="n">
        <v>350</v>
      </c>
      <c r="J381" s="60" t="n">
        <v>357</v>
      </c>
      <c r="K381" s="60" t="n">
        <v>365</v>
      </c>
      <c r="L381" s="60" t="n">
        <v>375</v>
      </c>
    </row>
    <row r="382" customFormat="false" ht="12.75" hidden="false" customHeight="false" outlineLevel="0" collapsed="false">
      <c r="B382" s="97"/>
      <c r="C382" s="2"/>
      <c r="D382" s="60"/>
      <c r="E382" s="60"/>
      <c r="F382" s="60"/>
      <c r="G382" s="60"/>
      <c r="H382" s="60"/>
      <c r="I382" s="60"/>
      <c r="J382" s="60"/>
      <c r="K382" s="60"/>
      <c r="L382" s="60"/>
    </row>
    <row r="383" customFormat="false" ht="12.75" hidden="false" customHeight="false" outlineLevel="0" collapsed="false">
      <c r="D383" s="70"/>
      <c r="E383" s="98"/>
    </row>
    <row r="384" customFormat="false" ht="12.75" hidden="false" customHeight="false" outlineLevel="0" collapsed="false">
      <c r="B384" s="72"/>
      <c r="C384" s="0" t="s">
        <v>514</v>
      </c>
    </row>
    <row r="385" customFormat="false" ht="12.75" hidden="false" customHeight="false" outlineLevel="0" collapsed="false">
      <c r="B385" s="99"/>
      <c r="C385" s="99"/>
    </row>
    <row r="386" customFormat="false" ht="12.75" hidden="false" customHeight="false" outlineLevel="0" collapsed="false">
      <c r="B386" s="74" t="s">
        <v>134</v>
      </c>
    </row>
  </sheetData>
  <mergeCells count="1">
    <mergeCell ref="B385:C385"/>
  </mergeCells>
  <printOptions headings="false" gridLines="false" gridLinesSet="true" horizontalCentered="true" verticalCentered="false"/>
  <pageMargins left="0.196527777777778" right="0.196527777777778" top="0.7875" bottom="0.7875" header="0.511805555555556" footer="0.511805555555556"/>
  <pageSetup paperSize="1" scale="96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&amp;L&amp;11EW 1.5&amp;C&amp;11&amp;UEuropean Availability&amp;R&amp;11 2001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05555555556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&amp;L&amp;"Arial,Bold"&amp;11EW 1.5&amp;C&amp;"Arial,Bold"&amp;11&amp;UEuropean Availability&amp;R&amp;"Arial,Bold"&amp;11 2001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1999-08-09T10:31:48Z</dcterms:created>
  <dc:creator>PC21</dc:creator>
  <dc:description/>
  <dc:language>en-US</dc:language>
  <cp:lastModifiedBy>EI</cp:lastModifiedBy>
  <cp:lastPrinted>2001-11-07T23:45:16Z</cp:lastPrinted>
  <cp:revision>0</cp:revision>
  <dc:subject/>
  <dc:title/>
</cp:coreProperties>
</file>