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Sheet1!$B$1:$F$20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<sst xmlns="http://schemas.openxmlformats.org/spreadsheetml/2006/main" count="18" uniqueCount="18">
  <si>
    <t xml:space="preserve">Enron Equity Forward Model for 9/21/01 Roll</t>
  </si>
  <si>
    <t xml:space="preserve">Forward Pricing</t>
  </si>
  <si>
    <t xml:space="preserve">Trade Date</t>
  </si>
  <si>
    <t xml:space="preserve">Effective Date</t>
  </si>
  <si>
    <t xml:space="preserve">Maturity Date</t>
  </si>
  <si>
    <t xml:space="preserve"># of Days</t>
  </si>
  <si>
    <t xml:space="preserve">Base Price (Fwd Price as of 10/12/01)</t>
  </si>
  <si>
    <t xml:space="preserve">LIBOR</t>
  </si>
  <si>
    <t xml:space="preserve">Spread</t>
  </si>
  <si>
    <t xml:space="preserve">All in Rate</t>
  </si>
  <si>
    <t xml:space="preserve">Per Share Carry</t>
  </si>
  <si>
    <t xml:space="preserve">Dividend per Share (12/20/01)</t>
  </si>
  <si>
    <t xml:space="preserve">Forward Price</t>
  </si>
  <si>
    <t xml:space="preserve"># of Shares</t>
  </si>
  <si>
    <t xml:space="preserve">Determined Amount</t>
  </si>
  <si>
    <t xml:space="preserve">Share Price</t>
  </si>
  <si>
    <t xml:space="preserve">Trigger Price</t>
  </si>
  <si>
    <t xml:space="preserve">Total Price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</si>
</sst>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d\-mmm\-yy"/>
    <numFmt numFmtId="166" formatCode="0%"/>
    <numFmt numFmtId="167" formatCode="0.00000%"/>
    <numFmt numFmtId="168" formatCode="dd\-mmm\-yy"/>
    <numFmt numFmtId="169" formatCode="_(* #,##0.00_);_(* \(#,##0.00\);_(* \-??_);_(@_)"/>
    <numFmt numFmtId="170" formatCode="_(* #,##0_);_(* \(#,##0\);_(* \-??_);_(@_)"/>
    <numFmt numFmtId="171" formatCode="\$#,##0.0000"/>
    <numFmt numFmtId="172" formatCode="\$#,##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MS Sans Serif"/>
      <family val="0"/>
    </font>
    <font>
      <i val="true"/>
      <sz val="10"/>
      <name val="Arial"/>
      <family val="2"/>
    </font>
    <font>
      <b val="true"/>
      <i val="true"/>
      <sz val="10"/>
      <name val="MS Sans Serif"/>
      <family val="2"/>
    </font>
    <font>
      <b val="true"/>
      <sz val="10"/>
      <name val="MS Sans Serif"/>
      <family val="0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InputDate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G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8.41"/>
    <col collapsed="false" customWidth="true" hidden="false" outlineLevel="0" max="3" min="3" style="0" width="17.14"/>
    <col collapsed="false" customWidth="true" hidden="false" outlineLevel="0" max="4" min="4" style="0" width="13.28"/>
    <col collapsed="false" customWidth="true" hidden="false" outlineLevel="0" max="6" min="5" style="0" width="11.42"/>
  </cols>
  <sheetData>
    <row r="1" customFormat="false" ht="12.75" hidden="false" customHeight="false" outlineLevel="0" collapsed="false">
      <c r="B1" s="1" t="s">
        <v>0</v>
      </c>
    </row>
    <row r="3" customFormat="false" ht="12.75" hidden="false" customHeight="false" outlineLevel="0" collapsed="false">
      <c r="C3" s="2"/>
      <c r="D3" s="2"/>
      <c r="E3" s="2"/>
      <c r="F3" s="2"/>
    </row>
    <row r="4" customFormat="false" ht="12.75" hidden="false" customHeight="false" outlineLevel="0" collapsed="false">
      <c r="B4" s="3" t="s">
        <v>1</v>
      </c>
      <c r="D4" s="2"/>
      <c r="E4" s="2"/>
    </row>
    <row r="6" customFormat="false" ht="12.75" hidden="false" customHeight="false" outlineLevel="0" collapsed="false">
      <c r="B6" s="4" t="s">
        <v>2</v>
      </c>
      <c r="C6" s="5" t="n">
        <v>37155</v>
      </c>
    </row>
    <row r="7" customFormat="false" ht="12.75" hidden="false" customHeight="false" outlineLevel="0" collapsed="false">
      <c r="B7" s="4" t="s">
        <v>3</v>
      </c>
      <c r="C7" s="5" t="n">
        <v>37176</v>
      </c>
    </row>
    <row r="8" customFormat="false" ht="12.75" hidden="false" customHeight="false" outlineLevel="0" collapsed="false">
      <c r="B8" s="4" t="s">
        <v>4</v>
      </c>
      <c r="C8" s="5" t="n">
        <v>37270</v>
      </c>
    </row>
    <row r="9" customFormat="false" ht="12.75" hidden="false" customHeight="false" outlineLevel="0" collapsed="false">
      <c r="B9" s="4" t="s">
        <v>5</v>
      </c>
      <c r="C9" s="6" t="n">
        <f aca="false">C8-C7</f>
        <v>94</v>
      </c>
      <c r="F9" s="2"/>
    </row>
    <row r="10" customFormat="false" ht="12.75" hidden="false" customHeight="false" outlineLevel="0" collapsed="false">
      <c r="B10" s="4" t="s">
        <v>6</v>
      </c>
      <c r="C10" s="7" t="n">
        <v>76.8534</v>
      </c>
      <c r="F10" s="2"/>
    </row>
    <row r="11" customFormat="false" ht="12.75" hidden="false" customHeight="false" outlineLevel="0" collapsed="false">
      <c r="B11" s="4" t="s">
        <v>7</v>
      </c>
      <c r="C11" s="8" t="n">
        <v>0.02615</v>
      </c>
      <c r="G11" s="6"/>
    </row>
    <row r="12" customFormat="false" ht="12.75" hidden="false" customHeight="false" outlineLevel="0" collapsed="false">
      <c r="B12" s="4" t="s">
        <v>8</v>
      </c>
      <c r="C12" s="8" t="n">
        <v>0.0095</v>
      </c>
      <c r="F12" s="2"/>
    </row>
    <row r="13" customFormat="false" ht="12.75" hidden="false" customHeight="false" outlineLevel="0" collapsed="false">
      <c r="B13" s="4" t="s">
        <v>9</v>
      </c>
      <c r="C13" s="8" t="n">
        <f aca="false">C11+C12</f>
        <v>0.03565</v>
      </c>
    </row>
    <row r="14" customFormat="false" ht="12.75" hidden="false" customHeight="false" outlineLevel="0" collapsed="false">
      <c r="B14" s="4" t="s">
        <v>10</v>
      </c>
      <c r="C14" s="9" t="n">
        <f aca="false">ROUND(C10*C13/360*C9,4)</f>
        <v>0.7154</v>
      </c>
    </row>
    <row r="15" customFormat="false" ht="12.75" hidden="false" customHeight="false" outlineLevel="0" collapsed="false">
      <c r="B15" s="4" t="s">
        <v>11</v>
      </c>
      <c r="C15" s="9" t="n">
        <v>0.125</v>
      </c>
    </row>
    <row r="16" customFormat="false" ht="12.75" hidden="false" customHeight="false" outlineLevel="0" collapsed="false">
      <c r="B16" s="4" t="s">
        <v>12</v>
      </c>
      <c r="C16" s="9" t="n">
        <f aca="false">ROUND(C10+C14-C15,4)</f>
        <v>77.4438</v>
      </c>
    </row>
    <row r="17" customFormat="false" ht="12.75" hidden="false" customHeight="false" outlineLevel="0" collapsed="false">
      <c r="B17" s="4" t="s">
        <v>13</v>
      </c>
      <c r="C17" s="6" t="n">
        <v>2555076</v>
      </c>
    </row>
    <row r="18" customFormat="false" ht="18.75" hidden="false" customHeight="true" outlineLevel="0" collapsed="false">
      <c r="B18" s="4" t="s">
        <v>14</v>
      </c>
      <c r="C18" s="6" t="n">
        <f aca="false">C17*14.5</f>
        <v>37048602</v>
      </c>
    </row>
    <row r="19" customFormat="false" ht="20.25" hidden="false" customHeight="true" outlineLevel="0" collapsed="false">
      <c r="B19" s="4" t="s">
        <v>15</v>
      </c>
      <c r="C19" s="9" t="n">
        <f aca="false">($C$16*$C$17)/(C18+$C$17)</f>
        <v>4.99637419354839</v>
      </c>
    </row>
    <row r="20" customFormat="false" ht="12.75" hidden="false" customHeight="false" outlineLevel="0" collapsed="false">
      <c r="B20" s="4" t="s">
        <v>16</v>
      </c>
      <c r="C20" s="9" t="n">
        <v>20</v>
      </c>
    </row>
    <row r="21" customFormat="false" ht="12.75" hidden="false" customHeight="false" outlineLevel="0" collapsed="false">
      <c r="B21" s="4" t="s">
        <v>17</v>
      </c>
      <c r="C21" s="10" t="n">
        <f aca="false">C16*C17</f>
        <v>197874794.7288</v>
      </c>
    </row>
    <row r="28" customFormat="false" ht="12.75" hidden="false" customHeight="false" outlineLevel="0" collapsed="false">
      <c r="C28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1998-04-30T16:35:35Z</dcterms:created>
  <dc:creator>Michael Collins</dc:creator>
  <dc:description/>
  <dc:language>en-US</dc:language>
  <cp:lastModifiedBy>Christine Lee</cp:lastModifiedBy>
  <cp:lastPrinted>2001-09-21T18:05:51Z</cp:lastPrinted>
  <cp:revision>0</cp:revision>
  <dc:subject/>
  <dc:title/>
</cp:coreProperties>
</file>