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ter" sheetId="1" state="visible" r:id="rId3"/>
    <sheet name="Dths-Load Curves" sheetId="2" state="visible" r:id="rId4"/>
    <sheet name="Number Custs Jun 2000" sheetId="3" state="visible" r:id="rId5"/>
  </sheets>
  <externalReferences>
    <externalReference r:id="rId6"/>
  </externalReferences>
  <definedNames>
    <definedName function="false" hidden="false" localSheetId="1" name="_xlnm.Print_Area" vbProcedure="false">'Dths-Load Curves'!$A$1:$L$21</definedName>
    <definedName function="false" hidden="false" localSheetId="2" name="_xlnm.Print_Area" vbProcedure="false">'Number Custs Jun 2000'!$A$1:$J$27</definedName>
    <definedName function="false" hidden="false" name="a" vbProcedure="false">#REF!</definedName>
    <definedName function="false" hidden="false" name="b" vbProcedure="false">'[2]Transco-WSS'!$R$3:$S$7</definedName>
    <definedName function="false" hidden="false" name="d" vbProcedure="false">#REF!</definedName>
    <definedName function="false" hidden="false" name="e" vbProcedure="false">#REF!</definedName>
    <definedName function="false" hidden="false" name="f" vbProcedure="false">#REF!</definedName>
    <definedName function="false" hidden="false" name="g" vbProcedure="false">#REF!</definedName>
    <definedName function="false" hidden="false" name="h" vbProcedure="false">'[2]Transco-WSS'!$R$3:$S$7</definedName>
    <definedName function="false" hidden="false" name="x" vbProcedure="false">#REF!</definedName>
    <definedName function="false" hidden="false" name="y" vbProcedure="false">#REF!</definedName>
    <definedName function="false" hidden="false" name="z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<sst xmlns="http://schemas.openxmlformats.org/spreadsheetml/2006/main" count="167" uniqueCount="59">
  <si>
    <t xml:space="preserve">NPC/CES Daily Usage in Dekatherms for Winter 2000/2001</t>
  </si>
  <si>
    <t xml:space="preserve">BGE</t>
  </si>
  <si>
    <t xml:space="preserve">All</t>
  </si>
  <si>
    <t xml:space="preserve">CMD</t>
  </si>
  <si>
    <t xml:space="preserve"> 4-25</t>
  </si>
  <si>
    <t xml:space="preserve"> 8-26</t>
  </si>
  <si>
    <t xml:space="preserve"> 8-27</t>
  </si>
  <si>
    <t xml:space="preserve"> 8-32</t>
  </si>
  <si>
    <t xml:space="preserve">COH</t>
  </si>
  <si>
    <t xml:space="preserve">3-15 Portsmouth</t>
  </si>
  <si>
    <t xml:space="preserve">5-2 Parma</t>
  </si>
  <si>
    <t xml:space="preserve">5-7 Sandusky</t>
  </si>
  <si>
    <t xml:space="preserve">7-5 Columbus</t>
  </si>
  <si>
    <t xml:space="preserve">7-4 Alliance</t>
  </si>
  <si>
    <t xml:space="preserve">7-6 Dayton</t>
  </si>
  <si>
    <t xml:space="preserve">7-1 Toledo</t>
  </si>
  <si>
    <t xml:space="preserve">7-3 Lima</t>
  </si>
  <si>
    <t xml:space="preserve">7-8 Mansfield</t>
  </si>
  <si>
    <t xml:space="preserve">7-9 Ohio Misc.</t>
  </si>
  <si>
    <t xml:space="preserve">8-35 Pittsburgh</t>
  </si>
  <si>
    <t xml:space="preserve">8-39 New Castle</t>
  </si>
  <si>
    <t xml:space="preserve">CPA</t>
  </si>
  <si>
    <t xml:space="preserve"> 8-35</t>
  </si>
  <si>
    <t xml:space="preserve"> 8-36</t>
  </si>
  <si>
    <t xml:space="preserve"> 8-38</t>
  </si>
  <si>
    <t xml:space="preserve"> 8-39</t>
  </si>
  <si>
    <t xml:space="preserve">CVA</t>
  </si>
  <si>
    <t xml:space="preserve"> 10-30</t>
  </si>
  <si>
    <t xml:space="preserve">WGL</t>
  </si>
  <si>
    <t xml:space="preserve">Dths -  Load Curves</t>
  </si>
  <si>
    <t xml:space="preserve">Residential</t>
  </si>
  <si>
    <t xml:space="preserve">Consumption</t>
  </si>
  <si>
    <t xml:space="preserve">AGL</t>
  </si>
  <si>
    <t xml:space="preserve">MCON</t>
  </si>
  <si>
    <t xml:space="preserve">NIP</t>
  </si>
  <si>
    <t xml:space="preserve">NJN</t>
  </si>
  <si>
    <t xml:space="preserve">WGLMD</t>
  </si>
  <si>
    <t xml:space="preserve">WGLVA</t>
  </si>
  <si>
    <t xml:space="preserve">NOV</t>
  </si>
  <si>
    <t xml:space="preserve">DEC</t>
  </si>
  <si>
    <t xml:space="preserve">JAN</t>
  </si>
  <si>
    <t xml:space="preserve">FEB</t>
  </si>
  <si>
    <t xml:space="preserve">MAR</t>
  </si>
  <si>
    <t xml:space="preserve">APR</t>
  </si>
  <si>
    <t xml:space="preserve">Commercial</t>
  </si>
  <si>
    <t xml:space="preserve">NIP?</t>
  </si>
  <si>
    <t xml:space="preserve">CustType</t>
  </si>
  <si>
    <t xml:space="preserve">Program</t>
  </si>
  <si>
    <t xml:space="preserve">Effective Month</t>
  </si>
  <si>
    <t xml:space="preserve"># Customers</t>
  </si>
  <si>
    <t xml:space="preserve">CGV</t>
  </si>
  <si>
    <t xml:space="preserve">MIC</t>
  </si>
  <si>
    <t xml:space="preserve">WGL-MD</t>
  </si>
  <si>
    <t xml:space="preserve">Commercial Total</t>
  </si>
  <si>
    <t xml:space="preserve">NJG</t>
  </si>
  <si>
    <t xml:space="preserve">WGL-VA</t>
  </si>
  <si>
    <t xml:space="preserve">PECO</t>
  </si>
  <si>
    <t xml:space="preserve">Residential Total</t>
  </si>
  <si>
    <t xml:space="preserve">Grand Total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</si>
</sst>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[$-409]#,##0_);[RED]\(#,##0\)"/>
    <numFmt numFmtId="166" formatCode="[$-409]mmm\-yy"/>
    <numFmt numFmtId="167" formatCode="0.0000"/>
    <numFmt numFmtId="168" formatCode="[$-409]d\-mmm"/>
    <numFmt numFmtId="169" formatCode="[$-409]m/d/yyyy"/>
    <numFmt numFmtId="170" formatCode="0"/>
    <numFmt numFmtId="171" formatCode="0.00"/>
    <numFmt numFmtId="172" formatCode="0%"/>
    <numFmt numFmtId="173" formatCode="_(* #,##0.00_);_(* \(#,##0.00\);_(* \-??_);_(@_)"/>
    <numFmt numFmtId="174" formatCode="_(* #,##0_);_(* \(#,##0\);_(* \-??_);_(@_)"/>
    <numFmt numFmtId="175" formatCode="0.000"/>
    <numFmt numFmtId="176" formatCode="mmm\-yyyy"/>
    <numFmt numFmtId="177" formatCode="#,##0"/>
  </numFmts>
  <fonts count="11">
    <font>
      <sz val="10"/>
      <color rgb="FF00000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0"/>
    </font>
    <font>
      <b val="true"/>
      <sz val="10"/>
      <color rgb="FF00000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1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2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" fillId="0" borderId="3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21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1" fillId="0" borderId="0" xfId="21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6" fontId="9" fillId="0" borderId="7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COH 2000-2001" xfId="20"/>
    <cellStyle name="Normal_LOAD CURVES" xfId="21"/>
    <cellStyle name="Normal_RetailSalesAgreementSchedules" xfId="2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:/EnergyOps/Gas%20Storage/99-00%20Storage%20Schedul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TCO-FSS"/>
      <sheetName val="IBSS"/>
      <sheetName val="Peaking"/>
      <sheetName val="Sonat CSS"/>
      <sheetName val="Transco-ESS"/>
      <sheetName val="Transco-WSS"/>
      <sheetName val="CNG"/>
      <sheetName val="TGP-PA"/>
      <sheetName val="TGP-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7" min="3" style="2" width="8.85"/>
    <col collapsed="false" customWidth="true" hidden="false" outlineLevel="0" max="8" min="8" style="2" width="7.7"/>
    <col collapsed="false" customWidth="true" hidden="false" outlineLevel="0" max="9" min="9" style="2" width="7.99"/>
    <col collapsed="false" customWidth="true" hidden="false" outlineLevel="0" max="12" min="10" style="2" width="7.7"/>
    <col collapsed="false" customWidth="true" hidden="false" outlineLevel="0" max="13" min="13" style="2" width="8.14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A1" s="3" t="s">
        <v>0</v>
      </c>
    </row>
    <row r="3" customFormat="false" ht="12.75" hidden="false" customHeight="false" outlineLevel="0" collapsed="false">
      <c r="A3" s="3"/>
      <c r="B3" s="4"/>
      <c r="C3" s="5" t="n">
        <v>36831</v>
      </c>
      <c r="D3" s="5" t="n">
        <v>36861</v>
      </c>
      <c r="E3" s="5" t="n">
        <v>36892</v>
      </c>
      <c r="F3" s="5" t="n">
        <v>36923</v>
      </c>
      <c r="G3" s="5" t="n">
        <v>36951</v>
      </c>
      <c r="H3" s="6"/>
      <c r="I3" s="6"/>
      <c r="J3" s="6"/>
      <c r="K3" s="6"/>
      <c r="L3" s="6"/>
      <c r="M3" s="6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</row>
    <row r="4" customFormat="false" ht="12.75" hidden="false" customHeight="false" outlineLevel="0" collapsed="false">
      <c r="A4" s="7" t="s">
        <v>1</v>
      </c>
      <c r="B4" s="8" t="s">
        <v>2</v>
      </c>
      <c r="C4" s="2" t="n">
        <v>1217.00774607753</v>
      </c>
      <c r="D4" s="2" t="n">
        <v>1731.19469489296</v>
      </c>
      <c r="E4" s="2" t="n">
        <v>2020.53733069762</v>
      </c>
      <c r="F4" s="2" t="n">
        <v>1837.01847600856</v>
      </c>
      <c r="G4" s="2" t="n">
        <v>1375.47367874723</v>
      </c>
      <c r="H4" s="6"/>
      <c r="I4" s="6"/>
      <c r="J4" s="6"/>
      <c r="K4" s="6"/>
      <c r="L4" s="6"/>
      <c r="M4" s="6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</row>
    <row r="5" customFormat="false" ht="12.75" hidden="false" customHeight="false" outlineLevel="0" collapsed="false">
      <c r="A5" s="7" t="s">
        <v>3</v>
      </c>
      <c r="B5" s="9" t="s">
        <v>4</v>
      </c>
      <c r="C5" s="2" t="n">
        <v>186</v>
      </c>
      <c r="D5" s="2" t="n">
        <f aca="false">C5*0.975</f>
        <v>181.35</v>
      </c>
      <c r="E5" s="2" t="n">
        <f aca="false">D5*0.975</f>
        <v>176.81625</v>
      </c>
      <c r="F5" s="2" t="n">
        <f aca="false">E5*0.975</f>
        <v>172.39584375</v>
      </c>
      <c r="G5" s="2" t="n">
        <f aca="false">F5*0.975</f>
        <v>168.08594765625</v>
      </c>
      <c r="H5" s="6"/>
      <c r="I5" s="6"/>
      <c r="J5" s="6"/>
      <c r="K5" s="6"/>
      <c r="L5" s="6"/>
      <c r="M5" s="6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</row>
    <row r="6" customFormat="false" ht="12.75" hidden="false" customHeight="false" outlineLevel="0" collapsed="false">
      <c r="A6" s="7" t="s">
        <v>3</v>
      </c>
      <c r="B6" s="10" t="s">
        <v>5</v>
      </c>
      <c r="C6" s="2" t="n">
        <v>54</v>
      </c>
      <c r="D6" s="2" t="n">
        <f aca="false">C6*0.975</f>
        <v>52.65</v>
      </c>
      <c r="E6" s="2" t="n">
        <f aca="false">D6*0.975</f>
        <v>51.33375</v>
      </c>
      <c r="F6" s="2" t="n">
        <f aca="false">E6*0.975</f>
        <v>50.05040625</v>
      </c>
      <c r="G6" s="2" t="n">
        <f aca="false">F6*0.975</f>
        <v>48.79914609375</v>
      </c>
      <c r="H6" s="6"/>
      <c r="I6" s="6"/>
      <c r="J6" s="6"/>
      <c r="K6" s="6"/>
      <c r="L6" s="6"/>
      <c r="M6" s="6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  <c r="IW6" s="3"/>
    </row>
    <row r="7" customFormat="false" ht="12.75" hidden="false" customHeight="false" outlineLevel="0" collapsed="false">
      <c r="A7" s="7" t="s">
        <v>3</v>
      </c>
      <c r="B7" s="10" t="s">
        <v>6</v>
      </c>
      <c r="C7" s="2" t="n">
        <v>215</v>
      </c>
      <c r="D7" s="2" t="n">
        <f aca="false">C7*0.975</f>
        <v>209.625</v>
      </c>
      <c r="E7" s="2" t="n">
        <f aca="false">D7*0.975</f>
        <v>204.384375</v>
      </c>
      <c r="F7" s="2" t="n">
        <f aca="false">E7*0.975</f>
        <v>199.274765625</v>
      </c>
      <c r="G7" s="2" t="n">
        <f aca="false">F7*0.975</f>
        <v>194.292896484375</v>
      </c>
      <c r="H7" s="6"/>
      <c r="I7" s="6"/>
      <c r="J7" s="6"/>
      <c r="K7" s="6"/>
      <c r="L7" s="6"/>
      <c r="M7" s="6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</row>
    <row r="8" customFormat="false" ht="12.75" hidden="false" customHeight="false" outlineLevel="0" collapsed="false">
      <c r="A8" s="7" t="s">
        <v>3</v>
      </c>
      <c r="B8" s="10" t="s">
        <v>7</v>
      </c>
      <c r="C8" s="2" t="n">
        <v>42</v>
      </c>
      <c r="D8" s="2" t="n">
        <f aca="false">C8*0.975</f>
        <v>40.95</v>
      </c>
      <c r="E8" s="2" t="n">
        <f aca="false">D8*0.975</f>
        <v>39.92625</v>
      </c>
      <c r="F8" s="2" t="n">
        <f aca="false">E8*0.975</f>
        <v>38.92809375</v>
      </c>
      <c r="G8" s="2" t="n">
        <f aca="false">F8*0.975</f>
        <v>37.95489140625</v>
      </c>
      <c r="H8" s="6"/>
      <c r="I8" s="6"/>
      <c r="J8" s="6"/>
      <c r="K8" s="6"/>
      <c r="L8" s="6"/>
      <c r="M8" s="6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</row>
    <row r="9" customFormat="false" ht="12.75" hidden="false" customHeight="false" outlineLevel="0" collapsed="false">
      <c r="A9" s="11" t="s">
        <v>8</v>
      </c>
      <c r="B9" s="8" t="s">
        <v>9</v>
      </c>
      <c r="C9" s="2" t="n">
        <v>799.5</v>
      </c>
      <c r="D9" s="2" t="n">
        <v>1164.51612903226</v>
      </c>
      <c r="E9" s="2" t="n">
        <v>1351</v>
      </c>
      <c r="F9" s="2" t="n">
        <v>1266.75</v>
      </c>
      <c r="G9" s="2" t="n">
        <v>818.516129032258</v>
      </c>
    </row>
    <row r="10" customFormat="false" ht="12.75" hidden="false" customHeight="false" outlineLevel="0" collapsed="false">
      <c r="A10" s="11" t="s">
        <v>8</v>
      </c>
      <c r="B10" s="8" t="s">
        <v>10</v>
      </c>
      <c r="C10" s="2" t="n">
        <v>7657.5</v>
      </c>
      <c r="D10" s="2" t="n">
        <v>10872.4193548387</v>
      </c>
      <c r="E10" s="2" t="n">
        <v>12501.3225806452</v>
      </c>
      <c r="F10" s="2" t="n">
        <v>12162.6785714286</v>
      </c>
      <c r="G10" s="2" t="n">
        <v>9004.58064516129</v>
      </c>
    </row>
    <row r="11" customFormat="false" ht="12.75" hidden="false" customHeight="false" outlineLevel="0" collapsed="false">
      <c r="A11" s="11" t="s">
        <v>8</v>
      </c>
      <c r="B11" s="8" t="s">
        <v>11</v>
      </c>
      <c r="C11" s="2" t="n">
        <v>3064</v>
      </c>
      <c r="D11" s="2" t="n">
        <v>4364.70967741936</v>
      </c>
      <c r="E11" s="2" t="n">
        <v>5023.70967741936</v>
      </c>
      <c r="F11" s="2" t="n">
        <v>4886.71428571429</v>
      </c>
      <c r="G11" s="2" t="n">
        <v>3608.96774193548</v>
      </c>
    </row>
    <row r="12" customFormat="false" ht="12.75" hidden="false" customHeight="false" outlineLevel="0" collapsed="false">
      <c r="A12" s="11" t="s">
        <v>8</v>
      </c>
      <c r="B12" s="8" t="s">
        <v>12</v>
      </c>
      <c r="C12" s="2" t="n">
        <v>14764.7666666667</v>
      </c>
      <c r="D12" s="2" t="n">
        <v>20824.064516129</v>
      </c>
      <c r="E12" s="2" t="n">
        <v>23741.8709677419</v>
      </c>
      <c r="F12" s="2" t="n">
        <v>22763.5714285714</v>
      </c>
      <c r="G12" s="2" t="n">
        <v>16258.5806451613</v>
      </c>
    </row>
    <row r="13" customFormat="false" ht="12.75" hidden="false" customHeight="false" outlineLevel="0" collapsed="false">
      <c r="A13" s="11" t="s">
        <v>8</v>
      </c>
      <c r="B13" s="8" t="s">
        <v>13</v>
      </c>
      <c r="C13" s="2" t="n">
        <v>1895.53333333333</v>
      </c>
      <c r="D13" s="2" t="n">
        <v>2685.35483870968</v>
      </c>
      <c r="E13" s="2" t="n">
        <v>3065.67741935484</v>
      </c>
      <c r="F13" s="2" t="n">
        <v>2938.14285714286</v>
      </c>
      <c r="G13" s="2" t="n">
        <v>2090.25806451613</v>
      </c>
    </row>
    <row r="14" customFormat="false" ht="12.75" hidden="false" customHeight="false" outlineLevel="0" collapsed="false">
      <c r="A14" s="11" t="s">
        <v>8</v>
      </c>
      <c r="B14" s="8" t="s">
        <v>14</v>
      </c>
      <c r="C14" s="2" t="n">
        <v>2489.46666666667</v>
      </c>
      <c r="D14" s="2" t="n">
        <v>3531.77419354839</v>
      </c>
      <c r="E14" s="2" t="n">
        <v>4033.70967741935</v>
      </c>
      <c r="F14" s="2" t="n">
        <v>3865.42857142857</v>
      </c>
      <c r="G14" s="2" t="n">
        <v>2746.41935483871</v>
      </c>
    </row>
    <row r="15" customFormat="false" ht="12.75" hidden="false" customHeight="false" outlineLevel="0" collapsed="false">
      <c r="A15" s="11" t="s">
        <v>8</v>
      </c>
      <c r="B15" s="8" t="s">
        <v>15</v>
      </c>
      <c r="C15" s="2" t="n">
        <v>15863.1</v>
      </c>
      <c r="D15" s="2" t="n">
        <v>22496.1935483871</v>
      </c>
      <c r="E15" s="2" t="n">
        <v>25690.3225806452</v>
      </c>
      <c r="F15" s="2" t="n">
        <v>24619.3571428571</v>
      </c>
      <c r="G15" s="2" t="n">
        <v>17498.3870967742</v>
      </c>
    </row>
    <row r="16" customFormat="false" ht="12.75" hidden="false" customHeight="false" outlineLevel="0" collapsed="false">
      <c r="A16" s="11" t="s">
        <v>8</v>
      </c>
      <c r="B16" s="8" t="s">
        <v>16</v>
      </c>
      <c r="C16" s="2" t="n">
        <v>2409.26666666667</v>
      </c>
      <c r="D16" s="2" t="n">
        <v>3426.67741935484</v>
      </c>
      <c r="E16" s="2" t="n">
        <v>3916.61290322581</v>
      </c>
      <c r="F16" s="2" t="n">
        <v>3752.35714285714</v>
      </c>
      <c r="G16" s="2" t="n">
        <v>2660.09677419355</v>
      </c>
    </row>
    <row r="17" customFormat="false" ht="12.75" hidden="false" customHeight="false" outlineLevel="0" collapsed="false">
      <c r="A17" s="11" t="s">
        <v>8</v>
      </c>
      <c r="B17" s="8" t="s">
        <v>17</v>
      </c>
      <c r="C17" s="2" t="n">
        <v>2639.03333333333</v>
      </c>
      <c r="D17" s="2" t="n">
        <v>3765.83870967742</v>
      </c>
      <c r="E17" s="2" t="n">
        <v>4308.45161290323</v>
      </c>
      <c r="F17" s="2" t="n">
        <v>4126.53571428572</v>
      </c>
      <c r="G17" s="2" t="n">
        <v>2916.8064516129</v>
      </c>
    </row>
    <row r="18" customFormat="false" ht="12.75" hidden="false" customHeight="false" outlineLevel="0" collapsed="false">
      <c r="A18" s="11" t="s">
        <v>8</v>
      </c>
      <c r="B18" s="8" t="s">
        <v>18</v>
      </c>
      <c r="C18" s="2" t="n">
        <v>3274.8</v>
      </c>
      <c r="D18" s="2" t="n">
        <v>4682.64516129032</v>
      </c>
      <c r="E18" s="2" t="n">
        <v>5360.58064516129</v>
      </c>
      <c r="F18" s="2" t="n">
        <v>5133.25</v>
      </c>
      <c r="G18" s="2" t="n">
        <v>3621.87096774194</v>
      </c>
    </row>
    <row r="19" customFormat="false" ht="12.75" hidden="false" customHeight="false" outlineLevel="0" collapsed="false">
      <c r="A19" s="11" t="s">
        <v>8</v>
      </c>
      <c r="B19" s="8" t="s">
        <v>19</v>
      </c>
      <c r="C19" s="2" t="n">
        <v>1682</v>
      </c>
      <c r="D19" s="2" t="n">
        <v>2383.25806451613</v>
      </c>
      <c r="E19" s="2" t="n">
        <v>2738.83870967742</v>
      </c>
      <c r="F19" s="2" t="n">
        <v>2646.78571428571</v>
      </c>
      <c r="G19" s="2" t="n">
        <v>1887.16129032258</v>
      </c>
    </row>
    <row r="20" customFormat="false" ht="12.75" hidden="false" customHeight="false" outlineLevel="0" collapsed="false">
      <c r="A20" s="11" t="s">
        <v>8</v>
      </c>
      <c r="B20" s="8" t="s">
        <v>20</v>
      </c>
      <c r="C20" s="2" t="n">
        <v>27.8</v>
      </c>
      <c r="D20" s="2" t="n">
        <v>39.1290322580645</v>
      </c>
      <c r="E20" s="2" t="n">
        <v>44.8709677419355</v>
      </c>
      <c r="F20" s="2" t="n">
        <v>43.3928571428571</v>
      </c>
      <c r="G20" s="2" t="n">
        <v>31.1290322580645</v>
      </c>
    </row>
    <row r="21" customFormat="false" ht="12.75" hidden="false" customHeight="false" outlineLevel="0" collapsed="false">
      <c r="A21" s="7" t="s">
        <v>21</v>
      </c>
      <c r="B21" s="9" t="s">
        <v>4</v>
      </c>
      <c r="C21" s="2" t="n">
        <v>4096</v>
      </c>
      <c r="D21" s="2" t="n">
        <f aca="false">C21*0.975</f>
        <v>3993.6</v>
      </c>
      <c r="E21" s="2" t="n">
        <f aca="false">D21*0.975</f>
        <v>3893.76</v>
      </c>
      <c r="F21" s="2" t="n">
        <f aca="false">E21*0.975</f>
        <v>3796.416</v>
      </c>
      <c r="G21" s="2" t="n">
        <f aca="false">F21*0.975</f>
        <v>3701.5056</v>
      </c>
    </row>
    <row r="22" customFormat="false" ht="12.75" hidden="false" customHeight="false" outlineLevel="0" collapsed="false">
      <c r="A22" s="7" t="s">
        <v>21</v>
      </c>
      <c r="B22" s="10" t="s">
        <v>5</v>
      </c>
      <c r="C22" s="2" t="n">
        <v>40</v>
      </c>
      <c r="D22" s="2" t="n">
        <f aca="false">C22*0.975</f>
        <v>39</v>
      </c>
      <c r="E22" s="2" t="n">
        <f aca="false">D22*0.975</f>
        <v>38.025</v>
      </c>
      <c r="F22" s="2" t="n">
        <f aca="false">E22*0.975</f>
        <v>37.074375</v>
      </c>
      <c r="G22" s="2" t="n">
        <f aca="false">F22*0.975</f>
        <v>36.147515625</v>
      </c>
    </row>
    <row r="23" customFormat="false" ht="12.75" hidden="false" customHeight="false" outlineLevel="0" collapsed="false">
      <c r="A23" s="7" t="s">
        <v>21</v>
      </c>
      <c r="B23" s="10" t="s">
        <v>22</v>
      </c>
      <c r="C23" s="2" t="n">
        <v>9023</v>
      </c>
      <c r="D23" s="2" t="n">
        <f aca="false">C23*0.975</f>
        <v>8797.425</v>
      </c>
      <c r="E23" s="2" t="n">
        <f aca="false">D23*0.975</f>
        <v>8577.489375</v>
      </c>
      <c r="F23" s="2" t="n">
        <f aca="false">E23*0.975</f>
        <v>8363.052140625</v>
      </c>
      <c r="G23" s="2" t="n">
        <f aca="false">F23*0.975</f>
        <v>8153.97583710937</v>
      </c>
    </row>
    <row r="24" customFormat="false" ht="12.75" hidden="false" customHeight="false" outlineLevel="0" collapsed="false">
      <c r="A24" s="7" t="s">
        <v>21</v>
      </c>
      <c r="B24" s="10" t="s">
        <v>23</v>
      </c>
      <c r="C24" s="2" t="n">
        <v>1</v>
      </c>
      <c r="D24" s="2" t="n">
        <f aca="false">C24*0.975</f>
        <v>0.975</v>
      </c>
      <c r="E24" s="2" t="n">
        <f aca="false">D24*0.975</f>
        <v>0.950625</v>
      </c>
      <c r="F24" s="2" t="n">
        <f aca="false">E24*0.975</f>
        <v>0.926859375</v>
      </c>
      <c r="G24" s="2" t="n">
        <f aca="false">F24*0.975</f>
        <v>0.903687890625</v>
      </c>
    </row>
    <row r="25" customFormat="false" ht="12.75" hidden="false" customHeight="false" outlineLevel="0" collapsed="false">
      <c r="A25" s="7" t="s">
        <v>21</v>
      </c>
      <c r="B25" s="10" t="s">
        <v>24</v>
      </c>
      <c r="C25" s="2" t="n">
        <v>115</v>
      </c>
      <c r="D25" s="2" t="n">
        <f aca="false">C25*0.975</f>
        <v>112.125</v>
      </c>
      <c r="E25" s="2" t="n">
        <f aca="false">D25*0.975</f>
        <v>109.321875</v>
      </c>
      <c r="F25" s="2" t="n">
        <f aca="false">E25*0.975</f>
        <v>106.588828125</v>
      </c>
      <c r="G25" s="2" t="n">
        <f aca="false">F25*0.975</f>
        <v>103.924107421875</v>
      </c>
    </row>
    <row r="26" customFormat="false" ht="12.75" hidden="false" customHeight="false" outlineLevel="0" collapsed="false">
      <c r="A26" s="7" t="s">
        <v>21</v>
      </c>
      <c r="B26" s="10" t="s">
        <v>25</v>
      </c>
      <c r="C26" s="2" t="n">
        <v>129</v>
      </c>
      <c r="D26" s="2" t="n">
        <f aca="false">C26*0.975</f>
        <v>125.775</v>
      </c>
      <c r="E26" s="2" t="n">
        <f aca="false">D26*0.975</f>
        <v>122.630625</v>
      </c>
      <c r="F26" s="2" t="n">
        <f aca="false">E26*0.975</f>
        <v>119.564859375</v>
      </c>
      <c r="G26" s="2" t="n">
        <f aca="false">F26*0.975</f>
        <v>116.575737890625</v>
      </c>
    </row>
    <row r="27" customFormat="false" ht="12.75" hidden="false" customHeight="false" outlineLevel="0" collapsed="false">
      <c r="A27" s="7" t="s">
        <v>26</v>
      </c>
      <c r="B27" s="8" t="s">
        <v>27</v>
      </c>
      <c r="C27" s="2" t="n">
        <v>1243</v>
      </c>
      <c r="D27" s="2" t="n">
        <f aca="false">C27*0.975</f>
        <v>1211.925</v>
      </c>
      <c r="E27" s="2" t="n">
        <f aca="false">D27*0.975</f>
        <v>1181.626875</v>
      </c>
      <c r="F27" s="2" t="n">
        <f aca="false">E27*0.975</f>
        <v>1152.086203125</v>
      </c>
      <c r="G27" s="2" t="n">
        <f aca="false">F27*0.975</f>
        <v>1123.28404804688</v>
      </c>
    </row>
    <row r="28" customFormat="false" ht="12.75" hidden="false" customHeight="false" outlineLevel="0" collapsed="false">
      <c r="A28" s="7" t="s">
        <v>28</v>
      </c>
      <c r="B28" s="8" t="s">
        <v>2</v>
      </c>
      <c r="C28" s="2" t="n">
        <v>1704</v>
      </c>
      <c r="D28" s="2" t="n">
        <f aca="false">C28*0.975</f>
        <v>1661.4</v>
      </c>
      <c r="E28" s="2" t="n">
        <f aca="false">D28*0.975</f>
        <v>1619.865</v>
      </c>
      <c r="F28" s="2" t="n">
        <f aca="false">E28*0.975</f>
        <v>1579.368375</v>
      </c>
      <c r="G28" s="2" t="n">
        <f aca="false">F28*0.975</f>
        <v>1539.884165625</v>
      </c>
    </row>
    <row r="29" customFormat="false" ht="12.75" hidden="false" customHeight="false" outlineLevel="0" collapsed="false">
      <c r="A29" s="7"/>
      <c r="B29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31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24" activeCellId="0" sqref="C24:C28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2" width="9.14"/>
    <col collapsed="false" customWidth="true" hidden="false" outlineLevel="0" max="3" min="3" style="12" width="10.28"/>
    <col collapsed="false" customWidth="false" hidden="false" outlineLevel="0" max="12" min="4" style="12" width="9.14"/>
    <col collapsed="false" customWidth="true" hidden="false" outlineLevel="0" max="13" min="13" style="12" width="8.85"/>
    <col collapsed="false" customWidth="true" hidden="false" outlineLevel="0" max="14" min="14" style="12" width="14.85"/>
    <col collapsed="false" customWidth="false" hidden="false" outlineLevel="0" max="257" min="15" style="12" width="9.14"/>
  </cols>
  <sheetData>
    <row r="1" customFormat="false" ht="18" hidden="false" customHeight="false" outlineLevel="0" collapsed="false">
      <c r="A1" s="13"/>
      <c r="B1" s="14"/>
      <c r="C1" s="14"/>
      <c r="D1" s="14"/>
      <c r="E1" s="15" t="s">
        <v>29</v>
      </c>
      <c r="F1" s="14"/>
      <c r="G1" s="14"/>
      <c r="H1" s="14"/>
      <c r="I1" s="14"/>
      <c r="J1" s="14"/>
      <c r="K1" s="16"/>
      <c r="L1" s="17"/>
      <c r="M1" s="18" t="n">
        <f aca="true">NOW()</f>
        <v>45926.9429377321</v>
      </c>
    </row>
    <row r="2" customFormat="false" ht="12.75" hidden="false" customHeight="false" outlineLevel="0" collapsed="false">
      <c r="A2" s="19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customFormat="false" ht="12.75" hidden="false" customHeight="false" outlineLevel="0" collapsed="false">
      <c r="A3" s="20" t="s">
        <v>30</v>
      </c>
      <c r="B3" s="21"/>
      <c r="C3" s="21"/>
      <c r="D3" s="21"/>
      <c r="E3" s="20" t="s">
        <v>31</v>
      </c>
      <c r="F3" s="21"/>
      <c r="G3" s="21"/>
      <c r="H3" s="21"/>
      <c r="I3" s="21"/>
      <c r="J3" s="21"/>
      <c r="K3" s="21"/>
      <c r="L3" s="22"/>
      <c r="M3" s="21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12.75" hidden="false" customHeight="false" outlineLevel="0" collapsed="false">
      <c r="A4" s="23"/>
      <c r="B4" s="23" t="n">
        <f aca="false">SUM(B8:B11)</f>
        <v>46.1384</v>
      </c>
      <c r="C4" s="23" t="n">
        <f aca="false">SUM(C8:C11)</f>
        <v>44.6595369429872</v>
      </c>
      <c r="D4" s="23" t="n">
        <f aca="false">SUM(D8:D11)</f>
        <v>33.32</v>
      </c>
      <c r="E4" s="23" t="n">
        <f aca="false">SUM(E8:E11)</f>
        <v>68.4</v>
      </c>
      <c r="F4" s="23" t="n">
        <f aca="false">SUM(F8:F11)</f>
        <v>38.1292</v>
      </c>
      <c r="G4" s="23" t="n">
        <f aca="false">SUM(G8:G11)</f>
        <v>27.9888</v>
      </c>
      <c r="H4" s="23" t="n">
        <f aca="false">SUM(H8:H11)</f>
        <v>70.227</v>
      </c>
      <c r="I4" s="23" t="n">
        <f aca="false">SUM(I8:I11)</f>
        <v>59.1107</v>
      </c>
      <c r="J4" s="23" t="n">
        <f aca="false">SUM(J8:J11)</f>
        <v>64.699</v>
      </c>
      <c r="K4" s="23" t="n">
        <f aca="false">SUM(K8:K11)</f>
        <v>30.6544</v>
      </c>
      <c r="L4" s="23" t="n">
        <f aca="false">SUM(L8:L11)</f>
        <v>27.6024</v>
      </c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  <c r="CJ4" s="23"/>
      <c r="CK4" s="23"/>
      <c r="CL4" s="23"/>
      <c r="CM4" s="23"/>
      <c r="CN4" s="23"/>
      <c r="CO4" s="23"/>
      <c r="CP4" s="23"/>
      <c r="CQ4" s="23"/>
      <c r="CR4" s="23"/>
      <c r="CS4" s="23"/>
      <c r="CT4" s="23"/>
      <c r="CU4" s="23"/>
      <c r="CV4" s="23"/>
      <c r="CW4" s="23"/>
      <c r="CX4" s="23"/>
      <c r="CY4" s="23"/>
      <c r="CZ4" s="23"/>
      <c r="DA4" s="23"/>
      <c r="DB4" s="23"/>
      <c r="DC4" s="23"/>
      <c r="DD4" s="23"/>
      <c r="DE4" s="23"/>
      <c r="DF4" s="23"/>
      <c r="DG4" s="23"/>
      <c r="DH4" s="23"/>
      <c r="DI4" s="23"/>
      <c r="DJ4" s="23"/>
      <c r="DK4" s="23"/>
      <c r="DL4" s="23"/>
      <c r="DM4" s="23"/>
      <c r="DN4" s="23"/>
      <c r="DO4" s="23"/>
      <c r="DP4" s="23"/>
      <c r="DQ4" s="23"/>
      <c r="DR4" s="23"/>
      <c r="DS4" s="23"/>
      <c r="DT4" s="23"/>
      <c r="DU4" s="23"/>
      <c r="DV4" s="23"/>
      <c r="DW4" s="23"/>
      <c r="DX4" s="23"/>
      <c r="DY4" s="23"/>
      <c r="DZ4" s="23"/>
      <c r="EA4" s="23"/>
      <c r="EB4" s="23"/>
      <c r="EC4" s="23"/>
      <c r="ED4" s="23"/>
      <c r="EE4" s="23"/>
      <c r="EF4" s="23"/>
      <c r="EG4" s="23"/>
      <c r="EH4" s="23"/>
      <c r="EI4" s="23"/>
      <c r="EJ4" s="23"/>
      <c r="EK4" s="23"/>
      <c r="EL4" s="23"/>
      <c r="EM4" s="23"/>
      <c r="EN4" s="23"/>
      <c r="EO4" s="23"/>
      <c r="EP4" s="23"/>
      <c r="EQ4" s="23"/>
      <c r="ER4" s="23"/>
      <c r="ES4" s="23"/>
      <c r="ET4" s="23"/>
      <c r="EU4" s="23"/>
      <c r="EV4" s="23"/>
      <c r="EW4" s="23"/>
      <c r="EX4" s="23"/>
      <c r="EY4" s="23"/>
      <c r="EZ4" s="23"/>
      <c r="FA4" s="23"/>
      <c r="FB4" s="23"/>
      <c r="FC4" s="23"/>
      <c r="FD4" s="23"/>
      <c r="FE4" s="23"/>
      <c r="FF4" s="23"/>
      <c r="FG4" s="23"/>
      <c r="FH4" s="23"/>
      <c r="FI4" s="23"/>
      <c r="FJ4" s="23"/>
      <c r="FK4" s="23"/>
      <c r="FL4" s="23"/>
      <c r="FM4" s="23"/>
      <c r="FN4" s="23"/>
      <c r="FO4" s="23"/>
      <c r="FP4" s="23"/>
      <c r="FQ4" s="23"/>
      <c r="FR4" s="23"/>
      <c r="FS4" s="23"/>
      <c r="FT4" s="23"/>
      <c r="FU4" s="23"/>
      <c r="FV4" s="23"/>
      <c r="FW4" s="23"/>
      <c r="FX4" s="23"/>
      <c r="FY4" s="23"/>
      <c r="FZ4" s="23"/>
      <c r="GA4" s="23"/>
      <c r="GB4" s="23"/>
      <c r="GC4" s="23"/>
      <c r="GD4" s="23"/>
      <c r="GE4" s="23"/>
      <c r="GF4" s="23"/>
      <c r="GG4" s="23"/>
      <c r="GH4" s="23"/>
      <c r="GI4" s="23"/>
      <c r="GJ4" s="23"/>
      <c r="GK4" s="23"/>
      <c r="GL4" s="23"/>
      <c r="GM4" s="23"/>
      <c r="GN4" s="23"/>
      <c r="GO4" s="23"/>
      <c r="GP4" s="23"/>
      <c r="GQ4" s="23"/>
      <c r="GR4" s="23"/>
      <c r="GS4" s="23"/>
      <c r="GT4" s="23"/>
      <c r="GU4" s="23"/>
      <c r="GV4" s="23"/>
      <c r="GW4" s="23"/>
      <c r="GX4" s="23"/>
      <c r="GY4" s="23"/>
      <c r="GZ4" s="23"/>
      <c r="HA4" s="23"/>
      <c r="HB4" s="23"/>
      <c r="HC4" s="23"/>
      <c r="HD4" s="23"/>
      <c r="HE4" s="23"/>
      <c r="HF4" s="23"/>
      <c r="HG4" s="23"/>
      <c r="HH4" s="23"/>
      <c r="HI4" s="23"/>
      <c r="HJ4" s="23"/>
      <c r="HK4" s="23"/>
      <c r="HL4" s="23"/>
      <c r="HM4" s="23"/>
      <c r="HN4" s="23"/>
      <c r="HO4" s="23"/>
      <c r="HP4" s="23"/>
      <c r="HQ4" s="23"/>
      <c r="HR4" s="23"/>
      <c r="HS4" s="23"/>
      <c r="HT4" s="23"/>
      <c r="HU4" s="23"/>
      <c r="HV4" s="23"/>
      <c r="HW4" s="23"/>
      <c r="HX4" s="23"/>
      <c r="HY4" s="23"/>
      <c r="HZ4" s="23"/>
      <c r="IA4" s="23"/>
      <c r="IB4" s="23"/>
      <c r="IC4" s="23"/>
      <c r="ID4" s="23"/>
      <c r="IE4" s="23"/>
      <c r="IF4" s="23"/>
      <c r="IG4" s="23"/>
      <c r="IH4" s="23"/>
      <c r="II4" s="23"/>
      <c r="IJ4" s="23"/>
      <c r="IK4" s="23"/>
      <c r="IL4" s="23"/>
      <c r="IM4" s="23"/>
      <c r="IN4" s="23"/>
      <c r="IO4" s="23"/>
      <c r="IP4" s="23"/>
      <c r="IQ4" s="23"/>
      <c r="IR4" s="23"/>
      <c r="IS4" s="23"/>
      <c r="IT4" s="23"/>
      <c r="IU4" s="23"/>
      <c r="IV4" s="23"/>
      <c r="IW4" s="23"/>
    </row>
    <row r="5" customFormat="false" ht="12.75" hidden="false" customHeight="false" outlineLevel="0" collapsed="false">
      <c r="A5" s="21"/>
      <c r="B5" s="7" t="s">
        <v>32</v>
      </c>
      <c r="C5" s="7" t="s">
        <v>1</v>
      </c>
      <c r="D5" s="7" t="s">
        <v>3</v>
      </c>
      <c r="E5" s="7" t="s">
        <v>8</v>
      </c>
      <c r="F5" s="7" t="s">
        <v>21</v>
      </c>
      <c r="G5" s="7" t="s">
        <v>26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2"/>
      <c r="AS5" s="22"/>
      <c r="AT5" s="22"/>
      <c r="AU5" s="22"/>
      <c r="AV5" s="22"/>
      <c r="AW5" s="22"/>
      <c r="AX5" s="22"/>
      <c r="AY5" s="22"/>
      <c r="AZ5" s="22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12.75" hidden="false" customHeight="false" outlineLevel="0" collapsed="false">
      <c r="A6" s="7" t="s">
        <v>38</v>
      </c>
      <c r="B6" s="24" t="n">
        <v>9.7592</v>
      </c>
      <c r="C6" s="25" t="n">
        <v>8.90502882747001</v>
      </c>
      <c r="D6" s="24" t="n">
        <v>8.33</v>
      </c>
      <c r="E6" s="24" t="n">
        <v>13.2</v>
      </c>
      <c r="F6" s="24" t="n">
        <v>9.5352</v>
      </c>
      <c r="G6" s="24" t="n">
        <v>6.9972</v>
      </c>
      <c r="H6" s="24" t="n">
        <v>14.2695</v>
      </c>
      <c r="I6" s="24" t="n">
        <v>11.8047</v>
      </c>
      <c r="J6" s="24" t="n">
        <v>11.9485</v>
      </c>
      <c r="K6" s="24" t="n">
        <v>7.6636</v>
      </c>
      <c r="L6" s="24" t="n">
        <v>6.8964</v>
      </c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12.75" hidden="false" customHeight="false" outlineLevel="0" collapsed="false">
      <c r="A7" s="7" t="s">
        <v>39</v>
      </c>
      <c r="B7" s="24" t="n">
        <v>15.3032</v>
      </c>
      <c r="C7" s="25" t="n">
        <v>13.1608686017937</v>
      </c>
      <c r="D7" s="24" t="n">
        <v>8.33</v>
      </c>
      <c r="E7" s="24" t="n">
        <v>20.4</v>
      </c>
      <c r="F7" s="24" t="n">
        <v>9.8484</v>
      </c>
      <c r="G7" s="24" t="n">
        <v>6.9972</v>
      </c>
      <c r="H7" s="24" t="n">
        <v>19.98</v>
      </c>
      <c r="I7" s="24" t="n">
        <v>17.2547</v>
      </c>
      <c r="J7" s="24" t="n">
        <v>18.0895</v>
      </c>
      <c r="K7" s="24" t="n">
        <v>7.6636</v>
      </c>
      <c r="L7" s="24" t="n">
        <v>7.1316</v>
      </c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12.75" hidden="false" customHeight="false" outlineLevel="0" collapsed="false">
      <c r="A8" s="7" t="s">
        <v>40</v>
      </c>
      <c r="B8" s="24" t="n">
        <v>17.5208</v>
      </c>
      <c r="C8" s="25" t="n">
        <v>15.3980824836581</v>
      </c>
      <c r="D8" s="24" t="n">
        <v>8.33</v>
      </c>
      <c r="E8" s="24" t="n">
        <v>24</v>
      </c>
      <c r="F8" s="24" t="n">
        <v>9.8484</v>
      </c>
      <c r="G8" s="24" t="n">
        <v>6.9972</v>
      </c>
      <c r="H8" s="24" t="n">
        <v>22.41</v>
      </c>
      <c r="I8" s="24" t="n">
        <v>20.8953</v>
      </c>
      <c r="J8" s="24" t="n">
        <v>22.379</v>
      </c>
      <c r="K8" s="24" t="n">
        <v>7.6636</v>
      </c>
      <c r="L8" s="24" t="n">
        <v>7.1316</v>
      </c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12.75" hidden="false" customHeight="false" outlineLevel="0" collapsed="false">
      <c r="A9" s="7" t="s">
        <v>41</v>
      </c>
      <c r="B9" s="24" t="n">
        <v>13.86</v>
      </c>
      <c r="C9" s="25" t="n">
        <v>12.6047563297288</v>
      </c>
      <c r="D9" s="24" t="n">
        <v>8.33</v>
      </c>
      <c r="E9" s="24" t="n">
        <v>20.4</v>
      </c>
      <c r="F9" s="24" t="n">
        <v>8.8972</v>
      </c>
      <c r="G9" s="24" t="n">
        <v>6.9972</v>
      </c>
      <c r="H9" s="24" t="n">
        <v>19.845</v>
      </c>
      <c r="I9" s="24" t="n">
        <v>16.35</v>
      </c>
      <c r="J9" s="24" t="n">
        <v>17.963</v>
      </c>
      <c r="K9" s="24" t="n">
        <v>7.6636</v>
      </c>
      <c r="L9" s="24" t="n">
        <v>6.4428</v>
      </c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12.75" hidden="false" customHeight="false" outlineLevel="0" collapsed="false">
      <c r="A10" s="7" t="s">
        <v>42</v>
      </c>
      <c r="B10" s="24" t="n">
        <v>9.7152</v>
      </c>
      <c r="C10" s="25" t="n">
        <v>10.4224655144065</v>
      </c>
      <c r="D10" s="24" t="n">
        <v>8.33</v>
      </c>
      <c r="E10" s="24" t="n">
        <v>15.6</v>
      </c>
      <c r="F10" s="24" t="n">
        <v>9.8484</v>
      </c>
      <c r="G10" s="24" t="n">
        <v>6.9972</v>
      </c>
      <c r="H10" s="24" t="n">
        <v>16.929</v>
      </c>
      <c r="I10" s="24" t="n">
        <v>13.6904</v>
      </c>
      <c r="J10" s="24" t="n">
        <v>16.031</v>
      </c>
      <c r="K10" s="24" t="n">
        <v>7.6636</v>
      </c>
      <c r="L10" s="24" t="n">
        <v>7.1316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12.75" hidden="false" customHeight="false" outlineLevel="0" collapsed="false">
      <c r="A11" s="7" t="s">
        <v>43</v>
      </c>
      <c r="B11" s="24" t="n">
        <v>5.0424</v>
      </c>
      <c r="C11" s="25" t="n">
        <v>6.23423261519382</v>
      </c>
      <c r="D11" s="24" t="n">
        <v>8.33</v>
      </c>
      <c r="E11" s="24" t="n">
        <v>8.4</v>
      </c>
      <c r="F11" s="24" t="n">
        <v>9.5352</v>
      </c>
      <c r="G11" s="24" t="n">
        <v>6.9972</v>
      </c>
      <c r="H11" s="24" t="n">
        <v>11.043</v>
      </c>
      <c r="I11" s="24" t="n">
        <v>8.175</v>
      </c>
      <c r="J11" s="24" t="n">
        <v>8.326</v>
      </c>
      <c r="K11" s="24" t="n">
        <v>7.6636</v>
      </c>
      <c r="L11" s="24" t="n">
        <v>6.8964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12.75" hidden="false" customHeight="false" outlineLevel="0" collapsed="false">
      <c r="A12" s="21"/>
      <c r="B12" s="26"/>
      <c r="C12" s="26" t="n">
        <v>3725</v>
      </c>
      <c r="D12" s="26"/>
      <c r="E12" s="26"/>
      <c r="F12" s="26"/>
      <c r="G12" s="26"/>
      <c r="H12" s="26"/>
      <c r="I12" s="26"/>
      <c r="J12" s="26"/>
      <c r="K12" s="26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12.75" hidden="false" customHeight="false" outlineLevel="0" collapsed="false">
      <c r="A13" s="2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8"/>
      <c r="M13" s="27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12.75" hidden="false" customHeight="false" outlineLevel="0" collapsed="false">
      <c r="A14" s="20" t="s">
        <v>44</v>
      </c>
      <c r="B14" s="27"/>
      <c r="C14" s="27"/>
      <c r="D14" s="27"/>
      <c r="E14" s="7" t="s">
        <v>31</v>
      </c>
      <c r="F14" s="27"/>
      <c r="G14" s="27"/>
      <c r="H14" s="27"/>
      <c r="I14" s="27"/>
      <c r="J14" s="27"/>
      <c r="K14" s="27"/>
      <c r="L14" s="28"/>
      <c r="M14" s="27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12.75" hidden="false" customHeight="false" outlineLevel="0" collapsed="false">
      <c r="A15" s="23"/>
      <c r="B15" s="23" t="n">
        <f aca="false">SUM(B19:B23)</f>
        <v>98.89</v>
      </c>
      <c r="C15" s="23" t="n">
        <f aca="false">SUM(C19:C21)</f>
        <v>128.1</v>
      </c>
      <c r="D15" s="23" t="n">
        <f aca="false">SUM(D19:D23)</f>
        <v>101.2095</v>
      </c>
      <c r="E15" s="23" t="n">
        <f aca="false">SUM(E19:E23)</f>
        <v>134.4</v>
      </c>
      <c r="F15" s="23" t="n">
        <f aca="false">SUM(F19:F23)</f>
        <v>46.835</v>
      </c>
      <c r="G15" s="23" t="n">
        <f aca="false">SUM(G19:G23)</f>
        <v>91.2135</v>
      </c>
      <c r="H15" s="23" t="n">
        <f aca="false">SUM(H19:H23)</f>
        <v>168.573</v>
      </c>
      <c r="I15" s="23" t="n">
        <f aca="false">SUM(I19:I23)</f>
        <v>622.2</v>
      </c>
      <c r="J15" s="23"/>
      <c r="K15" s="23" t="n">
        <f aca="false">SUM(K19:K23)</f>
        <v>62.475</v>
      </c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</row>
    <row r="16" customFormat="false" ht="12.75" hidden="false" customHeight="false" outlineLevel="0" collapsed="false">
      <c r="A16" s="21"/>
      <c r="B16" s="7" t="s">
        <v>32</v>
      </c>
      <c r="C16" s="7" t="s">
        <v>1</v>
      </c>
      <c r="D16" s="7" t="s">
        <v>3</v>
      </c>
      <c r="E16" s="7" t="s">
        <v>8</v>
      </c>
      <c r="F16" s="7" t="s">
        <v>21</v>
      </c>
      <c r="G16" s="7" t="s">
        <v>26</v>
      </c>
      <c r="H16" s="7" t="s">
        <v>33</v>
      </c>
      <c r="I16" s="7" t="s">
        <v>45</v>
      </c>
      <c r="J16" s="7"/>
      <c r="K16" s="7" t="s">
        <v>36</v>
      </c>
      <c r="L16" s="7"/>
      <c r="M16" s="28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12.75" hidden="false" customHeight="false" outlineLevel="0" collapsed="false">
      <c r="A17" s="7" t="s">
        <v>38</v>
      </c>
      <c r="B17" s="24" t="n">
        <v>23.914</v>
      </c>
      <c r="C17" s="24" t="n">
        <v>31.5</v>
      </c>
      <c r="D17" s="24" t="n">
        <v>33.7365</v>
      </c>
      <c r="E17" s="24" t="n">
        <v>28</v>
      </c>
      <c r="F17" s="24" t="n">
        <v>15.618</v>
      </c>
      <c r="G17" s="24" t="n">
        <v>30.4045</v>
      </c>
      <c r="H17" s="24" t="n">
        <v>42.2885</v>
      </c>
      <c r="I17" s="24" t="n">
        <v>224.4</v>
      </c>
      <c r="J17" s="24"/>
      <c r="K17" s="24" t="n">
        <v>20.825</v>
      </c>
      <c r="L17" s="27"/>
      <c r="M17" s="28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12.75" hidden="false" customHeight="false" outlineLevel="0" collapsed="false">
      <c r="A18" s="7" t="s">
        <v>39</v>
      </c>
      <c r="B18" s="24" t="n">
        <v>36.652</v>
      </c>
      <c r="C18" s="24" t="n">
        <v>43.8</v>
      </c>
      <c r="D18" s="24" t="n">
        <v>33.7365</v>
      </c>
      <c r="E18" s="24" t="n">
        <v>42</v>
      </c>
      <c r="F18" s="24" t="n">
        <v>16.131</v>
      </c>
      <c r="G18" s="24" t="n">
        <v>30.4045</v>
      </c>
      <c r="H18" s="24" t="n">
        <v>56.855</v>
      </c>
      <c r="I18" s="24" t="n">
        <v>226.1</v>
      </c>
      <c r="J18" s="24"/>
      <c r="K18" s="24" t="n">
        <v>20.825</v>
      </c>
      <c r="L18" s="27"/>
      <c r="M18" s="28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12.75" hidden="false" customHeight="false" outlineLevel="0" collapsed="false">
      <c r="A19" s="7" t="s">
        <v>40</v>
      </c>
      <c r="B19" s="24" t="n">
        <v>41.756</v>
      </c>
      <c r="C19" s="24" t="n">
        <v>49.8</v>
      </c>
      <c r="D19" s="24" t="n">
        <v>33.7365</v>
      </c>
      <c r="E19" s="24" t="n">
        <v>50.4</v>
      </c>
      <c r="F19" s="24" t="n">
        <v>16.131</v>
      </c>
      <c r="G19" s="24" t="n">
        <v>30.4045</v>
      </c>
      <c r="H19" s="24" t="n">
        <v>63.0385</v>
      </c>
      <c r="I19" s="24" t="n">
        <v>244.8</v>
      </c>
      <c r="J19" s="24"/>
      <c r="K19" s="24" t="n">
        <v>20.825</v>
      </c>
      <c r="L19" s="27"/>
      <c r="M19" s="28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12.75" hidden="false" customHeight="false" outlineLevel="0" collapsed="false">
      <c r="A20" s="7" t="s">
        <v>41</v>
      </c>
      <c r="B20" s="24" t="n">
        <v>33.33</v>
      </c>
      <c r="C20" s="24" t="n">
        <v>42.3</v>
      </c>
      <c r="D20" s="24" t="n">
        <v>33.7365</v>
      </c>
      <c r="E20" s="24" t="n">
        <v>46.2</v>
      </c>
      <c r="F20" s="24" t="n">
        <v>14.573</v>
      </c>
      <c r="G20" s="24" t="n">
        <v>30.4045</v>
      </c>
      <c r="H20" s="24" t="n">
        <v>56.4815</v>
      </c>
      <c r="I20" s="24" t="n">
        <v>204</v>
      </c>
      <c r="J20" s="24"/>
      <c r="K20" s="24" t="n">
        <v>20.825</v>
      </c>
      <c r="L20" s="27"/>
      <c r="M20" s="28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12.75" hidden="false" customHeight="false" outlineLevel="0" collapsed="false">
      <c r="A21" s="7" t="s">
        <v>42</v>
      </c>
      <c r="B21" s="24" t="n">
        <v>23.804</v>
      </c>
      <c r="C21" s="24" t="n">
        <v>36</v>
      </c>
      <c r="D21" s="24" t="n">
        <v>33.7365</v>
      </c>
      <c r="E21" s="24" t="n">
        <v>37.8</v>
      </c>
      <c r="F21" s="24" t="n">
        <v>16.131</v>
      </c>
      <c r="G21" s="24" t="n">
        <v>30.4045</v>
      </c>
      <c r="H21" s="24" t="n">
        <v>49.053</v>
      </c>
      <c r="I21" s="24" t="n">
        <v>173.4</v>
      </c>
      <c r="J21" s="24"/>
      <c r="K21" s="24" t="n">
        <v>20.825</v>
      </c>
      <c r="L21" s="27"/>
      <c r="M21" s="28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12.75" hidden="false" customHeight="false" outlineLevel="0" collapsed="false">
      <c r="C22" s="26" t="n">
        <v>106</v>
      </c>
    </row>
    <row r="23" customFormat="false" ht="12.75" hidden="false" customHeight="false" outlineLevel="0" collapsed="false">
      <c r="C23" s="29"/>
    </row>
    <row r="24" customFormat="false" ht="12.75" hidden="false" customHeight="false" outlineLevel="0" collapsed="false">
      <c r="A24" s="7" t="s">
        <v>38</v>
      </c>
      <c r="B24" s="26"/>
      <c r="C24" s="30" t="n">
        <f aca="false">((C6*C$12)+(C17*C$22))/M24</f>
        <v>1217.00774607753</v>
      </c>
      <c r="D24" s="26"/>
      <c r="E24" s="26"/>
      <c r="F24" s="26"/>
      <c r="G24" s="26"/>
      <c r="H24" s="26"/>
      <c r="I24" s="26"/>
      <c r="J24" s="26"/>
      <c r="K24" s="31"/>
      <c r="L24" s="28"/>
      <c r="M24" s="22" t="n">
        <v>30</v>
      </c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12.75" hidden="false" customHeight="false" outlineLevel="0" collapsed="false">
      <c r="A25" s="7" t="s">
        <v>39</v>
      </c>
      <c r="B25" s="29"/>
      <c r="C25" s="30" t="n">
        <f aca="false">((C7*C$12)+(C18*C$22))/M25</f>
        <v>1731.19469489296</v>
      </c>
      <c r="D25" s="29"/>
      <c r="E25" s="29"/>
      <c r="F25" s="29"/>
      <c r="G25" s="29"/>
      <c r="H25" s="29"/>
      <c r="I25" s="29"/>
      <c r="J25" s="29"/>
      <c r="K25" s="29"/>
      <c r="L25" s="29"/>
      <c r="M25" s="29" t="n">
        <v>31</v>
      </c>
    </row>
    <row r="26" customFormat="false" ht="12.75" hidden="false" customHeight="false" outlineLevel="0" collapsed="false">
      <c r="A26" s="7" t="s">
        <v>40</v>
      </c>
      <c r="B26" s="29"/>
      <c r="C26" s="30" t="n">
        <f aca="false">((C8*C$12)+(C19*C$22))/M26</f>
        <v>2020.53733069762</v>
      </c>
      <c r="D26" s="29"/>
      <c r="E26" s="29"/>
      <c r="F26" s="29"/>
      <c r="G26" s="29"/>
      <c r="H26" s="29"/>
      <c r="I26" s="29"/>
      <c r="J26" s="29"/>
      <c r="K26" s="29"/>
      <c r="L26" s="29"/>
      <c r="M26" s="29" t="n">
        <v>31</v>
      </c>
    </row>
    <row r="27" customFormat="false" ht="12.75" hidden="false" customHeight="false" outlineLevel="0" collapsed="false">
      <c r="A27" s="7" t="s">
        <v>41</v>
      </c>
      <c r="B27" s="29"/>
      <c r="C27" s="30" t="n">
        <f aca="false">((C9*C$12)+(C20*C$22))/M27</f>
        <v>1837.01847600856</v>
      </c>
      <c r="D27" s="29"/>
      <c r="E27" s="29"/>
      <c r="F27" s="29"/>
      <c r="G27" s="29"/>
      <c r="H27" s="29"/>
      <c r="I27" s="29"/>
      <c r="J27" s="29"/>
      <c r="K27" s="29"/>
      <c r="L27" s="29"/>
      <c r="M27" s="29" t="n">
        <v>28</v>
      </c>
    </row>
    <row r="28" customFormat="false" ht="12.75" hidden="false" customHeight="false" outlineLevel="0" collapsed="false">
      <c r="A28" s="7" t="s">
        <v>42</v>
      </c>
      <c r="B28" s="29"/>
      <c r="C28" s="30" t="n">
        <f aca="false">((C10*C$12)+(C21*C$22))/M28</f>
        <v>1375.47367874723</v>
      </c>
      <c r="D28" s="29"/>
      <c r="E28" s="29"/>
      <c r="F28" s="29"/>
      <c r="G28" s="29"/>
      <c r="H28" s="29"/>
      <c r="I28" s="29"/>
      <c r="J28" s="29"/>
      <c r="K28" s="29"/>
      <c r="L28" s="29"/>
      <c r="M28" s="29" t="n">
        <v>31</v>
      </c>
    </row>
    <row r="29" customFormat="false" ht="12.75" hidden="false" customHeight="false" outlineLevel="0" collapsed="false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</row>
    <row r="30" customFormat="false" ht="12.75" hidden="false" customHeight="false" outlineLevel="0" collapsed="false">
      <c r="B30" s="29"/>
      <c r="D30" s="29"/>
      <c r="E30" s="29"/>
      <c r="F30" s="29"/>
      <c r="G30" s="29"/>
      <c r="H30" s="29"/>
      <c r="I30" s="29"/>
      <c r="J30" s="29"/>
      <c r="K30" s="29"/>
      <c r="L30" s="29"/>
      <c r="M30" s="29"/>
    </row>
    <row r="31" customFormat="false" ht="12.75" hidden="false" customHeight="false" outlineLevel="0" collapsed="false">
      <c r="B31" s="29"/>
      <c r="D31" s="29"/>
      <c r="E31" s="29"/>
      <c r="F31" s="29"/>
      <c r="G31" s="29"/>
      <c r="H31" s="29"/>
      <c r="I31" s="29"/>
      <c r="J31" s="29"/>
      <c r="K31" s="29"/>
      <c r="L31" s="29"/>
      <c r="M31" s="29"/>
    </row>
  </sheetData>
  <printOptions headings="false" gridLines="false" gridLinesSet="true" horizontalCentered="true" verticalCentered="false"/>
  <pageMargins left="0" right="0" top="0.5" bottom="0.5" header="0.511811023622047" footer="0.5"/>
  <pageSetup paperSize="1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&amp;L&amp;"Arial,Bold"&amp;11Forecast Database Program&amp;C&amp;D&amp;RL://load curves/load curves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85"/>
    <col collapsed="false" customWidth="true" hidden="false" outlineLevel="0" max="2" min="2" style="0" width="9.7"/>
    <col collapsed="false" customWidth="true" hidden="false" outlineLevel="0" max="3" min="3" style="0" width="13.28"/>
    <col collapsed="false" customWidth="true" hidden="false" outlineLevel="0" max="4" min="4" style="0" width="13.99"/>
    <col collapsed="false" customWidth="true" hidden="false" outlineLevel="0" max="7" min="7" style="0" width="13.14"/>
    <col collapsed="false" customWidth="true" hidden="false" outlineLevel="0" max="8" min="8" style="0" width="10.13"/>
    <col collapsed="false" customWidth="true" hidden="false" outlineLevel="0" max="9" min="9" style="0" width="13.85"/>
  </cols>
  <sheetData>
    <row r="1" customFormat="false" ht="13.5" hidden="false" customHeight="true" outlineLevel="0" collapsed="false">
      <c r="A1" s="32" t="s">
        <v>46</v>
      </c>
      <c r="B1" s="32" t="s">
        <v>47</v>
      </c>
      <c r="C1" s="32" t="s">
        <v>48</v>
      </c>
      <c r="D1" s="32" t="s">
        <v>49</v>
      </c>
      <c r="G1" s="33"/>
      <c r="H1" s="34"/>
      <c r="I1" s="35" t="s">
        <v>48</v>
      </c>
    </row>
    <row r="2" customFormat="false" ht="13.5" hidden="false" customHeight="true" outlineLevel="0" collapsed="false">
      <c r="A2" s="36" t="s">
        <v>44</v>
      </c>
      <c r="B2" s="36" t="s">
        <v>32</v>
      </c>
      <c r="C2" s="37" t="n">
        <v>36678</v>
      </c>
      <c r="D2" s="36" t="n">
        <v>5304</v>
      </c>
      <c r="G2" s="35" t="s">
        <v>46</v>
      </c>
      <c r="H2" s="35" t="s">
        <v>47</v>
      </c>
      <c r="I2" s="38" t="n">
        <v>36678</v>
      </c>
    </row>
    <row r="3" customFormat="false" ht="13.5" hidden="false" customHeight="true" outlineLevel="0" collapsed="false">
      <c r="A3" s="36" t="s">
        <v>44</v>
      </c>
      <c r="B3" s="36" t="s">
        <v>1</v>
      </c>
      <c r="C3" s="37" t="n">
        <v>36678</v>
      </c>
      <c r="D3" s="36" t="n">
        <v>106</v>
      </c>
      <c r="G3" s="39" t="s">
        <v>44</v>
      </c>
      <c r="H3" s="33" t="s">
        <v>32</v>
      </c>
      <c r="I3" s="40" t="n">
        <v>5304</v>
      </c>
    </row>
    <row r="4" customFormat="false" ht="13.5" hidden="false" customHeight="true" outlineLevel="0" collapsed="false">
      <c r="A4" s="36" t="s">
        <v>44</v>
      </c>
      <c r="B4" s="36" t="s">
        <v>50</v>
      </c>
      <c r="C4" s="37" t="n">
        <v>36678</v>
      </c>
      <c r="D4" s="36" t="n">
        <v>322</v>
      </c>
      <c r="G4" s="41"/>
      <c r="H4" s="42" t="s">
        <v>1</v>
      </c>
      <c r="I4" s="43" t="n">
        <v>106</v>
      </c>
    </row>
    <row r="5" customFormat="false" ht="13.5" hidden="false" customHeight="true" outlineLevel="0" collapsed="false">
      <c r="A5" s="36" t="s">
        <v>44</v>
      </c>
      <c r="B5" s="36" t="s">
        <v>3</v>
      </c>
      <c r="C5" s="37" t="n">
        <v>36678</v>
      </c>
      <c r="D5" s="36" t="n">
        <v>321</v>
      </c>
      <c r="G5" s="41"/>
      <c r="H5" s="42" t="s">
        <v>50</v>
      </c>
      <c r="I5" s="43" t="n">
        <v>322</v>
      </c>
    </row>
    <row r="6" customFormat="false" ht="13.5" hidden="false" customHeight="true" outlineLevel="0" collapsed="false">
      <c r="A6" s="36" t="s">
        <v>44</v>
      </c>
      <c r="B6" s="36" t="s">
        <v>8</v>
      </c>
      <c r="C6" s="37" t="n">
        <v>36678</v>
      </c>
      <c r="D6" s="36" t="n">
        <v>7923</v>
      </c>
      <c r="G6" s="41"/>
      <c r="H6" s="42" t="s">
        <v>3</v>
      </c>
      <c r="I6" s="43" t="n">
        <v>321</v>
      </c>
    </row>
    <row r="7" customFormat="false" ht="13.5" hidden="false" customHeight="true" outlineLevel="0" collapsed="false">
      <c r="A7" s="36" t="s">
        <v>44</v>
      </c>
      <c r="B7" s="36" t="s">
        <v>21</v>
      </c>
      <c r="C7" s="37" t="n">
        <v>36678</v>
      </c>
      <c r="D7" s="36" t="n">
        <v>2717</v>
      </c>
      <c r="G7" s="41"/>
      <c r="H7" s="42" t="s">
        <v>8</v>
      </c>
      <c r="I7" s="43" t="n">
        <v>7923</v>
      </c>
    </row>
    <row r="8" customFormat="false" ht="13.5" hidden="false" customHeight="true" outlineLevel="0" collapsed="false">
      <c r="A8" s="36" t="s">
        <v>44</v>
      </c>
      <c r="B8" s="36" t="s">
        <v>51</v>
      </c>
      <c r="C8" s="37" t="n">
        <v>36678</v>
      </c>
      <c r="D8" s="36" t="n">
        <v>765</v>
      </c>
      <c r="G8" s="41"/>
      <c r="H8" s="42" t="s">
        <v>21</v>
      </c>
      <c r="I8" s="43" t="n">
        <v>2717</v>
      </c>
    </row>
    <row r="9" customFormat="false" ht="13.5" hidden="false" customHeight="true" outlineLevel="0" collapsed="false">
      <c r="A9" s="36" t="s">
        <v>44</v>
      </c>
      <c r="B9" s="36" t="s">
        <v>34</v>
      </c>
      <c r="C9" s="37" t="n">
        <v>36678</v>
      </c>
      <c r="D9" s="36" t="n">
        <v>130</v>
      </c>
      <c r="G9" s="41"/>
      <c r="H9" s="42" t="s">
        <v>51</v>
      </c>
      <c r="I9" s="43" t="n">
        <v>765</v>
      </c>
    </row>
    <row r="10" customFormat="false" ht="13.5" hidden="false" customHeight="true" outlineLevel="0" collapsed="false">
      <c r="A10" s="36" t="s">
        <v>44</v>
      </c>
      <c r="B10" s="36" t="s">
        <v>52</v>
      </c>
      <c r="C10" s="37" t="n">
        <v>36678</v>
      </c>
      <c r="D10" s="36" t="n">
        <v>84</v>
      </c>
      <c r="G10" s="41"/>
      <c r="H10" s="42" t="s">
        <v>34</v>
      </c>
      <c r="I10" s="43" t="n">
        <v>130</v>
      </c>
    </row>
    <row r="11" customFormat="false" ht="13.5" hidden="false" customHeight="true" outlineLevel="0" collapsed="false">
      <c r="A11" s="36" t="s">
        <v>30</v>
      </c>
      <c r="B11" s="36" t="s">
        <v>32</v>
      </c>
      <c r="C11" s="37" t="n">
        <v>36678</v>
      </c>
      <c r="D11" s="36" t="n">
        <v>77087</v>
      </c>
      <c r="G11" s="41"/>
      <c r="H11" s="42" t="s">
        <v>52</v>
      </c>
      <c r="I11" s="43" t="n">
        <v>84</v>
      </c>
    </row>
    <row r="12" customFormat="false" ht="13.5" hidden="false" customHeight="true" outlineLevel="0" collapsed="false">
      <c r="A12" s="36" t="s">
        <v>30</v>
      </c>
      <c r="B12" s="36" t="s">
        <v>1</v>
      </c>
      <c r="C12" s="37" t="n">
        <v>36678</v>
      </c>
      <c r="D12" s="36" t="n">
        <v>3725</v>
      </c>
      <c r="G12" s="39" t="s">
        <v>53</v>
      </c>
      <c r="H12" s="44"/>
      <c r="I12" s="45" t="n">
        <f aca="false">SUM(I3:I11)</f>
        <v>17672</v>
      </c>
      <c r="J12" s="46"/>
    </row>
    <row r="13" customFormat="false" ht="13.5" hidden="false" customHeight="true" outlineLevel="0" collapsed="false">
      <c r="A13" s="36" t="s">
        <v>30</v>
      </c>
      <c r="B13" s="36" t="s">
        <v>50</v>
      </c>
      <c r="C13" s="37" t="n">
        <v>36678</v>
      </c>
      <c r="D13" s="36" t="n">
        <v>3424</v>
      </c>
      <c r="G13" s="39" t="s">
        <v>30</v>
      </c>
      <c r="H13" s="33" t="s">
        <v>32</v>
      </c>
      <c r="I13" s="40" t="n">
        <v>77087</v>
      </c>
    </row>
    <row r="14" customFormat="false" ht="13.5" hidden="false" customHeight="true" outlineLevel="0" collapsed="false">
      <c r="A14" s="36" t="s">
        <v>30</v>
      </c>
      <c r="B14" s="36" t="s">
        <v>3</v>
      </c>
      <c r="C14" s="37" t="n">
        <v>36678</v>
      </c>
      <c r="D14" s="36" t="n">
        <v>373</v>
      </c>
      <c r="G14" s="41"/>
      <c r="H14" s="42" t="s">
        <v>1</v>
      </c>
      <c r="I14" s="43" t="n">
        <v>3725</v>
      </c>
    </row>
    <row r="15" customFormat="false" ht="13.5" hidden="false" customHeight="true" outlineLevel="0" collapsed="false">
      <c r="A15" s="36" t="s">
        <v>30</v>
      </c>
      <c r="B15" s="36" t="s">
        <v>8</v>
      </c>
      <c r="C15" s="37" t="n">
        <v>36678</v>
      </c>
      <c r="D15" s="36" t="n">
        <v>113746</v>
      </c>
      <c r="G15" s="41"/>
      <c r="H15" s="42" t="s">
        <v>50</v>
      </c>
      <c r="I15" s="43" t="n">
        <v>3424</v>
      </c>
    </row>
    <row r="16" customFormat="false" ht="13.5" hidden="false" customHeight="true" outlineLevel="0" collapsed="false">
      <c r="A16" s="36" t="s">
        <v>30</v>
      </c>
      <c r="B16" s="36" t="s">
        <v>21</v>
      </c>
      <c r="C16" s="37" t="n">
        <v>36678</v>
      </c>
      <c r="D16" s="36" t="n">
        <v>37255</v>
      </c>
      <c r="G16" s="41"/>
      <c r="H16" s="42" t="s">
        <v>3</v>
      </c>
      <c r="I16" s="43" t="n">
        <v>373</v>
      </c>
    </row>
    <row r="17" customFormat="false" ht="13.5" hidden="false" customHeight="true" outlineLevel="0" collapsed="false">
      <c r="A17" s="36" t="s">
        <v>30</v>
      </c>
      <c r="B17" s="36" t="s">
        <v>51</v>
      </c>
      <c r="C17" s="37" t="n">
        <v>36678</v>
      </c>
      <c r="D17" s="36" t="n">
        <v>15115</v>
      </c>
      <c r="G17" s="41"/>
      <c r="H17" s="42" t="s">
        <v>8</v>
      </c>
      <c r="I17" s="43" t="n">
        <v>113746</v>
      </c>
    </row>
    <row r="18" customFormat="false" ht="13.5" hidden="false" customHeight="true" outlineLevel="0" collapsed="false">
      <c r="A18" s="36" t="s">
        <v>30</v>
      </c>
      <c r="B18" s="36" t="s">
        <v>34</v>
      </c>
      <c r="C18" s="37" t="n">
        <v>36678</v>
      </c>
      <c r="D18" s="36" t="n">
        <v>518</v>
      </c>
      <c r="G18" s="41"/>
      <c r="H18" s="42" t="s">
        <v>21</v>
      </c>
      <c r="I18" s="43" t="n">
        <v>37255</v>
      </c>
    </row>
    <row r="19" customFormat="false" ht="13.5" hidden="false" customHeight="true" outlineLevel="0" collapsed="false">
      <c r="A19" s="36" t="s">
        <v>30</v>
      </c>
      <c r="B19" s="36" t="s">
        <v>54</v>
      </c>
      <c r="C19" s="37" t="n">
        <v>36678</v>
      </c>
      <c r="D19" s="36" t="n">
        <v>10415</v>
      </c>
      <c r="G19" s="41"/>
      <c r="H19" s="42" t="s">
        <v>51</v>
      </c>
      <c r="I19" s="43" t="n">
        <v>15115</v>
      </c>
    </row>
    <row r="20" customFormat="false" ht="13.5" hidden="false" customHeight="true" outlineLevel="0" collapsed="false">
      <c r="A20" s="36" t="s">
        <v>30</v>
      </c>
      <c r="B20" s="36" t="s">
        <v>52</v>
      </c>
      <c r="C20" s="37" t="n">
        <v>36678</v>
      </c>
      <c r="D20" s="36" t="n">
        <v>1095</v>
      </c>
      <c r="G20" s="41"/>
      <c r="H20" s="42" t="s">
        <v>34</v>
      </c>
      <c r="I20" s="43" t="n">
        <v>518</v>
      </c>
    </row>
    <row r="21" customFormat="false" ht="13.5" hidden="false" customHeight="true" outlineLevel="0" collapsed="false">
      <c r="A21" s="36" t="s">
        <v>30</v>
      </c>
      <c r="B21" s="36" t="s">
        <v>55</v>
      </c>
      <c r="C21" s="37" t="n">
        <v>36678</v>
      </c>
      <c r="D21" s="36" t="n">
        <v>5040</v>
      </c>
      <c r="G21" s="41"/>
      <c r="H21" s="42" t="s">
        <v>54</v>
      </c>
      <c r="I21" s="43" t="n">
        <v>10415</v>
      </c>
    </row>
    <row r="22" customFormat="false" ht="12.75" hidden="false" customHeight="false" outlineLevel="0" collapsed="false">
      <c r="A22" s="36" t="s">
        <v>30</v>
      </c>
      <c r="B22" s="0" t="s">
        <v>56</v>
      </c>
      <c r="C22" s="37" t="n">
        <v>36679</v>
      </c>
      <c r="D22" s="47" t="n">
        <v>19477</v>
      </c>
      <c r="G22" s="41"/>
      <c r="H22" s="42" t="s">
        <v>56</v>
      </c>
      <c r="I22" s="43" t="n">
        <v>19477</v>
      </c>
    </row>
    <row r="23" customFormat="false" ht="12.75" hidden="false" customHeight="false" outlineLevel="0" collapsed="false">
      <c r="G23" s="41"/>
      <c r="H23" s="42" t="s">
        <v>52</v>
      </c>
      <c r="I23" s="43" t="n">
        <v>1095</v>
      </c>
    </row>
    <row r="24" customFormat="false" ht="12.75" hidden="false" customHeight="false" outlineLevel="0" collapsed="false">
      <c r="G24" s="41"/>
      <c r="H24" s="42" t="s">
        <v>55</v>
      </c>
      <c r="I24" s="43" t="n">
        <v>5040</v>
      </c>
    </row>
    <row r="25" customFormat="false" ht="12.75" hidden="false" customHeight="false" outlineLevel="0" collapsed="false">
      <c r="G25" s="39" t="s">
        <v>57</v>
      </c>
      <c r="H25" s="44"/>
      <c r="I25" s="45" t="n">
        <f aca="false">SUM(I13:I24)</f>
        <v>287270</v>
      </c>
      <c r="J25" s="46"/>
    </row>
    <row r="26" customFormat="false" ht="12.75" hidden="false" customHeight="false" outlineLevel="0" collapsed="false">
      <c r="G26" s="48" t="s">
        <v>58</v>
      </c>
      <c r="H26" s="49"/>
      <c r="I26" s="50" t="n">
        <f aca="false">+I25+I12</f>
        <v>304942</v>
      </c>
      <c r="J26" s="46"/>
    </row>
  </sheetData>
  <printOptions headings="false" gridLines="false" gridLinesSet="true" horizontalCentered="true" verticalCentered="false"/>
  <pageMargins left="0.25" right="0.25" top="0.5" bottom="0.5" header="0.511811023622047" footer="0.511811023622047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2000-09-05T14:31:38Z</dcterms:created>
  <dc:creator>Jeffrey P. Porter</dc:creator>
  <dc:description/>
  <dc:language>en-US</dc:language>
  <cp:lastModifiedBy>Jeffrey P. Porter</cp:lastModifiedBy>
  <cp:lastPrinted>2000-09-05T14:34:23Z</cp:lastPrinted>
  <cp:revision>0</cp:revision>
  <dc:subject/>
  <dc:title/>
</cp:coreProperties>
</file>