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ustin Energy" sheetId="2" state="visible" r:id="rId4"/>
  </sheets>
  <externalReferences>
    <externalReference r:id="rId5"/>
  </externalReferences>
  <definedNames>
    <definedName function="false" hidden="false" localSheetId="1" name="_xlnm.Print_Area" vbProcedure="false">'Austin Energy'!$A$1:$BG$155</definedName>
    <definedName function="false" hidden="false" localSheetId="1" name="_xlnm.Print_Titles" vbProcedure="false">'Austin Energy'!$A:$B,'Austin Energy'!$1:$7</definedName>
    <definedName function="false" hidden="false" localSheetId="0" name="_xlnm.Print_Area" vbProcedure="false">summary!$A:$O</definedName>
    <definedName function="false" hidden="false" name="To_Hide" vbProcedure="false">#REF!,#REF!,#REF!,#REF!</definedName>
    <definedName function="false" hidden="false" localSheetId="1" name="To_Hide" vbProcedure="false">'Austin Energy'!$C:$I,'Austin Energy'!$T:$AX,'Austin Energy'!$AZ:$BA,#REF!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<sst xmlns="http://schemas.openxmlformats.org/spreadsheetml/2006/main" count="308" uniqueCount="164">
  <si>
    <t xml:space="preserve">ENRON NORTH AMERICA</t>
  </si>
  <si>
    <t xml:space="preserve">Energy Services</t>
  </si>
  <si>
    <t xml:space="preserve">Report Date:</t>
  </si>
  <si>
    <t xml:space="preserve">Austin Energy - 2001</t>
  </si>
  <si>
    <t xml:space="preserve">COST SUMMARY ($ thousands)</t>
  </si>
  <si>
    <t xml:space="preserve">Expenditures to date:</t>
  </si>
  <si>
    <t xml:space="preserve"> As of 8/24/00</t>
  </si>
  <si>
    <t xml:space="preserve">Revision # 05</t>
  </si>
  <si>
    <t xml:space="preserve">Actuals</t>
  </si>
  <si>
    <t xml:space="preserve">Construction Costs</t>
  </si>
  <si>
    <t xml:space="preserve">Current Estimate</t>
  </si>
  <si>
    <t xml:space="preserve">Actuals to Date</t>
  </si>
  <si>
    <t xml:space="preserve">Estimate to Complete</t>
  </si>
  <si>
    <t xml:space="preserve">Total to Complete</t>
  </si>
  <si>
    <t xml:space="preserve">Variance</t>
  </si>
  <si>
    <t xml:space="preserve">%</t>
  </si>
  <si>
    <t xml:space="preserve">Excluding Financing Fee</t>
  </si>
  <si>
    <t xml:space="preserve">MW</t>
  </si>
  <si>
    <t xml:space="preserve">as of 8/24/00</t>
  </si>
  <si>
    <t xml:space="preserve">from CE</t>
  </si>
  <si>
    <t xml:space="preserve">Complete</t>
  </si>
  <si>
    <t xml:space="preserve">Austin, Tx</t>
  </si>
  <si>
    <t xml:space="preserve">TOTAL PROJECTS</t>
  </si>
  <si>
    <t xml:space="preserve">  Target $$/MW</t>
  </si>
  <si>
    <t xml:space="preserve">Financing Costs</t>
  </si>
  <si>
    <t xml:space="preserve">Project</t>
  </si>
  <si>
    <t xml:space="preserve">Wilton Center, IL</t>
  </si>
  <si>
    <t xml:space="preserve">Wheatland, IN</t>
  </si>
  <si>
    <t xml:space="preserve">  </t>
  </si>
  <si>
    <t xml:space="preserve">Changes to Current Estimate Explanations</t>
  </si>
  <si>
    <t xml:space="preserve">8/25 $1.2MM Adjustment to Development Expenses and EE&amp;CC fee</t>
  </si>
  <si>
    <t xml:space="preserve">Current Estimate vs Actual Variance Explanations (000s)</t>
  </si>
  <si>
    <t xml:space="preserve">Nothing planned for ENA travel expenses.</t>
  </si>
  <si>
    <t xml:space="preserve">Enron North America</t>
  </si>
  <si>
    <t xml:space="preserve">Enron Sandhill</t>
  </si>
  <si>
    <t xml:space="preserve">Cost Summary as of August 24, 2000</t>
  </si>
  <si>
    <t xml:space="preserve">Anticipated</t>
  </si>
  <si>
    <t xml:space="preserve">Expense /</t>
  </si>
  <si>
    <t xml:space="preserve">ENA</t>
  </si>
  <si>
    <t xml:space="preserve">Increase /</t>
  </si>
  <si>
    <t xml:space="preserve">(Mo-to-date)</t>
  </si>
  <si>
    <t xml:space="preserve">ESTIMATE</t>
  </si>
  <si>
    <t xml:space="preserve">TOTAL</t>
  </si>
  <si>
    <t xml:space="preserve">Vendor</t>
  </si>
  <si>
    <t xml:space="preserve">Responsibility</t>
  </si>
  <si>
    <t xml:space="preserve">Enron Contact</t>
  </si>
  <si>
    <t xml:space="preserve">Certainty</t>
  </si>
  <si>
    <t xml:space="preserve">Capital</t>
  </si>
  <si>
    <t xml:space="preserve">Control Budget</t>
  </si>
  <si>
    <t xml:space="preserve">(Savings)</t>
  </si>
  <si>
    <t xml:space="preserve">Total Project</t>
  </si>
  <si>
    <t xml:space="preserve">TO COMPLETE</t>
  </si>
  <si>
    <t xml:space="preserve">PROJECT</t>
  </si>
  <si>
    <t xml:space="preserve">VARIANCE</t>
  </si>
  <si>
    <t xml:space="preserve">Comments</t>
  </si>
  <si>
    <t xml:space="preserve">5/1/00</t>
  </si>
  <si>
    <t xml:space="preserve">8/25/00</t>
  </si>
  <si>
    <t xml:space="preserve">MAJOR EQUIPMENT</t>
  </si>
  <si>
    <t xml:space="preserve">TURBINE UNITS -  GE LM6000 (4)</t>
  </si>
  <si>
    <t xml:space="preserve">ECT</t>
  </si>
  <si>
    <t xml:space="preserve">Other</t>
  </si>
  <si>
    <t xml:space="preserve">Subtotal General Electric</t>
  </si>
  <si>
    <t xml:space="preserve">SPARE PARTS</t>
  </si>
  <si>
    <t xml:space="preserve">TRANSFORMERS (Not included w/TDEC)</t>
  </si>
  <si>
    <t xml:space="preserve">TRANSFORMERS - Other Misc Charges</t>
  </si>
  <si>
    <t xml:space="preserve">ADDITIONAL EVAPORATIVE COOLER</t>
  </si>
  <si>
    <t xml:space="preserve">ADDITIONAL 5FT STACK HEIGHT</t>
  </si>
  <si>
    <t xml:space="preserve">WATER WELL</t>
  </si>
  <si>
    <t xml:space="preserve">GE CO2 HEATERS</t>
  </si>
  <si>
    <t xml:space="preserve">AUX TRANSFORMERS</t>
  </si>
  <si>
    <t xml:space="preserve">LOAD CENTER TRANSFORMERS</t>
  </si>
  <si>
    <t xml:space="preserve">CIRCUIT BREAKERS</t>
  </si>
  <si>
    <t xml:space="preserve">TD OF I-ABB</t>
  </si>
  <si>
    <t xml:space="preserve">FREIGHT - TRANSFORMERS</t>
  </si>
  <si>
    <t xml:space="preserve">TRANSFORMER INSTALLATION</t>
  </si>
  <si>
    <t xml:space="preserve">OFF LOAD CIRCUIT BREAKERS</t>
  </si>
  <si>
    <t xml:space="preserve">MISC TVA REQUIREMENTS</t>
  </si>
  <si>
    <t xml:space="preserve">Subtotal Other Major Equipment</t>
  </si>
  <si>
    <t xml:space="preserve">TOTAL MAJOR EQUIPMENT</t>
  </si>
  <si>
    <t xml:space="preserve">NEPCO SITE CONSTRUCTION COSTS</t>
  </si>
  <si>
    <t xml:space="preserve">General Provisions</t>
  </si>
  <si>
    <t xml:space="preserve">EQUIPMENT &amp; SMALL TOOL</t>
  </si>
  <si>
    <t xml:space="preserve">Nepco</t>
  </si>
  <si>
    <t xml:space="preserve">PROJECT MANAGEMENT</t>
  </si>
  <si>
    <t xml:space="preserve">PROJECT INDIRECTS</t>
  </si>
  <si>
    <t xml:space="preserve">ENGINEERING</t>
  </si>
  <si>
    <t xml:space="preserve">FREIGHT </t>
  </si>
  <si>
    <t xml:space="preserve">CONTINGENCY</t>
  </si>
  <si>
    <t xml:space="preserve">RESERVES</t>
  </si>
  <si>
    <t xml:space="preserve">TOTAL General Provisions</t>
  </si>
  <si>
    <t xml:space="preserve">BOP Procurement</t>
  </si>
  <si>
    <t xml:space="preserve">A/G PIPING</t>
  </si>
  <si>
    <t xml:space="preserve">A/G ELECTRICAL</t>
  </si>
  <si>
    <t xml:space="preserve">INSTRUMENTATION</t>
  </si>
  <si>
    <t xml:space="preserve">EQUIPMENT</t>
  </si>
  <si>
    <t xml:space="preserve">TOTAL BOP Procurement</t>
  </si>
  <si>
    <t xml:space="preserve">Construction</t>
  </si>
  <si>
    <t xml:space="preserve">SITE PREPARATION/IMPROVEMENTS</t>
  </si>
  <si>
    <t xml:space="preserve">UNDERGROUND ELECTRICAL </t>
  </si>
  <si>
    <t xml:space="preserve">UNDERGROUND PIPING </t>
  </si>
  <si>
    <t xml:space="preserve">CONCRETE </t>
  </si>
  <si>
    <t xml:space="preserve">GROUT </t>
  </si>
  <si>
    <t xml:space="preserve">STRUCTURAL STEEL</t>
  </si>
  <si>
    <t xml:space="preserve">ARCHITECTURAL</t>
  </si>
  <si>
    <t xml:space="preserve">BUILDINGS</t>
  </si>
  <si>
    <t xml:space="preserve">A/G PIPING </t>
  </si>
  <si>
    <t xml:space="preserve">A/G ELECTRICAL </t>
  </si>
  <si>
    <t xml:space="preserve">INSTRUMENTATION </t>
  </si>
  <si>
    <t xml:space="preserve">INSULATION &amp; PAINTING</t>
  </si>
  <si>
    <t xml:space="preserve">MECHANICAL EQUIPMENT </t>
  </si>
  <si>
    <t xml:space="preserve">PLANT STARTUP </t>
  </si>
  <si>
    <t xml:space="preserve">SCOPE CHANGES - SCR Modification &amp; Sequence of Events</t>
  </si>
  <si>
    <t xml:space="preserve">TOTAL Construction</t>
  </si>
  <si>
    <t xml:space="preserve">SWITCHYARD</t>
  </si>
  <si>
    <t xml:space="preserve">TOTAL NEPCO SITE CONSTRUCTION COSTS</t>
  </si>
  <si>
    <t xml:space="preserve">OVERHEADS &amp; FEES</t>
  </si>
  <si>
    <t xml:space="preserve">EE&amp;CC</t>
  </si>
  <si>
    <t xml:space="preserve">EECC</t>
  </si>
  <si>
    <t xml:space="preserve">NEPCO</t>
  </si>
  <si>
    <t xml:space="preserve">BASE FEE</t>
  </si>
  <si>
    <t xml:space="preserve">SCHEDULED BONUS</t>
  </si>
  <si>
    <t xml:space="preserve">COST SAVINGS</t>
  </si>
  <si>
    <t xml:space="preserve">Other (Warranty)</t>
  </si>
  <si>
    <t xml:space="preserve">TOTAL OVERHEADS &amp; FEES</t>
  </si>
  <si>
    <t xml:space="preserve">ADDERS SANDHILL</t>
  </si>
  <si>
    <t xml:space="preserve">TOTAL ADDERS</t>
  </si>
  <si>
    <t xml:space="preserve">TOTAL NEPCO &amp; EE&amp;CC SCOPE</t>
  </si>
  <si>
    <t xml:space="preserve">MOBILIZATION OF O&amp;M</t>
  </si>
  <si>
    <t xml:space="preserve">Mobilization Fee OEC</t>
  </si>
  <si>
    <t xml:space="preserve">Reimbursble Costs OEC</t>
  </si>
  <si>
    <t xml:space="preserve">   Subtotal Mobilization of O&amp;M</t>
  </si>
  <si>
    <t xml:space="preserve">SALES TAX ON EQUIPMENT</t>
  </si>
  <si>
    <t xml:space="preserve">ENVIRONMENTAL COSTS</t>
  </si>
  <si>
    <t xml:space="preserve">Air Permitting - ENSR</t>
  </si>
  <si>
    <t xml:space="preserve">Expense</t>
  </si>
  <si>
    <t xml:space="preserve">Waste Water Discharge</t>
  </si>
  <si>
    <t xml:space="preserve">Nox Testing</t>
  </si>
  <si>
    <t xml:space="preserve">Other  </t>
  </si>
  <si>
    <t xml:space="preserve">Subtotal Environmental Costs</t>
  </si>
  <si>
    <t xml:space="preserve">ELECTRICAL INTERCONNECTION</t>
  </si>
  <si>
    <t xml:space="preserve">GAS INTERCONNECTION</t>
  </si>
  <si>
    <t xml:space="preserve">Startup Fuel</t>
  </si>
  <si>
    <t xml:space="preserve">Power Sales</t>
  </si>
  <si>
    <t xml:space="preserve">Fuel Cost</t>
  </si>
  <si>
    <t xml:space="preserve">Subtotal Net Startup Fuel</t>
  </si>
  <si>
    <t xml:space="preserve">INSURANCE DURING CONSTR</t>
  </si>
  <si>
    <t xml:space="preserve">CAPITALIZED SALARIES</t>
  </si>
  <si>
    <t xml:space="preserve">DEVELOPMENT EXPENSES</t>
  </si>
  <si>
    <t xml:space="preserve">Salaries</t>
  </si>
  <si>
    <t xml:space="preserve">Travel Expenses</t>
  </si>
  <si>
    <t xml:space="preserve">Consulting - TurnerCollie &amp; Braden</t>
  </si>
  <si>
    <t xml:space="preserve">Consulting - GLC (Bill Stokes)</t>
  </si>
  <si>
    <t xml:space="preserve">Geotechnical Report</t>
  </si>
  <si>
    <t xml:space="preserve">Gene Preston - Transmission consultant</t>
  </si>
  <si>
    <t xml:space="preserve">TOTAL DEVELOPMENT EXPENSE</t>
  </si>
  <si>
    <t xml:space="preserve">LEGAL EXPENSES</t>
  </si>
  <si>
    <t xml:space="preserve">Vinson &amp; Elkins</t>
  </si>
  <si>
    <t xml:space="preserve">Bracewell &amp; Patterson</t>
  </si>
  <si>
    <t xml:space="preserve">TOTAL LEGAL EXPENSE</t>
  </si>
  <si>
    <t xml:space="preserve">INTEREST DURING CONSTRUCTION (6.5%)</t>
  </si>
  <si>
    <t xml:space="preserve">ENA TOTAL Project Costs</t>
  </si>
  <si>
    <t xml:space="preserve">CONTINGENCY (5% of Development Costs)</t>
  </si>
  <si>
    <t xml:space="preserve">GRAND TOTAL</t>
  </si>
  <si>
    <t xml:space="preserve">$/Kw</t>
  </si>
</sst>
</file>

<file path=xl/styles.xml><?xml version="1.0" encoding="utf-8"?>
<styleSheet xmlns="http://schemas.openxmlformats.org/spreadsheetml/2006/main">
  <numFmts count="87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.000"/>
    <numFmt numFmtId="189" formatCode="_-* #,##0.00_-;\-* #,##0.00_-;_-* \-??_-;_-@_-"/>
    <numFmt numFmtId="190" formatCode="#,##0.00"/>
    <numFmt numFmtId="191" formatCode="_(* #,##0.00_);_(* \(#,##0.00\);_(* \-??_);_(@_)"/>
    <numFmt numFmtId="192" formatCode="#,##0.00_);\(#,##0.0\)"/>
    <numFmt numFmtId="193" formatCode="#,##0.00_);[RED]\(#,##0.00\)*1000"/>
    <numFmt numFmtId="194" formatCode="_-\$* #,##0_-;&quot;-$&quot;* #,##0_-;_-\$* \-_-;_-@_-"/>
    <numFmt numFmtId="195" formatCode="#,##0\£_);[RED]\(#,##0&quot;£)&quot;"/>
    <numFmt numFmtId="196" formatCode="\$#,##0;[RED]&quot;-$&quot;#,##0"/>
    <numFmt numFmtId="197" formatCode="_(\$* #,##0_);_(\$* \(#,##0\);_(\$* \-_);_(@_)"/>
    <numFmt numFmtId="198" formatCode="0.00000&quot;  &quot;"/>
    <numFmt numFmtId="199" formatCode="d\.m\.yy\ h:mm"/>
    <numFmt numFmtId="200" formatCode="#,##0.000_);\(#,##0.000\)"/>
    <numFmt numFmtId="201" formatCode="_(&quot;R$&quot;* #,##0_);_(&quot;R$&quot;* \(#,##0\);_(&quot;R$&quot;* \-_);_(@_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0%\);[RED]\(0%\)"/>
    <numFmt numFmtId="209" formatCode="_-\£* #,##0.00_-;&quot;-£&quot;* #,##0.00_-;_-\£* \-??_-;_-@_-"/>
    <numFmt numFmtId="210" formatCode="_(* #,##0.0000_);_(* \(#,##0.0000\);_(* \-??_);_(@_)"/>
    <numFmt numFmtId="211" formatCode="_-\$* #,##0.00_-;&quot;-$&quot;* #,##0.00_-;_-\$* \-??_-;_-@_-"/>
    <numFmt numFmtId="212" formatCode="#,##0.00\£_);\(#,##0.00&quot;£)&quot;"/>
    <numFmt numFmtId="213" formatCode="\$#,##0.00;[RED]&quot;-$&quot;#,##0.00"/>
    <numFmt numFmtId="214" formatCode="_(\$* #,##0.00_);_(\$* \(#,##0.00\);_(\$* \-??_);_(@_)"/>
    <numFmt numFmtId="215" formatCode="#,##0.000_);[RED]\(#,##0.000\)"/>
    <numFmt numFmtId="216" formatCode="0&quot;  &quot;"/>
    <numFmt numFmtId="217" formatCode="#,##0.0;[RED]\(#,##0.0\)"/>
    <numFmt numFmtId="218" formatCode="_(&quot;R$&quot;* #,##0.00_);_(&quot;R$&quot;* \(#,##0.00\);_(&quot;R$&quot;* \-??_);_(@_)"/>
    <numFmt numFmtId="219" formatCode="#,###"/>
    <numFmt numFmtId="220" formatCode="\£#,##0.00;[RED]&quot;-£&quot;#,##0.00"/>
    <numFmt numFmtId="221" formatCode="#,##0.0_);[RED]\(#,##0.0\)*1000"/>
    <numFmt numFmtId="222" formatCode="_-* #,##0.00&quot; F&quot;_-;\-* #,##0.00&quot; F&quot;_-;_-* \-??&quot; F&quot;_-;_-@_-"/>
    <numFmt numFmtId="223" formatCode="#,##0\£_);\(#,##0&quot;£)&quot;"/>
    <numFmt numFmtId="224" formatCode="0.00"/>
    <numFmt numFmtId="225" formatCode="#,##0.00&quot; $&quot;;[RED]\-#,##0.00&quot; $&quot;"/>
    <numFmt numFmtId="226" formatCode="[$-409]h:mm"/>
    <numFmt numFmtId="227" formatCode="#,##0.0_);[RED]\(#,##0\)"/>
    <numFmt numFmtId="228" formatCode=";;;"/>
    <numFmt numFmtId="229" formatCode="_-* #,##0.0_-;\-* #,##0.0_-;_-* \-??_-;_-@_-"/>
    <numFmt numFmtId="230" formatCode="#,##0.00&quot; $&quot;;\-#,##0.00&quot; $&quot;"/>
    <numFmt numFmtId="231" formatCode="[$-409]#,##0_);\(#,##0\)"/>
    <numFmt numFmtId="232" formatCode="0.00_)"/>
    <numFmt numFmtId="233" formatCode="d/m/yy\ h:mm"/>
    <numFmt numFmtId="234" formatCode="General_)"/>
    <numFmt numFmtId="235" formatCode="#,##0"/>
    <numFmt numFmtId="236" formatCode="#,##0.0_);\(#,##0.0\)"/>
    <numFmt numFmtId="237" formatCode="#,##0.0000_);[RED]\(#,##0.0000\)"/>
    <numFmt numFmtId="238" formatCode="0"/>
    <numFmt numFmtId="239" formatCode="0.00%"/>
    <numFmt numFmtId="240" formatCode="mmmm\ d&quot;, &quot;yyyy"/>
    <numFmt numFmtId="241" formatCode="[$-409]m/d/yyyy"/>
    <numFmt numFmtId="242" formatCode="_(\$* #,##0_);_(\$* \(#,##0\);_(\$* \-??_);_(@_)"/>
    <numFmt numFmtId="243" formatCode="0%"/>
    <numFmt numFmtId="244" formatCode="0.0%"/>
    <numFmt numFmtId="245" formatCode="[$-409]d\-mmm"/>
    <numFmt numFmtId="246" formatCode="_(* #,##0_);_(* \(#,##0\);_(* \-??_);_(@_)"/>
    <numFmt numFmtId="247" formatCode="0_);[RED]\(0\)"/>
    <numFmt numFmtId="248" formatCode="@"/>
    <numFmt numFmtId="249" formatCode="\$#,##0"/>
    <numFmt numFmtId="250" formatCode="\$#,##0_);&quot;($&quot;#,##0\)"/>
  </numFmts>
  <fonts count="6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2"/>
      <color rgb="FF0000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146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false" applyProtection="true"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applyFont="true" applyBorder="false" applyAlignment="false" applyProtection="false"/>
    <xf numFmtId="230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31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55" fillId="0" borderId="2" applyFont="true" applyBorder="true" applyAlignment="true" applyProtection="false">
      <alignment horizontal="general" vertical="bottom" textRotation="0" wrapText="false" indent="0" shrinkToFit="false"/>
    </xf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5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1" fontId="5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2" fontId="57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6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7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7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2" fontId="57" fillId="5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60" fillId="5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7" fillId="5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7" fillId="5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7" fillId="5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7" fillId="5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44" fontId="5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5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2" fontId="57" fillId="5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2" fontId="57" fillId="5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4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5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8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6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8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41" fontId="5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5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5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5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6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24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9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5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5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5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57" fillId="6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5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57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5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4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imon_3" xfId="579"/>
    <cellStyle name="Currency [0]_Dowell C1b" xfId="580"/>
    <cellStyle name="Currency [0]_Dowell-C1a" xfId="581"/>
    <cellStyle name="Currency [0]_E&amp;ONW1" xfId="582"/>
    <cellStyle name="Currency [0]_E&amp;ONW2" xfId="583"/>
    <cellStyle name="Currency [0]_E&amp;OOCPX" xfId="584"/>
    <cellStyle name="Currency [0]_emserdefault" xfId="585"/>
    <cellStyle name="Currency [0]_F&amp;COCPX" xfId="586"/>
    <cellStyle name="Currency [0]_FEBRUARY" xfId="587"/>
    <cellStyle name="Currency [0]_FF" xfId="588"/>
    <cellStyle name="Currency [0]_FP 20 A (1)" xfId="589"/>
    <cellStyle name="Currency [0]_FP 20 A (2)" xfId="590"/>
    <cellStyle name="Currency [0]_FP-20 (App. E)" xfId="591"/>
    <cellStyle name="Currency [0]_FP-20 (App.A) " xfId="592"/>
    <cellStyle name="Currency [0]_FP-20 (App.D)" xfId="593"/>
    <cellStyle name="Currency [0]_FP-20(App.B)" xfId="594"/>
    <cellStyle name="Currency [0]_FP-20(C1) (a)" xfId="595"/>
    <cellStyle name="Currency [0]_FP-20(C1) (a) (2)" xfId="596"/>
    <cellStyle name="Currency [0]_FP-20(C1) (b)" xfId="597"/>
    <cellStyle name="Currency [0]_FP-20(C1) (b) " xfId="598"/>
    <cellStyle name="Currency [0]_FP-20(C1) (b) (2)" xfId="599"/>
    <cellStyle name="Currency [0]_GCM" xfId="600"/>
    <cellStyle name="Currency [0]_GenAssum" xfId="601"/>
    <cellStyle name="Currency [0]_GP C1a" xfId="602"/>
    <cellStyle name="Currency [0]_GP C1b" xfId="603"/>
    <cellStyle name="Currency [0]_GP_EI_3" xfId="604"/>
    <cellStyle name="Currency [0]_GQ C1A" xfId="605"/>
    <cellStyle name="Currency [0]_GQ C1B" xfId="606"/>
    <cellStyle name="Currency [0]_Inputs" xfId="607"/>
    <cellStyle name="Currency [0]_IPM C1b" xfId="608"/>
    <cellStyle name="Currency [0]_IPMC1a" xfId="609"/>
    <cellStyle name="Currency [0]_IS-Hold" xfId="610"/>
    <cellStyle name="Currency [0]_ITOCPX" xfId="611"/>
    <cellStyle name="Currency [0]_jancf" xfId="612"/>
    <cellStyle name="Currency [0]_JUNMTH55" xfId="613"/>
    <cellStyle name="Currency [0]_JUNMTH57" xfId="614"/>
    <cellStyle name="Currency [0]_JUNYTD55" xfId="615"/>
    <cellStyle name="Currency [0]_JUNYTD57" xfId="616"/>
    <cellStyle name="Currency [0]_laroux" xfId="617"/>
    <cellStyle name="Currency [0]_laroux_1" xfId="618"/>
    <cellStyle name="Currency [0]_laroux_1995" xfId="619"/>
    <cellStyle name="Currency [0]_laroux_1_dimon" xfId="620"/>
    <cellStyle name="Currency [0]_laroux_1_dimon_1" xfId="621"/>
    <cellStyle name="Currency [0]_laroux_1_dimon_2" xfId="622"/>
    <cellStyle name="Currency [0]_laroux_1_dimon_3" xfId="623"/>
    <cellStyle name="Currency [0]_laroux_1_laroux" xfId="624"/>
    <cellStyle name="Currency [0]_laroux_1_laroux_1" xfId="625"/>
    <cellStyle name="Currency [0]_laroux_1_laroux_dimon" xfId="626"/>
    <cellStyle name="Currency [0]_laroux_1_Locas" xfId="627"/>
    <cellStyle name="Currency [0]_laroux_1_pldt" xfId="628"/>
    <cellStyle name="Currency [0]_laroux_1_PLDT_dimon" xfId="629"/>
    <cellStyle name="Currency [0]_laroux_1_VERA" xfId="630"/>
    <cellStyle name="Currency [0]_laroux_1_VERA_1" xfId="631"/>
    <cellStyle name="Currency [0]_laroux_1_VIRUS-EDY" xfId="632"/>
    <cellStyle name="Currency [0]_laroux_2" xfId="633"/>
    <cellStyle name="Currency [0]_laroux_2_dimon" xfId="634"/>
    <cellStyle name="Currency [0]_laroux_2_dimon_1" xfId="635"/>
    <cellStyle name="Currency [0]_laroux_2_dimon_2" xfId="636"/>
    <cellStyle name="Currency [0]_laroux_2_dimon_3" xfId="637"/>
    <cellStyle name="Currency [0]_laroux_2_laroux" xfId="638"/>
    <cellStyle name="Currency [0]_laroux_2_laroux_dimon" xfId="639"/>
    <cellStyle name="Currency [0]_laroux_2_Locas" xfId="640"/>
    <cellStyle name="Currency [0]_laroux_2_pldt" xfId="641"/>
    <cellStyle name="Currency [0]_laroux_2_PLDT_dimon" xfId="642"/>
    <cellStyle name="Currency [0]_laroux_2_VIRUS-EDY" xfId="643"/>
    <cellStyle name="Currency [0]_laroux_3" xfId="644"/>
    <cellStyle name="Currency [0]_laroux_3_dimon" xfId="645"/>
    <cellStyle name="Currency [0]_laroux_3_dimon_1" xfId="646"/>
    <cellStyle name="Currency [0]_laroux_3_dimon_2" xfId="647"/>
    <cellStyle name="Currency [0]_laroux_3_dimon_3" xfId="648"/>
    <cellStyle name="Currency [0]_laroux_4" xfId="649"/>
    <cellStyle name="Currency [0]_laroux_4_dimon" xfId="650"/>
    <cellStyle name="Currency [0]_laroux_4_dimon_1" xfId="651"/>
    <cellStyle name="Currency [0]_laroux_5" xfId="652"/>
    <cellStyle name="Currency [0]_laroux_6" xfId="653"/>
    <cellStyle name="Currency [0]_laroux_7" xfId="654"/>
    <cellStyle name="Currency [0]_laroux_dimon" xfId="655"/>
    <cellStyle name="Currency [0]_laroux_dimon_1" xfId="656"/>
    <cellStyle name="Currency [0]_laroux_dimon_2" xfId="657"/>
    <cellStyle name="Currency [0]_laroux_dimon_3" xfId="658"/>
    <cellStyle name="Currency [0]_laroux_laroux" xfId="659"/>
    <cellStyle name="Currency [0]_laroux_laroux_1" xfId="660"/>
    <cellStyle name="Currency [0]_laroux_laroux_1_dimon" xfId="661"/>
    <cellStyle name="Currency [0]_laroux_laroux_dimon" xfId="662"/>
    <cellStyle name="Currency [0]_laroux_Locas" xfId="663"/>
    <cellStyle name="Currency [0]_laroux_MATERAL2" xfId="664"/>
    <cellStyle name="Currency [0]_laroux_MATERAL2_dimon" xfId="665"/>
    <cellStyle name="Currency [0]_laroux_MATERAL2_dimon_1" xfId="666"/>
    <cellStyle name="Currency [0]_laroux_MATERAL2_laroux" xfId="667"/>
    <cellStyle name="Currency [0]_laroux_MATERAL2_laroux_dimon" xfId="668"/>
    <cellStyle name="Currency [0]_laroux_MATERAL2_pldt" xfId="669"/>
    <cellStyle name="Currency [0]_laroux_MATERAL2_VERA" xfId="670"/>
    <cellStyle name="Currency [0]_laroux_MATERAL2_VIRUS-EDY" xfId="671"/>
    <cellStyle name="Currency [0]_laroux_mud plant bolted" xfId="672"/>
    <cellStyle name="Currency [0]_laroux_mud plant bolted_dimon" xfId="673"/>
    <cellStyle name="Currency [0]_laroux_mud plant bolted_dimon_1" xfId="674"/>
    <cellStyle name="Currency [0]_laroux_pldt" xfId="675"/>
    <cellStyle name="Currency [0]_laroux_pldt_1" xfId="676"/>
    <cellStyle name="Currency [0]_laroux_VERA" xfId="677"/>
    <cellStyle name="Currency [0]_laroux_VERA_1" xfId="678"/>
    <cellStyle name="Currency [0]_laroux_VIRUS-EDY" xfId="679"/>
    <cellStyle name="Currency [0]_List" xfId="680"/>
    <cellStyle name="Currency [0]_MATERAL2" xfId="681"/>
    <cellStyle name="Currency [0]_MATERAL2_dimon" xfId="682"/>
    <cellStyle name="Currency [0]_MATERAL2_dimon_1" xfId="683"/>
    <cellStyle name="Currency [0]_MKGOCPX" xfId="684"/>
    <cellStyle name="Currency [0]_MOBCPX" xfId="685"/>
    <cellStyle name="Currency [0]_mud plant bolted" xfId="686"/>
    <cellStyle name="Currency [0]_mud plant bolted_dimon" xfId="687"/>
    <cellStyle name="Currency [0]_mud plant bolted_dimon_1" xfId="688"/>
    <cellStyle name="Currency [0]_mud plant bolted_laroux" xfId="689"/>
    <cellStyle name="Currency [0]_mud plant bolted_laroux_dimon" xfId="690"/>
    <cellStyle name="Currency [0]_mud plant bolted_pldt" xfId="691"/>
    <cellStyle name="Currency [0]_mud plant bolted_VERA" xfId="692"/>
    <cellStyle name="Currency [0]_mud plant bolted_VIRUS-EDY" xfId="693"/>
    <cellStyle name="Currency [0]_NA WITHOUT GOV'T &amp; PNX" xfId="694"/>
    <cellStyle name="Currency [0]_NAOBU10" xfId="695"/>
    <cellStyle name="Currency [0]_NAT ACCT" xfId="696"/>
    <cellStyle name="Currency [0]_NSACTUAL.XLS" xfId="697"/>
    <cellStyle name="Currency [0]_NX00" xfId="698"/>
    <cellStyle name="Currency [0]_Odner" xfId="699"/>
    <cellStyle name="Currency [0]_Odner (2)" xfId="700"/>
    <cellStyle name="Currency [0]_Odner (3)" xfId="701"/>
    <cellStyle name="Currency [0]_OSMOCPX" xfId="702"/>
    <cellStyle name="Currency [0]_Other Months" xfId="703"/>
    <cellStyle name="Currency [0]_Outlook" xfId="704"/>
    <cellStyle name="Currency [0]_pbdefault" xfId="705"/>
    <cellStyle name="Currency [0]_percentages" xfId="706"/>
    <cellStyle name="Currency [0]_PERSONAL" xfId="707"/>
    <cellStyle name="Currency [0]_PGMKOCPX" xfId="708"/>
    <cellStyle name="Currency [0]_PGNW1" xfId="709"/>
    <cellStyle name="Currency [0]_PGNW2" xfId="710"/>
    <cellStyle name="Currency [0]_PGNWOCPX" xfId="711"/>
    <cellStyle name="Currency [0]_Pink" xfId="712"/>
    <cellStyle name="Currency [0]_Plan" xfId="713"/>
    <cellStyle name="Currency [0]_PLANT" xfId="714"/>
    <cellStyle name="Currency [0]_PLDT" xfId="715"/>
    <cellStyle name="Currency [0]_pldt_1" xfId="716"/>
    <cellStyle name="Currency [0]_PLDT_1_dimon" xfId="717"/>
    <cellStyle name="Currency [0]_pldt_1_dimon_1" xfId="718"/>
    <cellStyle name="Currency [0]_pldt_2" xfId="719"/>
    <cellStyle name="Currency [0]_pldt_Calculations" xfId="720"/>
    <cellStyle name="Currency [0]_PLDT_dimon" xfId="721"/>
    <cellStyle name="Currency [0]_pldt_dimon_1" xfId="722"/>
    <cellStyle name="Currency [0]_priccurv" xfId="723"/>
    <cellStyle name="Currency [0]_PROCDS&amp;G" xfId="724"/>
    <cellStyle name="Currency [0]_PROFILE4" xfId="725"/>
    <cellStyle name="Currency [0]_Projects" xfId="726"/>
    <cellStyle name="Currency [0]_Quarter End Months" xfId="727"/>
    <cellStyle name="Currency [0]_r1" xfId="728"/>
    <cellStyle name="Currency [0]_RFI" xfId="729"/>
    <cellStyle name="Currency [0]_RFI_1" xfId="730"/>
    <cellStyle name="Currency [0]_Sales Order" xfId="731"/>
    <cellStyle name="Currency [0]_SATOCPX" xfId="732"/>
    <cellStyle name="Currency [0]_Sheet1" xfId="733"/>
    <cellStyle name="Currency [0]_Sheet1 (2)" xfId="734"/>
    <cellStyle name="Currency [0]_Sheet1_dimon" xfId="735"/>
    <cellStyle name="Currency [0]_SHENREPT" xfId="736"/>
    <cellStyle name="Currency [0]_Snr. CO" xfId="737"/>
    <cellStyle name="Currency [0]_sprint contr" xfId="738"/>
    <cellStyle name="Currency [0]_Subcont File" xfId="739"/>
    <cellStyle name="Currency [0]_Summary Info" xfId="740"/>
    <cellStyle name="Currency [0]_SUMPAGE" xfId="741"/>
    <cellStyle name="Currency [0]_TMSNW1" xfId="742"/>
    <cellStyle name="Currency [0]_TMSNW2" xfId="743"/>
    <cellStyle name="Currency [0]_TMSOCPX" xfId="744"/>
    <cellStyle name="Currency [0]_TOTAL MTH" xfId="745"/>
    <cellStyle name="Currency [0]_TOTAL YTD" xfId="746"/>
    <cellStyle name="Currency [0]_TRANSDSC.XLS" xfId="747"/>
    <cellStyle name="Currency [0]_TRANSFXA.XLS" xfId="748"/>
    <cellStyle name="Currency [0]_TRANSFXA.XLS_1" xfId="749"/>
    <cellStyle name="Currency [0]_TRANSIME.XLS" xfId="750"/>
    <cellStyle name="Currency [0]_TRANSIME.XLS_TRANSDSC.XLS" xfId="751"/>
    <cellStyle name="Currency [0]_TRANSIME.XLS_TRANSFXA.XLS" xfId="752"/>
    <cellStyle name="Currency [0]_VERA" xfId="753"/>
    <cellStyle name="Currency [0]_VIRUS-EDY" xfId="754"/>
    <cellStyle name="Currency [0]_VIRUS-EDY_1" xfId="755"/>
    <cellStyle name="Currency [0]_White" xfId="756"/>
    <cellStyle name="Currency [0]_WO Var. &amp; Tot. Exp." xfId="757"/>
    <cellStyle name="Currency [0]_WSP" xfId="758"/>
    <cellStyle name="Currency [0]_yrcao" xfId="759"/>
    <cellStyle name="Currency [0]_YREND55" xfId="760"/>
    <cellStyle name="Currency [0]_YREND57" xfId="761"/>
    <cellStyle name="Currency [0]_YTDCUR" xfId="762"/>
    <cellStyle name="Currency_12matrix" xfId="763"/>
    <cellStyle name="Currency_1995" xfId="764"/>
    <cellStyle name="Currency_A" xfId="765"/>
    <cellStyle name="Currency_A_dimon" xfId="766"/>
    <cellStyle name="Currency_ACTUAL" xfId="767"/>
    <cellStyle name="Currency_ACTUAL NA -OBU" xfId="768"/>
    <cellStyle name="Currency_Actual vs." xfId="769"/>
    <cellStyle name="Currency_algasdefault" xfId="770"/>
    <cellStyle name="Currency_algasdefault_1" xfId="771"/>
    <cellStyle name="Currency_Alternative1" xfId="772"/>
    <cellStyle name="Currency_Alternative1_1" xfId="773"/>
    <cellStyle name="Currency_App E" xfId="774"/>
    <cellStyle name="Currency_Apr" xfId="775"/>
    <cellStyle name="Currency_Arapahoe" xfId="776"/>
    <cellStyle name="Currency_Assumptions" xfId="777"/>
    <cellStyle name="Currency_bahiadefault" xfId="778"/>
    <cellStyle name="Currency_bahiadefault_1" xfId="779"/>
    <cellStyle name="Currency_BIGOUT" xfId="780"/>
    <cellStyle name="Currency_Book3" xfId="781"/>
    <cellStyle name="Currency_BOP" xfId="782"/>
    <cellStyle name="Currency_BOPBAL1" xfId="783"/>
    <cellStyle name="Currency_BOPCBU" xfId="784"/>
    <cellStyle name="Currency_BOPCBU (2)" xfId="785"/>
    <cellStyle name="Currency_BOPCBU96" xfId="786"/>
    <cellStyle name="Currency_BSAPPE.XLS" xfId="787"/>
    <cellStyle name="Currency_Calculations" xfId="788"/>
    <cellStyle name="Currency_Calculations (2)" xfId="789"/>
    <cellStyle name="Currency_Calculations II" xfId="790"/>
    <cellStyle name="Currency_Calculations III" xfId="791"/>
    <cellStyle name="Currency_Calculations_1" xfId="792"/>
    <cellStyle name="Currency_CAPEX" xfId="793"/>
    <cellStyle name="Currency_CAPEX94" xfId="794"/>
    <cellStyle name="Currency_Cardig GHS" xfId="795"/>
    <cellStyle name="Currency_Cash Flows" xfId="796"/>
    <cellStyle name="Currency_CBU BOX CHART V PLAN" xfId="797"/>
    <cellStyle name="Currency_CCA" xfId="798"/>
    <cellStyle name="Currency_CCOCPX" xfId="799"/>
    <cellStyle name="Currency_CHANGES.XLS" xfId="800"/>
    <cellStyle name="Currency_Charts" xfId="801"/>
    <cellStyle name="Currency_Comm File" xfId="802"/>
    <cellStyle name="Currency_coperdefault" xfId="803"/>
    <cellStyle name="Currency_coperdefault_1" xfId="804"/>
    <cellStyle name="Currency_Corp method" xfId="805"/>
    <cellStyle name="Currency_Cost Code" xfId="806"/>
    <cellStyle name="Currency_CTCUR" xfId="807"/>
    <cellStyle name="Currency_CUMPLTCH" xfId="808"/>
    <cellStyle name="Currency_DEFAULT" xfId="809"/>
    <cellStyle name="Currency_dimon" xfId="810"/>
    <cellStyle name="Currency_dimon_1" xfId="811"/>
    <cellStyle name="Currency_dimon_2" xfId="812"/>
    <cellStyle name="Currency_dimon_3" xfId="813"/>
    <cellStyle name="Currency_Dowell C1b" xfId="814"/>
    <cellStyle name="Currency_Dowell-C1a" xfId="815"/>
    <cellStyle name="Currency_E&amp;ONW1" xfId="816"/>
    <cellStyle name="Currency_E&amp;ONW2" xfId="817"/>
    <cellStyle name="Currency_E&amp;OOCPX" xfId="818"/>
    <cellStyle name="Currency_emserdefault" xfId="819"/>
    <cellStyle name="Currency_emserdefault_1" xfId="820"/>
    <cellStyle name="Currency_F&amp;COCPX" xfId="821"/>
    <cellStyle name="Currency_FEBRUARY" xfId="822"/>
    <cellStyle name="Currency_FF" xfId="823"/>
    <cellStyle name="Currency_FP 20 A (1)" xfId="824"/>
    <cellStyle name="Currency_FP 20 A (2)" xfId="825"/>
    <cellStyle name="Currency_FP-20 (App. E)" xfId="826"/>
    <cellStyle name="Currency_FP-20 (App.A) " xfId="827"/>
    <cellStyle name="Currency_FP-20 (App.D)" xfId="828"/>
    <cellStyle name="Currency_FP-20(App.B)" xfId="829"/>
    <cellStyle name="Currency_FP-20(C1) (a)" xfId="830"/>
    <cellStyle name="Currency_FP-20(C1) (a) (2)" xfId="831"/>
    <cellStyle name="Currency_FP-20(C1) (b)" xfId="832"/>
    <cellStyle name="Currency_FP-20(C1) (b) " xfId="833"/>
    <cellStyle name="Currency_FP-20(C1) (b) (2)" xfId="834"/>
    <cellStyle name="Currency_GCM" xfId="835"/>
    <cellStyle name="Currency_GenAssum" xfId="836"/>
    <cellStyle name="Currency_GP C1a" xfId="837"/>
    <cellStyle name="Currency_GP C1b" xfId="838"/>
    <cellStyle name="Currency_GP_EI_3" xfId="839"/>
    <cellStyle name="Currency_GQ C1A" xfId="840"/>
    <cellStyle name="Currency_GQ C1B" xfId="841"/>
    <cellStyle name="Currency_Inputs" xfId="842"/>
    <cellStyle name="Currency_IPM C1b" xfId="843"/>
    <cellStyle name="Currency_IPMC1a" xfId="844"/>
    <cellStyle name="Currency_IS-Hold" xfId="845"/>
    <cellStyle name="Currency_ITOCPX" xfId="846"/>
    <cellStyle name="Currency_jancf" xfId="847"/>
    <cellStyle name="Currency_JUNMTH55" xfId="848"/>
    <cellStyle name="Currency_JUNMTH57" xfId="849"/>
    <cellStyle name="Currency_JUNYTD55" xfId="850"/>
    <cellStyle name="Currency_JUNYTD57" xfId="851"/>
    <cellStyle name="Currency_laroux" xfId="852"/>
    <cellStyle name="Currency_laroux_1" xfId="853"/>
    <cellStyle name="Currency_laroux_1995" xfId="854"/>
    <cellStyle name="Currency_laroux_1_dimon" xfId="855"/>
    <cellStyle name="Currency_laroux_1_dimon_1" xfId="856"/>
    <cellStyle name="Currency_laroux_1_dimon_2" xfId="857"/>
    <cellStyle name="Currency_laroux_1_dimon_3" xfId="858"/>
    <cellStyle name="Currency_laroux_1_laroux" xfId="859"/>
    <cellStyle name="Currency_laroux_1_laroux_1" xfId="860"/>
    <cellStyle name="Currency_laroux_1_laroux_dimon" xfId="861"/>
    <cellStyle name="Currency_laroux_1_Locas" xfId="862"/>
    <cellStyle name="Currency_laroux_1_pldt" xfId="863"/>
    <cellStyle name="Currency_laroux_1_PLDT_dimon" xfId="864"/>
    <cellStyle name="Currency_laroux_1_VERA" xfId="865"/>
    <cellStyle name="Currency_laroux_1_VERA_1" xfId="866"/>
    <cellStyle name="Currency_laroux_1_VIRUS-EDY" xfId="867"/>
    <cellStyle name="Currency_laroux_2" xfId="868"/>
    <cellStyle name="Currency_laroux_2_dimon" xfId="869"/>
    <cellStyle name="Currency_laroux_2_dimon_1" xfId="870"/>
    <cellStyle name="Currency_laroux_2_dimon_2" xfId="871"/>
    <cellStyle name="Currency_laroux_2_dimon_3" xfId="872"/>
    <cellStyle name="Currency_laroux_2_laroux" xfId="873"/>
    <cellStyle name="Currency_laroux_2_laroux_dimon" xfId="874"/>
    <cellStyle name="Currency_laroux_2_Locas" xfId="875"/>
    <cellStyle name="Currency_laroux_2_pldt" xfId="876"/>
    <cellStyle name="Currency_laroux_2_PLDT_dimon" xfId="877"/>
    <cellStyle name="Currency_laroux_2_VIRUS-EDY" xfId="878"/>
    <cellStyle name="Currency_laroux_3" xfId="879"/>
    <cellStyle name="Currency_laroux_3_dimon" xfId="880"/>
    <cellStyle name="Currency_laroux_3_dimon_1" xfId="881"/>
    <cellStyle name="Currency_laroux_3_dimon_2" xfId="882"/>
    <cellStyle name="Currency_laroux_3_dimon_3" xfId="883"/>
    <cellStyle name="Currency_laroux_4" xfId="884"/>
    <cellStyle name="Currency_laroux_4_dimon" xfId="885"/>
    <cellStyle name="Currency_laroux_4_dimon_1" xfId="886"/>
    <cellStyle name="Currency_laroux_5" xfId="887"/>
    <cellStyle name="Currency_laroux_6" xfId="888"/>
    <cellStyle name="Currency_laroux_7" xfId="889"/>
    <cellStyle name="Currency_laroux_8" xfId="890"/>
    <cellStyle name="Currency_laroux_dimon" xfId="891"/>
    <cellStyle name="Currency_laroux_dimon_1" xfId="892"/>
    <cellStyle name="Currency_laroux_dimon_2" xfId="893"/>
    <cellStyle name="Currency_laroux_dimon_3" xfId="894"/>
    <cellStyle name="Currency_laroux_laroux" xfId="895"/>
    <cellStyle name="Currency_laroux_laroux_1" xfId="896"/>
    <cellStyle name="Currency_laroux_laroux_1_dimon" xfId="897"/>
    <cellStyle name="Currency_laroux_laroux_dimon" xfId="898"/>
    <cellStyle name="Currency_laroux_Locas" xfId="899"/>
    <cellStyle name="Currency_laroux_pldt" xfId="900"/>
    <cellStyle name="Currency_laroux_pldt_1" xfId="901"/>
    <cellStyle name="Currency_laroux_VERA" xfId="902"/>
    <cellStyle name="Currency_laroux_VERA_1" xfId="903"/>
    <cellStyle name="Currency_laroux_VIRUS-EDY" xfId="904"/>
    <cellStyle name="Currency_List" xfId="905"/>
    <cellStyle name="Currency_MATERAL2" xfId="906"/>
    <cellStyle name="Currency_MATERAL2_dimon" xfId="907"/>
    <cellStyle name="Currency_MATERAL2_dimon_1" xfId="908"/>
    <cellStyle name="Currency_MKGOCPX" xfId="909"/>
    <cellStyle name="Currency_MOBCPX" xfId="910"/>
    <cellStyle name="Currency_mud plant bolted" xfId="911"/>
    <cellStyle name="Currency_mud plant bolted_dimon" xfId="912"/>
    <cellStyle name="Currency_mud plant bolted_dimon_1" xfId="913"/>
    <cellStyle name="Currency_mud plant bolted_PLDT" xfId="914"/>
    <cellStyle name="Currency_mud plant bolted_VERA" xfId="915"/>
    <cellStyle name="Currency_mud plant bolted_VERA_1" xfId="916"/>
    <cellStyle name="Currency_NA WITHOUT GOV'T &amp; PNX" xfId="917"/>
    <cellStyle name="Currency_NAOBU10" xfId="918"/>
    <cellStyle name="Currency_NAT ACCT" xfId="919"/>
    <cellStyle name="Currency_NSACTUAL.XLS" xfId="920"/>
    <cellStyle name="Currency_NX00" xfId="921"/>
    <cellStyle name="Currency_Odner" xfId="922"/>
    <cellStyle name="Currency_Odner (2)" xfId="923"/>
    <cellStyle name="Currency_Odner (3)" xfId="924"/>
    <cellStyle name="Currency_OSMOCPX" xfId="925"/>
    <cellStyle name="Currency_Other Months" xfId="926"/>
    <cellStyle name="Currency_Outlook" xfId="927"/>
    <cellStyle name="Currency_pbdefault" xfId="928"/>
    <cellStyle name="Currency_pbdefault_1" xfId="929"/>
    <cellStyle name="Currency_percentages" xfId="930"/>
    <cellStyle name="Currency_PERSONAL" xfId="931"/>
    <cellStyle name="Currency_PGMKOCPX" xfId="932"/>
    <cellStyle name="Currency_PGNW1" xfId="933"/>
    <cellStyle name="Currency_PGNW2" xfId="934"/>
    <cellStyle name="Currency_PGNWOCPX" xfId="935"/>
    <cellStyle name="Currency_Pink" xfId="936"/>
    <cellStyle name="Currency_Plan" xfId="937"/>
    <cellStyle name="Currency_PLANT" xfId="938"/>
    <cellStyle name="Currency_PLDT" xfId="939"/>
    <cellStyle name="Currency_pldt_1" xfId="940"/>
    <cellStyle name="Currency_PLDT_1_dimon" xfId="941"/>
    <cellStyle name="Currency_pldt_1_dimon_1" xfId="942"/>
    <cellStyle name="Currency_pldt_2" xfId="943"/>
    <cellStyle name="Currency_pldt_Calculations" xfId="944"/>
    <cellStyle name="Currency_PLDT_dimon" xfId="945"/>
    <cellStyle name="Currency_pldt_dimon_1" xfId="946"/>
    <cellStyle name="Currency_priccurv" xfId="947"/>
    <cellStyle name="Currency_PROCDS&amp;G" xfId="948"/>
    <cellStyle name="Currency_PROFILE4" xfId="949"/>
    <cellStyle name="Currency_Projects" xfId="950"/>
    <cellStyle name="Currency_Quarter End Months" xfId="951"/>
    <cellStyle name="Currency_r1" xfId="952"/>
    <cellStyle name="Currency_RFI" xfId="953"/>
    <cellStyle name="Currency_RFI_1" xfId="954"/>
    <cellStyle name="Currency_Sales Order" xfId="955"/>
    <cellStyle name="Currency_SATOCPX" xfId="956"/>
    <cellStyle name="Currency_Sheet1" xfId="957"/>
    <cellStyle name="Currency_Sheet1 (2)" xfId="958"/>
    <cellStyle name="Currency_Sheet1_dimon" xfId="959"/>
    <cellStyle name="Currency_SHENREPT" xfId="960"/>
    <cellStyle name="Currency_Snr. CO" xfId="961"/>
    <cellStyle name="Currency_sprint contr" xfId="962"/>
    <cellStyle name="Currency_Subcont File" xfId="963"/>
    <cellStyle name="Currency_Summary Info" xfId="964"/>
    <cellStyle name="Currency_SUMPAGE" xfId="965"/>
    <cellStyle name="Currency_TMSNW1" xfId="966"/>
    <cellStyle name="Currency_TMSNW2" xfId="967"/>
    <cellStyle name="Currency_TMSOCPX" xfId="968"/>
    <cellStyle name="Currency_TOTAL MTH" xfId="969"/>
    <cellStyle name="Currency_TOTAL YTD" xfId="970"/>
    <cellStyle name="Currency_TRANSDSC.XLS" xfId="971"/>
    <cellStyle name="Currency_TRANSFXA.XLS" xfId="972"/>
    <cellStyle name="Currency_TRANSFXA.XLS_1" xfId="973"/>
    <cellStyle name="Currency_TRANSIME.XLS" xfId="974"/>
    <cellStyle name="Currency_TRANSIME.XLS_TRANSDSC.XLS" xfId="975"/>
    <cellStyle name="Currency_TRANSIME.XLS_TRANSFXA.XLS" xfId="976"/>
    <cellStyle name="Currency_VERA" xfId="977"/>
    <cellStyle name="Currency_VIRUS-EDY" xfId="978"/>
    <cellStyle name="Currency_VIRUS-EDY_1" xfId="979"/>
    <cellStyle name="Currency_White" xfId="980"/>
    <cellStyle name="Currency_WO Var. &amp; Tot. Exp." xfId="981"/>
    <cellStyle name="Currency_WSP" xfId="982"/>
    <cellStyle name="Currency_yrcao" xfId="983"/>
    <cellStyle name="Currency_YREND55" xfId="984"/>
    <cellStyle name="Currency_YREND57" xfId="985"/>
    <cellStyle name="Currency_YTDCUR" xfId="986"/>
    <cellStyle name="Date" xfId="987"/>
    <cellStyle name="Fixed" xfId="988"/>
    <cellStyle name="Grey" xfId="989"/>
    <cellStyle name="HEADER" xfId="990"/>
    <cellStyle name="Heading 1" xfId="991"/>
    <cellStyle name="Heading2" xfId="992"/>
    <cellStyle name="HIGHLIGHT" xfId="993"/>
    <cellStyle name="Input [yellow]" xfId="994"/>
    <cellStyle name="no dec" xfId="995"/>
    <cellStyle name="Normal - Style1" xfId="996"/>
    <cellStyle name="Normal - Style1_dimon" xfId="997"/>
    <cellStyle name="Normal_12matrix" xfId="998"/>
    <cellStyle name="Normal_20196" xfId="999"/>
    <cellStyle name="Normal_4018fin" xfId="1000"/>
    <cellStyle name="Normal_4021fin" xfId="1001"/>
    <cellStyle name="Normal_95CHART" xfId="1002"/>
    <cellStyle name="Normal_A" xfId="1003"/>
    <cellStyle name="Normal_A (2)" xfId="1004"/>
    <cellStyle name="Normal_A_dimon" xfId="1005"/>
    <cellStyle name="Normal_A_VERA" xfId="1006"/>
    <cellStyle name="Normal_ACTUAL" xfId="1007"/>
    <cellStyle name="Normal_ACTUAL NA -OBU" xfId="1008"/>
    <cellStyle name="Normal_Actual vs." xfId="1009"/>
    <cellStyle name="Normal_ACTUAL_1" xfId="1010"/>
    <cellStyle name="Normal_ACTUAL_NA WITHOUT GOV'T &amp; PNX" xfId="1011"/>
    <cellStyle name="Normal_algasdefault" xfId="1012"/>
    <cellStyle name="Normal_algasdefault_1" xfId="1013"/>
    <cellStyle name="Normal_Alternative1" xfId="1014"/>
    <cellStyle name="Normal_Alternative1_1" xfId="1015"/>
    <cellStyle name="Normal_AOPS" xfId="1016"/>
    <cellStyle name="Normal_App E" xfId="1017"/>
    <cellStyle name="Normal_APR" xfId="1018"/>
    <cellStyle name="Normal_APR_laroux" xfId="1019"/>
    <cellStyle name="Normal_Apr_pldt" xfId="1020"/>
    <cellStyle name="Normal_Arapahoe" xfId="1021"/>
    <cellStyle name="Normal_Assumptions" xfId="1022"/>
    <cellStyle name="Normal_bahiadefault" xfId="1023"/>
    <cellStyle name="Normal_bahiadefault_1" xfId="1024"/>
    <cellStyle name="Normal_BIGOUT" xfId="1025"/>
    <cellStyle name="Normal_Book3" xfId="1026"/>
    <cellStyle name="Normal_BOP" xfId="1027"/>
    <cellStyle name="Normal_BOPBAL1" xfId="1028"/>
    <cellStyle name="Normal_BOPCBU" xfId="1029"/>
    <cellStyle name="Normal_BOPCBU (2)" xfId="1030"/>
    <cellStyle name="Normal_BOPCBU96" xfId="1031"/>
    <cellStyle name="Normal_BREPAIR" xfId="1032"/>
    <cellStyle name="Normal_BSAPPE.XLS" xfId="1033"/>
    <cellStyle name="Normal_BUDGET" xfId="1034"/>
    <cellStyle name="Normal_C-Cap intensity" xfId="1035"/>
    <cellStyle name="Normal_C-Capex%rev" xfId="1036"/>
    <cellStyle name="Normal_C-Line per Staff" xfId="1037"/>
    <cellStyle name="Normal_C-lines distribution" xfId="1038"/>
    <cellStyle name="Normal_C-Orig PLDT lines" xfId="1039"/>
    <cellStyle name="Normal_C-Ret on Rev" xfId="1040"/>
    <cellStyle name="Normal_C-ROACE" xfId="1041"/>
    <cellStyle name="Normal_Calculations" xfId="1042"/>
    <cellStyle name="Normal_Calculations (2)" xfId="1043"/>
    <cellStyle name="Normal_Calculations II" xfId="1044"/>
    <cellStyle name="Normal_Calculations II_1" xfId="1045"/>
    <cellStyle name="Normal_Calculations III" xfId="1046"/>
    <cellStyle name="Normal_Calculations_1" xfId="1047"/>
    <cellStyle name="Normal_Calculations_2" xfId="1048"/>
    <cellStyle name="Normal_Capex" xfId="1049"/>
    <cellStyle name="Normal_Capex per line" xfId="1050"/>
    <cellStyle name="Normal_Capex%rev" xfId="1051"/>
    <cellStyle name="Normal_CAPEX2" xfId="1052"/>
    <cellStyle name="Normal_CAPEX94" xfId="1053"/>
    <cellStyle name="Normal_CAPEX_dimon" xfId="1054"/>
    <cellStyle name="Normal_CAPEX_VERA" xfId="1055"/>
    <cellStyle name="Normal_CAPEXPWI.XLS" xfId="1056"/>
    <cellStyle name="Normal_CAPEXPWO.XLS" xfId="1057"/>
    <cellStyle name="Normal_Cardig GHS" xfId="1058"/>
    <cellStyle name="Normal_Cash Flows" xfId="1059"/>
    <cellStyle name="Normal_CBU BOX CHART V PLAN" xfId="1060"/>
    <cellStyle name="Normal_CBU BOX CHART V PLAN_1" xfId="1061"/>
    <cellStyle name="Normal_CCOCPX" xfId="1062"/>
    <cellStyle name="Normal_CEL-C-CO.XLS" xfId="1063"/>
    <cellStyle name="Normal_Certs Q2" xfId="1064"/>
    <cellStyle name="Normal_Certs Q2 (2)" xfId="1065"/>
    <cellStyle name="Normal_CFMACROS.XLM" xfId="1066"/>
    <cellStyle name="Normal_CFMODEL.XLS" xfId="1067"/>
    <cellStyle name="Normal_CHANGES.XLS" xfId="1068"/>
    <cellStyle name="Normal_CHANGES.XLS_1" xfId="1069"/>
    <cellStyle name="Normal_Cht-Capex per line" xfId="1070"/>
    <cellStyle name="Normal_Cht-Cum Real Opr Cf" xfId="1071"/>
    <cellStyle name="Normal_Cht-Dep%Rev" xfId="1072"/>
    <cellStyle name="Normal_Cht-Real Opr Cf" xfId="1073"/>
    <cellStyle name="Normal_Cht-Rev dist" xfId="1074"/>
    <cellStyle name="Normal_Cht-Rev p line" xfId="1075"/>
    <cellStyle name="Normal_Cht-Rev per Staff" xfId="1076"/>
    <cellStyle name="Normal_Cht-Staff cost%revenue" xfId="1077"/>
    <cellStyle name="Normal_Co-wide Monthly" xfId="1078"/>
    <cellStyle name="Normal_Co-wide Monthly_dimon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DEFAULT" xfId="1089"/>
    <cellStyle name="Normal_Demand Fcst." xfId="1090"/>
    <cellStyle name="Normal_Dep%Rev" xfId="1091"/>
    <cellStyle name="Normal_dimon" xfId="1092"/>
    <cellStyle name="Normal_dimon_1" xfId="1093"/>
    <cellStyle name="Normal_dimon_2" xfId="1094"/>
    <cellStyle name="Normal_dimon_3" xfId="1095"/>
    <cellStyle name="Normal_DIV" xfId="1096"/>
    <cellStyle name="Normal_Dowell C1b" xfId="1097"/>
    <cellStyle name="Normal_Dowell-C1a" xfId="1098"/>
    <cellStyle name="Normal_DRAFT Order Summary" xfId="1099"/>
    <cellStyle name="Normal_E&amp;ONW1" xfId="1100"/>
    <cellStyle name="Normal_E&amp;ONW2" xfId="1101"/>
    <cellStyle name="Normal_E&amp;OOCPX" xfId="1102"/>
    <cellStyle name="Normal_emserdefault" xfId="1103"/>
    <cellStyle name="Normal_emserdefault_1" xfId="1104"/>
    <cellStyle name="Normal_EPS" xfId="1105"/>
    <cellStyle name="Normal_EQCON" xfId="1106"/>
    <cellStyle name="Normal_F&amp;COCPX" xfId="1107"/>
    <cellStyle name="Normal_FEBRUARY" xfId="1108"/>
    <cellStyle name="Normal_FF" xfId="1109"/>
    <cellStyle name="Normal_FP 20 A (1)" xfId="1110"/>
    <cellStyle name="Normal_FP 20 A (2)" xfId="1111"/>
    <cellStyle name="Normal_FP-20 (App. E)" xfId="1112"/>
    <cellStyle name="Normal_FP-20 (App.A) " xfId="1113"/>
    <cellStyle name="Normal_FP-20 (App.A) _1" xfId="1114"/>
    <cellStyle name="Normal_FP-20(C1) (a)" xfId="1115"/>
    <cellStyle name="Normal_FP-20(C1) (a) (2)" xfId="1116"/>
    <cellStyle name="Normal_FP-20(C1) (a)_1" xfId="1117"/>
    <cellStyle name="Normal_FP-20(C1) (b)" xfId="1118"/>
    <cellStyle name="Normal_FP-20(C1) (b) " xfId="1119"/>
    <cellStyle name="Normal_FP-20(C1) (b) (2)" xfId="1120"/>
    <cellStyle name="Normal_FP-20(C1) (e)" xfId="1121"/>
    <cellStyle name="Normal_FP20_C1A" xfId="1122"/>
    <cellStyle name="Normal_FP20_C1B" xfId="1123"/>
    <cellStyle name="Normal_GCM" xfId="1124"/>
    <cellStyle name="Normal_GE03" xfId="1125"/>
    <cellStyle name="Normal_GE04" xfId="1126"/>
    <cellStyle name="Normal_GenAssum" xfId="1127"/>
    <cellStyle name="Normal_GP C1a" xfId="1128"/>
    <cellStyle name="Normal_GP C1b" xfId="1129"/>
    <cellStyle name="Normal_GP_EI_3" xfId="1130"/>
    <cellStyle name="Normal_GQ C1A" xfId="1131"/>
    <cellStyle name="Normal_GQ C1B" xfId="1132"/>
    <cellStyle name="Normal_HC" xfId="1133"/>
    <cellStyle name="Normal_Igobox" xfId="1134"/>
    <cellStyle name="Normal_Igobox_1" xfId="1135"/>
    <cellStyle name="Normal_Igobox_2" xfId="1136"/>
    <cellStyle name="Normal_Igobox_Imacros" xfId="1137"/>
    <cellStyle name="Normal_Igobox_IPP" xfId="1138"/>
    <cellStyle name="Normal_Igobox_Iprintbox" xfId="1139"/>
    <cellStyle name="Normal_Imacros" xfId="1140"/>
    <cellStyle name="Normal_Imacros_1" xfId="1141"/>
    <cellStyle name="Normal_Imacros_2" xfId="1142"/>
    <cellStyle name="Normal_Input" xfId="1143"/>
    <cellStyle name="Normal_INPUT_1" xfId="1144"/>
    <cellStyle name="Normal_INPUT_GenAssum" xfId="1145"/>
    <cellStyle name="Normal_Inputs" xfId="1146"/>
    <cellStyle name="Normal_Inputs_dimon" xfId="1147"/>
    <cellStyle name="Normal_INVREV" xfId="1148"/>
    <cellStyle name="Normal_IPM C1b" xfId="1149"/>
    <cellStyle name="Normal_IPMC1a" xfId="1150"/>
    <cellStyle name="Normal_IPP" xfId="1151"/>
    <cellStyle name="Normal_IPP_1" xfId="1152"/>
    <cellStyle name="Normal_IPP_1_Igobox" xfId="1153"/>
    <cellStyle name="Normal_IPP_1_Imacros" xfId="1154"/>
    <cellStyle name="Normal_IPP_1_Iprintbox" xfId="1155"/>
    <cellStyle name="Normal_IPP_2" xfId="1156"/>
    <cellStyle name="Normal_Iprintbox" xfId="1157"/>
    <cellStyle name="Normal_Iprintbox_1" xfId="1158"/>
    <cellStyle name="Normal_Iprintbox_2" xfId="1159"/>
    <cellStyle name="Normal_IRR" xfId="1160"/>
    <cellStyle name="Normal_IS-Hold" xfId="1161"/>
    <cellStyle name="Normal_Iterbox" xfId="1162"/>
    <cellStyle name="Normal_ITOCPX" xfId="1163"/>
    <cellStyle name="Normal_jancf" xfId="1164"/>
    <cellStyle name="Normal_JUNMTH55" xfId="1165"/>
    <cellStyle name="Normal_JUNMTH57" xfId="1166"/>
    <cellStyle name="Normal_JUNYTD55" xfId="1167"/>
    <cellStyle name="Normal_JUNYTD57" xfId="1168"/>
    <cellStyle name="Normal_laroux" xfId="1169"/>
    <cellStyle name="Normal_laroux_1" xfId="1170"/>
    <cellStyle name="Normal_laroux_1_dimon" xfId="1171"/>
    <cellStyle name="Normal_laroux_1_dimon_1" xfId="1172"/>
    <cellStyle name="Normal_laroux_1_dimon_2" xfId="1173"/>
    <cellStyle name="Normal_laroux_1_laroux" xfId="1174"/>
    <cellStyle name="Normal_laroux_1_laroux_1" xfId="1175"/>
    <cellStyle name="Normal_laroux_1_laroux_2" xfId="1176"/>
    <cellStyle name="Normal_laroux_1_Locas" xfId="1177"/>
    <cellStyle name="Normal_laroux_1_Locas_1" xfId="1178"/>
    <cellStyle name="Normal_laroux_1_pldt" xfId="1179"/>
    <cellStyle name="Normal_laroux_1_pldt_1" xfId="1180"/>
    <cellStyle name="Normal_laroux_1_pldt_2" xfId="1181"/>
    <cellStyle name="Normal_laroux_1_pldt_3" xfId="1182"/>
    <cellStyle name="Normal_laroux_1_PLDT_dimon" xfId="1183"/>
    <cellStyle name="Normal_laroux_1_VERA" xfId="1184"/>
    <cellStyle name="Normal_laroux_1_VERA_1" xfId="1185"/>
    <cellStyle name="Normal_laroux_1_VIRUS-EDY" xfId="1186"/>
    <cellStyle name="Normal_laroux_2" xfId="1187"/>
    <cellStyle name="Normal_laroux_2_dimon" xfId="1188"/>
    <cellStyle name="Normal_laroux_2_dimon_1" xfId="1189"/>
    <cellStyle name="Normal_laroux_2_dimon_2" xfId="1190"/>
    <cellStyle name="Normal_laroux_2_dimon_3" xfId="1191"/>
    <cellStyle name="Normal_laroux_2_laroux" xfId="1192"/>
    <cellStyle name="Normal_laroux_2_laroux_1" xfId="1193"/>
    <cellStyle name="Normal_laroux_2_laroux_2" xfId="1194"/>
    <cellStyle name="Normal_laroux_2_Locas" xfId="1195"/>
    <cellStyle name="Normal_laroux_2_Locas_1" xfId="1196"/>
    <cellStyle name="Normal_laroux_2_pldt" xfId="1197"/>
    <cellStyle name="Normal_laroux_2_pldt_1" xfId="1198"/>
    <cellStyle name="Normal_laroux_2_pldt_2" xfId="1199"/>
    <cellStyle name="Normal_laroux_2_VIRUS-EDY" xfId="1200"/>
    <cellStyle name="Normal_laroux_3" xfId="1201"/>
    <cellStyle name="Normal_laroux_3_dimon" xfId="1202"/>
    <cellStyle name="Normal_laroux_3_dimon_1" xfId="1203"/>
    <cellStyle name="Normal_laroux_3_dimon_2" xfId="1204"/>
    <cellStyle name="Normal_laroux_3_dimon_3" xfId="1205"/>
    <cellStyle name="Normal_laroux_3_dimon_4" xfId="1206"/>
    <cellStyle name="Normal_laroux_3_laroux" xfId="1207"/>
    <cellStyle name="Normal_laroux_3_laroux_1" xfId="1208"/>
    <cellStyle name="Normal_laroux_3_laroux_2" xfId="1209"/>
    <cellStyle name="Normal_laroux_3_laroux_dimon" xfId="1210"/>
    <cellStyle name="Normal_laroux_3_Locas" xfId="1211"/>
    <cellStyle name="Normal_laroux_3_pldt" xfId="1212"/>
    <cellStyle name="Normal_laroux_3_pldt_1" xfId="1213"/>
    <cellStyle name="Normal_laroux_3_PLDT_dimon" xfId="1214"/>
    <cellStyle name="Normal_laroux_3_VERA" xfId="1215"/>
    <cellStyle name="Normal_laroux_3_VERA_1" xfId="1216"/>
    <cellStyle name="Normal_laroux_3_VIRUS-EDY" xfId="1217"/>
    <cellStyle name="Normal_laroux_4" xfId="1218"/>
    <cellStyle name="Normal_laroux_4_dimon" xfId="1219"/>
    <cellStyle name="Normal_laroux_4_dimon_1" xfId="1220"/>
    <cellStyle name="Normal_laroux_4_dimon_2" xfId="1221"/>
    <cellStyle name="Normal_laroux_4_dimon_3" xfId="1222"/>
    <cellStyle name="Normal_laroux_4_laroux" xfId="1223"/>
    <cellStyle name="Normal_laroux_4_laroux_1" xfId="1224"/>
    <cellStyle name="Normal_laroux_4_laroux_2" xfId="1225"/>
    <cellStyle name="Normal_laroux_4_pldt" xfId="1226"/>
    <cellStyle name="Normal_laroux_4_pldt_1" xfId="1227"/>
    <cellStyle name="Normal_laroux_4_pldt_2" xfId="1228"/>
    <cellStyle name="Normal_laroux_4_PLDT_dimon" xfId="1229"/>
    <cellStyle name="Normal_laroux_4_VERA" xfId="1230"/>
    <cellStyle name="Normal_laroux_4_VIRUS-EDY" xfId="1231"/>
    <cellStyle name="Normal_laroux_5" xfId="1232"/>
    <cellStyle name="Normal_laroux_5_dimon" xfId="1233"/>
    <cellStyle name="Normal_laroux_5_dimon_1" xfId="1234"/>
    <cellStyle name="Normal_laroux_5_dimon_2" xfId="1235"/>
    <cellStyle name="Normal_laroux_5_dimon_3" xfId="1236"/>
    <cellStyle name="Normal_laroux_5_laroux" xfId="1237"/>
    <cellStyle name="Normal_laroux_5_laroux_1" xfId="1238"/>
    <cellStyle name="Normal_laroux_5_laroux_2" xfId="1239"/>
    <cellStyle name="Normal_laroux_5_pldt" xfId="1240"/>
    <cellStyle name="Normal_laroux_5_pldt_1" xfId="1241"/>
    <cellStyle name="Normal_laroux_5_pldt_2" xfId="1242"/>
    <cellStyle name="Normal_laroux_5_pldt_3" xfId="1243"/>
    <cellStyle name="Normal_laroux_5_PLDT_dimon" xfId="1244"/>
    <cellStyle name="Normal_laroux_5_VERA" xfId="1245"/>
    <cellStyle name="Normal_laroux_5_VIRUS-EDY" xfId="1246"/>
    <cellStyle name="Normal_laroux_6" xfId="1247"/>
    <cellStyle name="Normal_laroux_6_dimon" xfId="1248"/>
    <cellStyle name="Normal_laroux_6_dimon_1" xfId="1249"/>
    <cellStyle name="Normal_laroux_6_dimon_2" xfId="1250"/>
    <cellStyle name="Normal_laroux_6_dimon_3" xfId="1251"/>
    <cellStyle name="Normal_laroux_6_laroux" xfId="1252"/>
    <cellStyle name="Normal_laroux_6_laroux_1" xfId="1253"/>
    <cellStyle name="Normal_laroux_6_laroux_dimon" xfId="1254"/>
    <cellStyle name="Normal_laroux_6_pldt" xfId="1255"/>
    <cellStyle name="Normal_laroux_6_pldt_1" xfId="1256"/>
    <cellStyle name="Normal_laroux_6_pldt_2" xfId="1257"/>
    <cellStyle name="Normal_laroux_6_PLDT_dimon" xfId="1258"/>
    <cellStyle name="Normal_laroux_6_VERA" xfId="1259"/>
    <cellStyle name="Normal_laroux_6_VIRUS-EDY" xfId="1260"/>
    <cellStyle name="Normal_laroux_7" xfId="1261"/>
    <cellStyle name="Normal_laroux_7_dimon" xfId="1262"/>
    <cellStyle name="Normal_laroux_7_dimon_1" xfId="1263"/>
    <cellStyle name="Normal_laroux_7_dimon_2" xfId="1264"/>
    <cellStyle name="Normal_laroux_7_laroux" xfId="1265"/>
    <cellStyle name="Normal_laroux_7_pldt" xfId="1266"/>
    <cellStyle name="Normal_laroux_7_pldt_1" xfId="1267"/>
    <cellStyle name="Normal_laroux_7_VERA" xfId="1268"/>
    <cellStyle name="Normal_laroux_7_VIRUS-EDY" xfId="1269"/>
    <cellStyle name="Normal_laroux_8" xfId="1270"/>
    <cellStyle name="Normal_laroux_8_dimon" xfId="1271"/>
    <cellStyle name="Normal_laroux_8_dimon_1" xfId="1272"/>
    <cellStyle name="Normal_laroux_8_pldt" xfId="1273"/>
    <cellStyle name="Normal_laroux_8_pldt_1" xfId="1274"/>
    <cellStyle name="Normal_laroux_8_VERA" xfId="1275"/>
    <cellStyle name="Normal_laroux_9" xfId="1276"/>
    <cellStyle name="Normal_laroux_9_dimon" xfId="1277"/>
    <cellStyle name="Normal_laroux_9_dimon_1" xfId="1278"/>
    <cellStyle name="Normal_laroux_A" xfId="1279"/>
    <cellStyle name="Normal_laroux_B" xfId="1280"/>
    <cellStyle name="Normal_laroux_C" xfId="1281"/>
    <cellStyle name="Normal_laroux_D" xfId="1282"/>
    <cellStyle name="Normal_laroux_dimon" xfId="1283"/>
    <cellStyle name="Normal_laroux_dimon_1" xfId="1284"/>
    <cellStyle name="Normal_laroux_dimon_2" xfId="1285"/>
    <cellStyle name="Normal_laroux_dimon_3" xfId="1286"/>
    <cellStyle name="Normal_laroux_dimon_4" xfId="1287"/>
    <cellStyle name="Normal_laroux_dimon_5" xfId="1288"/>
    <cellStyle name="Normal_laroux_laroux" xfId="1289"/>
    <cellStyle name="Normal_laroux_laroux_1" xfId="1290"/>
    <cellStyle name="Normal_laroux_laroux_2" xfId="1291"/>
    <cellStyle name="Normal_laroux_Locas" xfId="1292"/>
    <cellStyle name="Normal_laroux_pldt" xfId="1293"/>
    <cellStyle name="Normal_laroux_pldt_1" xfId="1294"/>
    <cellStyle name="Normal_laroux_pldt_2" xfId="1295"/>
    <cellStyle name="Normal_laroux_pldt_3" xfId="1296"/>
    <cellStyle name="Normal_laroux_PLDT_dimon" xfId="1297"/>
    <cellStyle name="Normal_laroux_VERA" xfId="1298"/>
    <cellStyle name="Normal_laroux_VERA_1" xfId="1299"/>
    <cellStyle name="Normal_laroux_VIRUS-EDY" xfId="1300"/>
    <cellStyle name="Normal_Line Inst." xfId="1301"/>
    <cellStyle name="Normal_List" xfId="1302"/>
    <cellStyle name="Normal_Locas" xfId="1303"/>
    <cellStyle name="Normal_Locas_1" xfId="1304"/>
    <cellStyle name="Normal_MAJREP" xfId="1305"/>
    <cellStyle name="Normal_MATERAL2" xfId="1306"/>
    <cellStyle name="Normal_MATERAL2_dimon" xfId="1307"/>
    <cellStyle name="Normal_MED-A-CO.XLS" xfId="1308"/>
    <cellStyle name="Normal_MID CURVE" xfId="1309"/>
    <cellStyle name="Normal_MKGOCPX" xfId="1310"/>
    <cellStyle name="Normal_Mkt Shr" xfId="1311"/>
    <cellStyle name="Normal_MOBCPX" xfId="1312"/>
    <cellStyle name="Normal_Module1 (2)" xfId="1313"/>
    <cellStyle name="Normal_Module1 (2)_1" xfId="1314"/>
    <cellStyle name="Normal_MONTHLY" xfId="1315"/>
    <cellStyle name="Normal_MOR  - Supp" xfId="1316"/>
    <cellStyle name="Normal_mud plant bolted" xfId="1317"/>
    <cellStyle name="Normal_mud plant bolted_dimon" xfId="1318"/>
    <cellStyle name="Normal_Multikarya" xfId="1319"/>
    <cellStyle name="Normal_NA WITHOUT GOV'T &amp; PNX" xfId="1320"/>
    <cellStyle name="Normal_NAOBU10" xfId="1321"/>
    <cellStyle name="Normal_NAT ACCT" xfId="1322"/>
    <cellStyle name="Normal_NCR-C&amp;W Val" xfId="1323"/>
    <cellStyle name="Normal_NCR-Cap intensity" xfId="1324"/>
    <cellStyle name="Normal_NCR-Line per Staff" xfId="1325"/>
    <cellStyle name="Normal_NCR-Rev dist" xfId="1326"/>
    <cellStyle name="Normal_NEHQ-ACT.XLS" xfId="1327"/>
    <cellStyle name="Normal_NS-A-CO.XLS" xfId="1328"/>
    <cellStyle name="Normal_NS_AT" xfId="1329"/>
    <cellStyle name="Normal_NS_CONS GROUP" xfId="1330"/>
    <cellStyle name="Normal_NSACTUAL.XLS" xfId="1331"/>
    <cellStyle name="Normal_NSACTUAL.XLS_1" xfId="1332"/>
    <cellStyle name="Normal_NX00" xfId="1333"/>
    <cellStyle name="Normal_Op Cost Break" xfId="1334"/>
    <cellStyle name="Normal_OPSTAT" xfId="1335"/>
    <cellStyle name="Normal_OS-A-CO.XLS" xfId="1336"/>
    <cellStyle name="Normal_OSMOCPX" xfId="1337"/>
    <cellStyle name="Normal_Other Months" xfId="1338"/>
    <cellStyle name="Normal_Outlook" xfId="1339"/>
    <cellStyle name="Normal_Outlook_1" xfId="1340"/>
    <cellStyle name="Normal_OWN, AR, SNIPS" xfId="1341"/>
    <cellStyle name="Normal_PAGE 1" xfId="1342"/>
    <cellStyle name="Normal_pbdefault" xfId="1343"/>
    <cellStyle name="Normal_pbdefault_1" xfId="1344"/>
    <cellStyle name="Normal_percentages" xfId="1345"/>
    <cellStyle name="Normal_PERSONAL" xfId="1346"/>
    <cellStyle name="Normal_PERSONAL_dimon" xfId="1347"/>
    <cellStyle name="Normal_PERSONAL_Locas" xfId="1348"/>
    <cellStyle name="Normal_PGMKOCPX" xfId="1349"/>
    <cellStyle name="Normal_PGNW1" xfId="1350"/>
    <cellStyle name="Normal_PGNW2" xfId="1351"/>
    <cellStyle name="Normal_PGNWOCPX" xfId="1352"/>
    <cellStyle name="Normal_Picks" xfId="1353"/>
    <cellStyle name="Normal_Pink" xfId="1354"/>
    <cellStyle name="Normal_PLAN" xfId="1355"/>
    <cellStyle name="Normal_PLANT" xfId="1356"/>
    <cellStyle name="Normal_PLANTS" xfId="1357"/>
    <cellStyle name="Normal_PLDT" xfId="1358"/>
    <cellStyle name="Normal_PLDT_1" xfId="1359"/>
    <cellStyle name="Normal_pldt_1_Calculations" xfId="1360"/>
    <cellStyle name="Normal_PLDT_1_dimon" xfId="1361"/>
    <cellStyle name="Normal_pldt_2" xfId="1362"/>
    <cellStyle name="Normal_pldt_2_Calculations" xfId="1363"/>
    <cellStyle name="Normal_PLDT_2_dimon" xfId="1364"/>
    <cellStyle name="Normal_pldt_2_dimon_1" xfId="1365"/>
    <cellStyle name="Normal_pldt_2_pldt" xfId="1366"/>
    <cellStyle name="Normal_pldt_3" xfId="1367"/>
    <cellStyle name="Normal_pldt_3_dimon" xfId="1368"/>
    <cellStyle name="Normal_pldt_4" xfId="1369"/>
    <cellStyle name="Normal_pldt_4_dimon" xfId="1370"/>
    <cellStyle name="Normal_PLDT_4_dimon_1" xfId="1371"/>
    <cellStyle name="Normal_pldt_5" xfId="1372"/>
    <cellStyle name="Normal_pldt_6" xfId="1373"/>
    <cellStyle name="Normal_pldt_Calculations" xfId="1374"/>
    <cellStyle name="Normal_PLDT_dimon" xfId="1375"/>
    <cellStyle name="Normal_PLDT_dimon_1" xfId="1376"/>
    <cellStyle name="Normal_pldt_pldt" xfId="1377"/>
    <cellStyle name="Normal_POW-Provision" xfId="1378"/>
    <cellStyle name="Normal_priccurv" xfId="1379"/>
    <cellStyle name="Normal_priccurv_1" xfId="1380"/>
    <cellStyle name="Normal_priccurv_2" xfId="1381"/>
    <cellStyle name="Normal_PrintBox (2)" xfId="1382"/>
    <cellStyle name="Normal_PROCDS&amp;G" xfId="1383"/>
    <cellStyle name="Normal_PROD SALES" xfId="1384"/>
    <cellStyle name="Normal_PROD SALES by Region Pg 2" xfId="1385"/>
    <cellStyle name="Normal_PRODUCT" xfId="1386"/>
    <cellStyle name="Normal_Production Payment model" xfId="1387"/>
    <cellStyle name="Normal_production tony" xfId="1388"/>
    <cellStyle name="Normal_PROFILE4" xfId="1389"/>
    <cellStyle name="Normal_PSTNOCFP" xfId="1390"/>
    <cellStyle name="Normal_Q08-95.XLS" xfId="1391"/>
    <cellStyle name="Normal_QMM-1" xfId="1392"/>
    <cellStyle name="Normal_Quarter End Months" xfId="1393"/>
    <cellStyle name="Normal_r1" xfId="1394"/>
    <cellStyle name="Normal_Real Opr Cf" xfId="1395"/>
    <cellStyle name="Normal_Real Rev per Staff (1)" xfId="1396"/>
    <cellStyle name="Normal_Real Rev per Staff (2)" xfId="1397"/>
    <cellStyle name="Normal_Region 2-C&amp;W" xfId="1398"/>
    <cellStyle name="Normal_REPORT-budget" xfId="1399"/>
    <cellStyle name="Normal_REPORT-plan" xfId="1400"/>
    <cellStyle name="Normal_Return on Rev" xfId="1401"/>
    <cellStyle name="Normal_Rev p line" xfId="1402"/>
    <cellStyle name="Normal_ROACE" xfId="1403"/>
    <cellStyle name="Normal_ROCF (Tot)" xfId="1404"/>
    <cellStyle name="Normal_Sales Order" xfId="1405"/>
    <cellStyle name="Normal_SALES, BGP, MOI" xfId="1406"/>
    <cellStyle name="Normal_SATOCPX" xfId="1407"/>
    <cellStyle name="Normal_SC COP" xfId="1408"/>
    <cellStyle name="Normal_Sheet1" xfId="1409"/>
    <cellStyle name="Normal_Sheet1 (2)" xfId="1410"/>
    <cellStyle name="Normal_Sheet1 (2)_dimon" xfId="1411"/>
    <cellStyle name="Normal_Sheet1 (2)_VERA" xfId="1412"/>
    <cellStyle name="Normal_Sheet1 (2)_VERA_1" xfId="1413"/>
    <cellStyle name="Normal_Sheet1_1" xfId="1414"/>
    <cellStyle name="Normal_Sheet1_dimon" xfId="1415"/>
    <cellStyle name="Normal_Sheet1_FUNDS" xfId="1416"/>
    <cellStyle name="Normal_Sheet1_FUNDS (2)" xfId="1417"/>
    <cellStyle name="Normal_Sheet1_laroux" xfId="1418"/>
    <cellStyle name="Normal_Sheet1_List" xfId="1419"/>
    <cellStyle name="Normal_Sheet1_PLDT" xfId="1420"/>
    <cellStyle name="Normal_Sheet1_VERA" xfId="1421"/>
    <cellStyle name="Normal_Sheet1_VERA_1" xfId="1422"/>
    <cellStyle name="Normal_Sheet2" xfId="1423"/>
    <cellStyle name="Normal_Sheet3" xfId="1424"/>
    <cellStyle name="Normal_SHENREPT" xfId="1425"/>
    <cellStyle name="Normal_SHENREPT_laroux" xfId="1426"/>
    <cellStyle name="Normal_SHENREPT_pldt" xfId="1427"/>
    <cellStyle name="Normal_solInv_suppldata_qry" xfId="1428"/>
    <cellStyle name="Normal_SOP" xfId="1429"/>
    <cellStyle name="Normal_sprint contr" xfId="1430"/>
    <cellStyle name="Normal_Staff cost%rev" xfId="1431"/>
    <cellStyle name="Normal_Summary" xfId="1432"/>
    <cellStyle name="Normal_SUMPAGE" xfId="1433"/>
    <cellStyle name="Normal_SWI-C-CO.XLS" xfId="1434"/>
    <cellStyle name="Normal_Template" xfId="1435"/>
    <cellStyle name="Normal_TMSNW1" xfId="1436"/>
    <cellStyle name="Normal_TMSNW2" xfId="1437"/>
    <cellStyle name="Normal_TMSOCPX" xfId="1438"/>
    <cellStyle name="Normal_TOTAL MTH" xfId="1439"/>
    <cellStyle name="Normal_TOTAL NX CASH FLOW" xfId="1440"/>
    <cellStyle name="Normal_TOTAL YTD" xfId="1441"/>
    <cellStyle name="Normal_Total-Rev dist." xfId="1442"/>
    <cellStyle name="Normal_TRANSDSC.XLS" xfId="1443"/>
    <cellStyle name="Normal_TRANSFXA.XLS" xfId="1444"/>
    <cellStyle name="Normal_TRANSFXA.XLS_1" xfId="1445"/>
    <cellStyle name="Normal_TRANSFXA.XLS_2" xfId="1446"/>
    <cellStyle name="Normal_TRANSIME.XLS" xfId="1447"/>
    <cellStyle name="Normal_TRANSIME.XLS_1" xfId="1448"/>
    <cellStyle name="Normal_TRANSIME.XLS_TRANSDSC.XLS" xfId="1449"/>
    <cellStyle name="Normal_TRANSIME.XLS_TRANSFXA.XLS" xfId="1450"/>
    <cellStyle name="Normal_TRN-A-CO.XLS" xfId="1451"/>
    <cellStyle name="Normal_White" xfId="1452"/>
    <cellStyle name="Normal_WO Var. &amp; Tot. Exp." xfId="1453"/>
    <cellStyle name="Normal_WSP" xfId="1454"/>
    <cellStyle name="Normal_yrcao" xfId="1455"/>
    <cellStyle name="Normal_YREND55" xfId="1456"/>
    <cellStyle name="Normal_YREND57" xfId="1457"/>
    <cellStyle name="Normal_YTDCUR" xfId="1458"/>
    <cellStyle name="Percent [2]" xfId="1459"/>
    <cellStyle name="Total" xfId="1460"/>
    <cellStyle name="Unprot" xfId="1461"/>
    <cellStyle name="Unprot$" xfId="1462"/>
    <cellStyle name="Unprotect" xfId="146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Engysvc/PowerPlants/2000%20Plants/Weekly%20Report/2000%20Weekly%20Report%20-%200503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NA Mquip"/>
      <sheetName val="EECC"/>
      <sheetName val="To Update"/>
      <sheetName val="Summary"/>
      <sheetName val="Wilton"/>
      <sheetName val="Calvert City"/>
      <sheetName val="Gleason"/>
      <sheetName val="Wheatland"/>
      <sheetName val="Wilton - Nepco Scope Changes"/>
      <sheetName val="Gleason-Nepco Scope Changes"/>
      <sheetName val="Wheatland -Nepco Scope Changes"/>
      <sheetName val="Nepco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Calvert City, KY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2" min="2" style="1" width="3.14"/>
    <col collapsed="false" customWidth="true" hidden="false" outlineLevel="0" max="3" min="3" style="1" width="14.99"/>
    <col collapsed="false" customWidth="true" hidden="false" outlineLevel="0" max="4" min="4" style="1" width="2.42"/>
    <col collapsed="false" customWidth="true" hidden="false" outlineLevel="0" max="5" min="5" style="1" width="16.28"/>
    <col collapsed="false" customWidth="true" hidden="false" outlineLevel="0" max="6" min="6" style="1" width="2.42"/>
    <col collapsed="false" customWidth="true" hidden="false" outlineLevel="0" max="7" min="7" style="1" width="15.7"/>
    <col collapsed="false" customWidth="true" hidden="false" outlineLevel="0" max="8" min="8" style="1" width="2.42"/>
    <col collapsed="false" customWidth="true" hidden="false" outlineLevel="0" max="9" min="9" style="1" width="20.28"/>
    <col collapsed="false" customWidth="true" hidden="false" outlineLevel="0" max="10" min="10" style="1" width="2.7"/>
    <col collapsed="false" customWidth="true" hidden="false" outlineLevel="0" max="11" min="11" style="1" width="17.14"/>
    <col collapsed="false" customWidth="true" hidden="false" outlineLevel="0" max="12" min="12" style="1" width="2.7"/>
    <col collapsed="false" customWidth="true" hidden="false" outlineLevel="0" max="13" min="13" style="1" width="13.28"/>
    <col collapsed="false" customWidth="true" hidden="false" outlineLevel="0" max="14" min="14" style="1" width="2.7"/>
    <col collapsed="false" customWidth="true" hidden="false" outlineLevel="0" max="15" min="15" style="1" width="19.14"/>
    <col collapsed="false" customWidth="false" hidden="true" outlineLevel="0" max="18" min="16" style="0" width="9.06"/>
    <col collapsed="false" customWidth="false" hidden="true" outlineLevel="0" max="58" min="47" style="0" width="9.06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  <c r="G2" s="3"/>
      <c r="J2" s="4" t="s">
        <v>2</v>
      </c>
      <c r="O2" s="3" t="n">
        <f aca="true">NOW()</f>
        <v>45927.0057470126</v>
      </c>
    </row>
    <row r="3" customFormat="false" ht="15.75" hidden="false" customHeight="false" outlineLevel="0" collapsed="false">
      <c r="A3" s="5" t="s">
        <v>3</v>
      </c>
      <c r="G3" s="3"/>
      <c r="J3" s="4"/>
      <c r="O3" s="3"/>
    </row>
    <row r="4" customFormat="false" ht="15.75" hidden="false" customHeight="false" outlineLevel="0" collapsed="false">
      <c r="A4" s="2" t="s">
        <v>4</v>
      </c>
      <c r="J4" s="4" t="s">
        <v>5</v>
      </c>
      <c r="O4" s="6" t="s">
        <v>6</v>
      </c>
    </row>
    <row r="5" customFormat="false" ht="15.75" hidden="false" customHeight="false" outlineLevel="0" collapsed="false">
      <c r="A5" s="5" t="s">
        <v>7</v>
      </c>
      <c r="I5" s="7"/>
      <c r="O5" s="8"/>
    </row>
    <row r="6" customFormat="false" ht="16.5" hidden="false" customHeight="false" outlineLevel="0" collapsed="false">
      <c r="A6" s="2"/>
      <c r="I6" s="7"/>
      <c r="O6" s="8"/>
    </row>
    <row r="7" customFormat="false" ht="16.5" hidden="false" customHeight="false" outlineLevel="0" collapsed="false">
      <c r="A7" s="2"/>
      <c r="G7" s="9" t="s">
        <v>8</v>
      </c>
      <c r="H7" s="10"/>
      <c r="I7" s="10"/>
      <c r="J7" s="10"/>
      <c r="K7" s="11"/>
      <c r="L7" s="2"/>
      <c r="M7" s="2"/>
    </row>
    <row r="8" customFormat="false" ht="12.75" hidden="false" customHeight="false" outlineLevel="0" collapsed="false">
      <c r="A8" s="12" t="s">
        <v>9</v>
      </c>
      <c r="C8" s="13"/>
      <c r="E8" s="14" t="s">
        <v>10</v>
      </c>
      <c r="G8" s="15" t="s">
        <v>11</v>
      </c>
      <c r="H8" s="16"/>
      <c r="I8" s="17" t="s">
        <v>12</v>
      </c>
      <c r="J8" s="16"/>
      <c r="K8" s="18" t="s">
        <v>13</v>
      </c>
      <c r="M8" s="14" t="s">
        <v>14</v>
      </c>
      <c r="O8" s="14" t="s">
        <v>15</v>
      </c>
    </row>
    <row r="9" customFormat="false" ht="12.75" hidden="false" customHeight="false" outlineLevel="0" collapsed="false">
      <c r="A9" s="19" t="s">
        <v>16</v>
      </c>
      <c r="C9" s="19" t="s">
        <v>17</v>
      </c>
      <c r="E9" s="20" t="s">
        <v>18</v>
      </c>
      <c r="G9" s="21" t="str">
        <f aca="false">+O4</f>
        <v> As of 8/24/00</v>
      </c>
      <c r="H9" s="22"/>
      <c r="I9" s="23" t="str">
        <f aca="false">+O4</f>
        <v> As of 8/24/00</v>
      </c>
      <c r="J9" s="22"/>
      <c r="K9" s="24" t="str">
        <f aca="false">+O4</f>
        <v> As of 8/24/00</v>
      </c>
      <c r="M9" s="23" t="s">
        <v>19</v>
      </c>
      <c r="O9" s="23" t="s">
        <v>20</v>
      </c>
    </row>
    <row r="10" customFormat="false" ht="12.75" hidden="false" customHeight="false" outlineLevel="0" collapsed="false">
      <c r="A10" s="13"/>
      <c r="C10" s="14"/>
      <c r="E10" s="13"/>
      <c r="G10" s="25"/>
      <c r="H10" s="22"/>
      <c r="I10" s="13"/>
      <c r="J10" s="22"/>
      <c r="K10" s="26"/>
      <c r="M10" s="13"/>
      <c r="O10" s="13"/>
    </row>
    <row r="11" customFormat="false" ht="12.75" hidden="false" customHeight="false" outlineLevel="0" collapsed="false">
      <c r="A11" s="27" t="s">
        <v>21</v>
      </c>
      <c r="C11" s="28" t="n">
        <v>178</v>
      </c>
      <c r="E11" s="29" t="n">
        <f aca="false">'Austin Energy'!R153/1000</f>
        <v>89457.191</v>
      </c>
      <c r="F11" s="30"/>
      <c r="G11" s="31" t="n">
        <f aca="false">'Austin Energy'!AY153/1000</f>
        <v>68.989</v>
      </c>
      <c r="H11" s="22"/>
      <c r="I11" s="29" t="n">
        <f aca="false">K11-G11</f>
        <v>89397.1</v>
      </c>
      <c r="J11" s="22"/>
      <c r="K11" s="32" t="n">
        <f aca="false">'Austin Energy'!BE153/1000</f>
        <v>89466.089</v>
      </c>
      <c r="M11" s="33" t="n">
        <f aca="false">+E11-K11</f>
        <v>-8.89800000000105</v>
      </c>
      <c r="O11" s="34" t="n">
        <f aca="false">+G11/K11</f>
        <v>0.000771118987888249</v>
      </c>
    </row>
    <row r="12" customFormat="false" ht="8.25" hidden="false" customHeight="true" outlineLevel="0" collapsed="false">
      <c r="A12" s="35"/>
      <c r="B12" s="22"/>
      <c r="C12" s="36"/>
      <c r="D12" s="22"/>
      <c r="E12" s="37"/>
      <c r="F12" s="22"/>
      <c r="G12" s="38"/>
      <c r="H12" s="22"/>
      <c r="I12" s="37"/>
      <c r="J12" s="22"/>
      <c r="K12" s="39"/>
      <c r="L12" s="22"/>
      <c r="M12" s="37"/>
      <c r="N12" s="22"/>
      <c r="O12" s="35"/>
    </row>
    <row r="13" customFormat="false" ht="12.75" hidden="false" customHeight="false" outlineLevel="0" collapsed="false">
      <c r="A13" s="40" t="s">
        <v>22</v>
      </c>
      <c r="B13" s="41"/>
      <c r="C13" s="42" t="n">
        <f aca="false">SUM(C11)</f>
        <v>178</v>
      </c>
      <c r="D13" s="22"/>
      <c r="E13" s="43" t="n">
        <f aca="false">SUM(E11)</f>
        <v>89457.191</v>
      </c>
      <c r="F13" s="44"/>
      <c r="G13" s="45" t="n">
        <f aca="false">SUM(G11)</f>
        <v>68.989</v>
      </c>
      <c r="H13" s="44"/>
      <c r="I13" s="43" t="n">
        <f aca="false">SUM(I11)</f>
        <v>89397.1</v>
      </c>
      <c r="J13" s="22"/>
      <c r="K13" s="46" t="n">
        <f aca="false">SUM(K11)</f>
        <v>89466.089</v>
      </c>
      <c r="L13" s="22"/>
      <c r="M13" s="47" t="n">
        <f aca="false">SUM(M10:M11)</f>
        <v>-8.89800000000105</v>
      </c>
      <c r="N13" s="22"/>
      <c r="O13" s="48" t="n">
        <f aca="false">+G13/K13</f>
        <v>0.000771118987888249</v>
      </c>
    </row>
    <row r="14" customFormat="false" ht="13.5" hidden="false" customHeight="false" outlineLevel="0" collapsed="false">
      <c r="A14" s="49" t="s">
        <v>23</v>
      </c>
      <c r="B14" s="41"/>
      <c r="C14" s="49"/>
      <c r="D14" s="22"/>
      <c r="E14" s="50" t="n">
        <f aca="false">E13/C13</f>
        <v>502.568488764045</v>
      </c>
      <c r="F14" s="44"/>
      <c r="G14" s="51"/>
      <c r="H14" s="52"/>
      <c r="I14" s="53"/>
      <c r="J14" s="54"/>
      <c r="K14" s="55" t="n">
        <f aca="false">+K13/C13</f>
        <v>502.61847752809</v>
      </c>
      <c r="L14" s="22"/>
      <c r="M14" s="50"/>
      <c r="N14" s="22"/>
      <c r="O14" s="56"/>
    </row>
    <row r="15" customFormat="false" ht="12.75" hidden="false" customHeight="false" outlineLevel="0" collapsed="false">
      <c r="A15" s="57"/>
      <c r="B15" s="57"/>
      <c r="C15" s="57"/>
      <c r="D15" s="58"/>
      <c r="E15" s="44"/>
      <c r="F15" s="44"/>
      <c r="G15" s="44"/>
      <c r="H15" s="44"/>
      <c r="I15" s="44"/>
      <c r="J15" s="58"/>
      <c r="K15" s="44"/>
      <c r="L15" s="58"/>
      <c r="M15" s="44"/>
      <c r="N15" s="58"/>
      <c r="O15" s="59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</row>
    <row r="16" customFormat="false" ht="16.5" hidden="true" customHeight="false" outlineLevel="0" collapsed="false">
      <c r="A16" s="2"/>
      <c r="C16" s="0"/>
      <c r="G16" s="9" t="s">
        <v>8</v>
      </c>
      <c r="H16" s="10"/>
      <c r="I16" s="10"/>
      <c r="J16" s="10"/>
      <c r="K16" s="11"/>
      <c r="L16" s="2"/>
      <c r="M16" s="2"/>
      <c r="O16" s="0"/>
    </row>
    <row r="17" customFormat="false" ht="12.75" hidden="true" customHeight="false" outlineLevel="0" collapsed="false">
      <c r="A17" s="12" t="s">
        <v>24</v>
      </c>
      <c r="C17" s="0"/>
      <c r="E17" s="14" t="s">
        <v>10</v>
      </c>
      <c r="G17" s="15" t="s">
        <v>11</v>
      </c>
      <c r="H17" s="16"/>
      <c r="I17" s="17" t="s">
        <v>12</v>
      </c>
      <c r="J17" s="16"/>
      <c r="K17" s="18" t="s">
        <v>13</v>
      </c>
      <c r="M17" s="14" t="s">
        <v>14</v>
      </c>
      <c r="O17" s="0"/>
    </row>
    <row r="18" customFormat="false" ht="12.75" hidden="true" customHeight="false" outlineLevel="0" collapsed="false">
      <c r="A18" s="19" t="s">
        <v>25</v>
      </c>
      <c r="C18" s="0"/>
      <c r="E18" s="20" t="str">
        <f aca="false">E9</f>
        <v>as of 8/24/00</v>
      </c>
      <c r="G18" s="21" t="str">
        <f aca="false">G9</f>
        <v> As of 8/24/00</v>
      </c>
      <c r="H18" s="22"/>
      <c r="I18" s="23" t="str">
        <f aca="false">I9</f>
        <v> As of 8/24/00</v>
      </c>
      <c r="J18" s="22"/>
      <c r="K18" s="24" t="str">
        <f aca="false">K9</f>
        <v> As of 8/24/00</v>
      </c>
      <c r="M18" s="23" t="s">
        <v>19</v>
      </c>
      <c r="O18" s="0"/>
    </row>
    <row r="19" customFormat="false" ht="12.75" hidden="true" customHeight="false" outlineLevel="0" collapsed="false">
      <c r="A19" s="13"/>
      <c r="C19" s="0"/>
      <c r="E19" s="13"/>
      <c r="G19" s="25"/>
      <c r="H19" s="22"/>
      <c r="I19" s="13"/>
      <c r="J19" s="22"/>
      <c r="K19" s="26"/>
      <c r="M19" s="13"/>
      <c r="O19" s="0"/>
    </row>
    <row r="20" customFormat="false" ht="12.75" hidden="true" customHeight="false" outlineLevel="0" collapsed="false">
      <c r="A20" s="27" t="s">
        <v>26</v>
      </c>
      <c r="C20" s="0"/>
      <c r="E20" s="29" t="n">
        <v>1500</v>
      </c>
      <c r="F20" s="30"/>
      <c r="G20" s="31" t="n">
        <v>0</v>
      </c>
      <c r="H20" s="22"/>
      <c r="I20" s="29" t="n">
        <f aca="false">K20-G20</f>
        <v>1500</v>
      </c>
      <c r="J20" s="22"/>
      <c r="K20" s="32" t="n">
        <v>1500</v>
      </c>
      <c r="M20" s="29" t="n">
        <f aca="false">+E20-K20</f>
        <v>0</v>
      </c>
      <c r="O20" s="0"/>
    </row>
    <row r="21" customFormat="false" ht="12.75" hidden="true" customHeight="false" outlineLevel="0" collapsed="false">
      <c r="A21" s="35"/>
      <c r="C21" s="0"/>
      <c r="E21" s="61"/>
      <c r="F21" s="30"/>
      <c r="G21" s="62"/>
      <c r="H21" s="22"/>
      <c r="I21" s="61"/>
      <c r="J21" s="22"/>
      <c r="K21" s="63"/>
      <c r="M21" s="61"/>
      <c r="O21" s="0"/>
    </row>
    <row r="22" customFormat="false" ht="12.75" hidden="true" customHeight="false" outlineLevel="0" collapsed="false">
      <c r="A22" s="27" t="str">
        <f aca="false">+'[1]Calvert City'!$A$3</f>
        <v>Calvert City, KY</v>
      </c>
      <c r="C22" s="0"/>
      <c r="E22" s="29" t="n">
        <v>1500</v>
      </c>
      <c r="F22" s="30"/>
      <c r="G22" s="31" t="n">
        <v>0</v>
      </c>
      <c r="H22" s="22"/>
      <c r="I22" s="29" t="n">
        <f aca="false">K22-G22</f>
        <v>1500</v>
      </c>
      <c r="J22" s="22"/>
      <c r="K22" s="32" t="n">
        <v>1500</v>
      </c>
      <c r="M22" s="29" t="n">
        <f aca="false">+E22-K22</f>
        <v>0</v>
      </c>
      <c r="O22" s="0"/>
    </row>
    <row r="23" customFormat="false" ht="12.75" hidden="true" customHeight="false" outlineLevel="0" collapsed="false">
      <c r="A23" s="35"/>
      <c r="C23" s="0"/>
      <c r="E23" s="61"/>
      <c r="F23" s="30"/>
      <c r="G23" s="62"/>
      <c r="H23" s="22"/>
      <c r="I23" s="61"/>
      <c r="J23" s="22"/>
      <c r="K23" s="63"/>
      <c r="M23" s="61"/>
      <c r="O23" s="0"/>
    </row>
    <row r="24" customFormat="false" ht="12.75" hidden="true" customHeight="false" outlineLevel="0" collapsed="false">
      <c r="A24" s="27" t="s">
        <v>27</v>
      </c>
      <c r="C24" s="0"/>
      <c r="E24" s="29" t="n">
        <v>1500</v>
      </c>
      <c r="F24" s="30"/>
      <c r="G24" s="31" t="n">
        <v>0</v>
      </c>
      <c r="H24" s="22"/>
      <c r="I24" s="29" t="n">
        <f aca="false">K24-G24</f>
        <v>1500</v>
      </c>
      <c r="J24" s="22"/>
      <c r="K24" s="32" t="n">
        <v>1500</v>
      </c>
      <c r="M24" s="29" t="n">
        <f aca="false">+E24-K24</f>
        <v>0</v>
      </c>
      <c r="O24" s="0"/>
      <c r="AC24" s="0" t="s">
        <v>28</v>
      </c>
    </row>
    <row r="25" customFormat="false" ht="8.25" hidden="true" customHeight="true" outlineLevel="0" collapsed="false">
      <c r="A25" s="35"/>
      <c r="B25" s="22"/>
      <c r="C25" s="0"/>
      <c r="D25" s="22"/>
      <c r="E25" s="37"/>
      <c r="F25" s="22"/>
      <c r="G25" s="38"/>
      <c r="H25" s="22"/>
      <c r="I25" s="37"/>
      <c r="J25" s="22"/>
      <c r="K25" s="39"/>
      <c r="L25" s="22"/>
      <c r="M25" s="37"/>
      <c r="N25" s="22"/>
      <c r="O25" s="0"/>
    </row>
    <row r="26" customFormat="false" ht="12.75" hidden="true" customHeight="false" outlineLevel="0" collapsed="false">
      <c r="A26" s="64" t="s">
        <v>22</v>
      </c>
      <c r="B26" s="41"/>
      <c r="C26" s="0"/>
      <c r="D26" s="22"/>
      <c r="E26" s="65" t="n">
        <f aca="false">SUM(E20:E24)</f>
        <v>4500</v>
      </c>
      <c r="F26" s="44"/>
      <c r="G26" s="66" t="n">
        <f aca="false">SUM(G20:G24)</f>
        <v>0</v>
      </c>
      <c r="H26" s="44"/>
      <c r="I26" s="65" t="n">
        <f aca="false">SUM(I20:I24)</f>
        <v>4500</v>
      </c>
      <c r="J26" s="22"/>
      <c r="K26" s="67" t="n">
        <f aca="false">SUM(K20:K24)</f>
        <v>4500</v>
      </c>
      <c r="L26" s="22"/>
      <c r="M26" s="65" t="n">
        <f aca="false">SUM(M19:M24)</f>
        <v>0</v>
      </c>
      <c r="N26" s="22"/>
      <c r="O26" s="0"/>
    </row>
    <row r="27" customFormat="false" ht="12.75" hidden="true" customHeight="false" outlineLevel="0" collapsed="false">
      <c r="A27" s="57"/>
      <c r="B27" s="57"/>
      <c r="C27" s="0"/>
      <c r="D27" s="58"/>
      <c r="E27" s="44"/>
      <c r="F27" s="44"/>
      <c r="G27" s="44"/>
      <c r="H27" s="44"/>
      <c r="I27" s="44"/>
      <c r="J27" s="58"/>
      <c r="K27" s="44"/>
      <c r="L27" s="58"/>
      <c r="M27" s="44"/>
      <c r="N27" s="58"/>
      <c r="O27" s="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</row>
    <row r="28" customFormat="false" ht="13.5" hidden="false" customHeight="false" outlineLevel="0" collapsed="false">
      <c r="A28" s="57"/>
      <c r="B28" s="57"/>
      <c r="C28" s="57"/>
      <c r="D28" s="58"/>
      <c r="E28" s="44"/>
      <c r="F28" s="44"/>
      <c r="G28" s="44"/>
      <c r="H28" s="44"/>
      <c r="I28" s="44"/>
      <c r="J28" s="58"/>
      <c r="K28" s="44"/>
      <c r="L28" s="58"/>
      <c r="M28" s="44"/>
      <c r="N28" s="58"/>
      <c r="O28" s="59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</row>
    <row r="29" customFormat="false" ht="13.5" hidden="false" customHeight="false" outlineLevel="0" collapsed="false">
      <c r="A29" s="68" t="s">
        <v>29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9"/>
      <c r="Q29" s="70"/>
    </row>
    <row r="30" customFormat="false" ht="12.75" hidden="false" customHeight="false" outlineLevel="0" collapsed="false">
      <c r="A30" s="71" t="s">
        <v>30</v>
      </c>
      <c r="B30" s="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0"/>
      <c r="N30" s="0"/>
      <c r="O30" s="0"/>
    </row>
    <row r="31" customFormat="false" ht="12.75" hidden="false" customHeight="false" outlineLevel="0" collapsed="false">
      <c r="A31" s="72"/>
      <c r="B31" s="0"/>
      <c r="C31" s="73"/>
      <c r="D31" s="60"/>
      <c r="E31" s="74"/>
      <c r="F31" s="60"/>
      <c r="G31" s="60"/>
      <c r="H31" s="60"/>
      <c r="I31" s="60"/>
      <c r="J31" s="60"/>
      <c r="K31" s="60"/>
      <c r="L31" s="60"/>
      <c r="M31" s="0"/>
      <c r="N31" s="0"/>
      <c r="O31" s="0"/>
    </row>
    <row r="32" customFormat="false" ht="12.75" hidden="false" customHeight="false" outlineLevel="0" collapsed="false">
      <c r="A32" s="72"/>
      <c r="B32" s="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0"/>
      <c r="N32" s="0"/>
      <c r="O32" s="0"/>
    </row>
    <row r="33" customFormat="false" ht="12.75" hidden="false" customHeight="false" outlineLevel="0" collapsed="false">
      <c r="A33" s="72"/>
      <c r="B33" s="0"/>
      <c r="C33" s="75"/>
      <c r="D33" s="60"/>
      <c r="E33" s="60"/>
      <c r="F33" s="60"/>
      <c r="G33" s="0"/>
      <c r="H33" s="60"/>
      <c r="I33" s="60"/>
      <c r="J33" s="60"/>
      <c r="K33" s="60"/>
      <c r="L33" s="0"/>
      <c r="M33" s="0"/>
      <c r="N33" s="0"/>
      <c r="O33" s="0"/>
    </row>
    <row r="34" customFormat="false" ht="13.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</row>
    <row r="35" customFormat="false" ht="13.5" hidden="true" customHeight="false" outlineLevel="0" collapsed="false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7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</row>
    <row r="36" customFormat="false" ht="13.5" hidden="true" customHeight="false" outlineLevel="0" collapsed="false"/>
    <row r="37" customFormat="false" ht="13.5" hidden="true" customHeight="false" outlineLevel="0" collapsed="false"/>
    <row r="38" customFormat="false" ht="13.5" hidden="false" customHeight="false" outlineLevel="0" collapsed="false">
      <c r="A38" s="68" t="s">
        <v>31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customFormat="false" ht="12.75" hidden="false" customHeight="false" outlineLevel="0" collapsed="false">
      <c r="A39" s="1" t="s">
        <v>32</v>
      </c>
    </row>
    <row r="40" customFormat="false" ht="12.75" hidden="false" customHeight="false" outlineLevel="0" collapsed="false">
      <c r="J40" s="78"/>
    </row>
    <row r="41" customFormat="false" ht="12.75" hidden="false" customHeight="false" outlineLevel="0" collapsed="false">
      <c r="A41" s="79"/>
      <c r="C41" s="80"/>
      <c r="E41" s="78"/>
      <c r="F41" s="78"/>
      <c r="G41" s="78"/>
      <c r="H41" s="78"/>
      <c r="I41" s="81"/>
      <c r="J41" s="78"/>
    </row>
    <row r="42" customFormat="false" ht="12.75" hidden="false" customHeight="false" outlineLevel="0" collapsed="false">
      <c r="A42" s="79"/>
      <c r="B42" s="22"/>
      <c r="C42" s="80"/>
      <c r="D42" s="22"/>
      <c r="E42" s="58"/>
      <c r="F42" s="58"/>
      <c r="G42" s="58"/>
      <c r="H42" s="58"/>
      <c r="I42" s="81"/>
      <c r="J42" s="58"/>
      <c r="K42" s="22"/>
      <c r="L42" s="22"/>
      <c r="M42" s="22"/>
      <c r="N42" s="22"/>
      <c r="O42" s="2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</row>
    <row r="43" customFormat="false" ht="12.75" hidden="false" customHeight="false" outlineLevel="0" collapsed="false">
      <c r="A43" s="79"/>
      <c r="C43" s="80"/>
      <c r="E43" s="78"/>
      <c r="F43" s="78"/>
      <c r="G43" s="78"/>
      <c r="H43" s="78"/>
      <c r="I43" s="83"/>
      <c r="J43" s="78"/>
    </row>
    <row r="44" customFormat="false" ht="12.75" hidden="false" customHeight="false" outlineLevel="0" collapsed="false">
      <c r="A44" s="79"/>
      <c r="C44" s="80"/>
      <c r="E44" s="78"/>
      <c r="F44" s="78"/>
      <c r="G44" s="78"/>
      <c r="H44" s="78"/>
      <c r="I44" s="84"/>
      <c r="J44" s="78"/>
    </row>
    <row r="45" customFormat="false" ht="12.75" hidden="false" customHeight="false" outlineLevel="0" collapsed="false">
      <c r="A45" s="79"/>
      <c r="C45" s="80"/>
      <c r="E45" s="78"/>
      <c r="F45" s="78"/>
      <c r="G45" s="78"/>
      <c r="H45" s="78"/>
      <c r="I45" s="84"/>
      <c r="J45" s="78"/>
    </row>
    <row r="46" customFormat="false" ht="12.75" hidden="false" customHeight="false" outlineLevel="0" collapsed="false">
      <c r="A46" s="79"/>
      <c r="C46" s="80"/>
      <c r="E46" s="78"/>
      <c r="F46" s="78"/>
      <c r="G46" s="78"/>
      <c r="H46" s="78"/>
      <c r="I46" s="84"/>
      <c r="J46" s="78"/>
    </row>
    <row r="47" customFormat="false" ht="12.75" hidden="false" customHeight="false" outlineLevel="0" collapsed="false">
      <c r="A47" s="79"/>
      <c r="C47" s="80"/>
      <c r="E47" s="78"/>
      <c r="F47" s="78"/>
      <c r="G47" s="78"/>
      <c r="H47" s="78"/>
      <c r="I47" s="84"/>
      <c r="J47" s="78"/>
    </row>
    <row r="48" customFormat="false" ht="12.75" hidden="false" customHeight="false" outlineLevel="0" collapsed="false">
      <c r="A48" s="79"/>
      <c r="C48" s="80"/>
      <c r="E48" s="78"/>
      <c r="F48" s="78"/>
      <c r="G48" s="78"/>
      <c r="H48" s="78"/>
      <c r="I48" s="78"/>
      <c r="J48" s="78"/>
    </row>
    <row r="49" customFormat="false" ht="12.75" hidden="false" customHeight="false" outlineLevel="0" collapsed="false">
      <c r="A49" s="79"/>
      <c r="C49" s="80"/>
      <c r="E49" s="78"/>
      <c r="F49" s="78"/>
      <c r="G49" s="78"/>
      <c r="H49" s="78"/>
      <c r="I49" s="78"/>
      <c r="J49" s="78"/>
    </row>
    <row r="50" customFormat="false" ht="12.75" hidden="false" customHeight="false" outlineLevel="0" collapsed="false">
      <c r="A50" s="79"/>
      <c r="C50" s="80"/>
      <c r="E50" s="78"/>
      <c r="F50" s="78"/>
      <c r="G50" s="78"/>
      <c r="H50" s="78"/>
      <c r="I50" s="78"/>
      <c r="J50" s="78"/>
    </row>
    <row r="51" customFormat="false" ht="12.75" hidden="false" customHeight="false" outlineLevel="0" collapsed="false">
      <c r="A51" s="79"/>
      <c r="C51" s="80"/>
      <c r="E51" s="78"/>
      <c r="F51" s="78"/>
      <c r="G51" s="78"/>
      <c r="H51" s="78"/>
      <c r="I51" s="78"/>
      <c r="J51" s="78"/>
    </row>
    <row r="52" customFormat="false" ht="12.75" hidden="false" customHeight="false" outlineLevel="0" collapsed="false">
      <c r="A52" s="79"/>
      <c r="C52" s="80"/>
      <c r="E52" s="78"/>
      <c r="F52" s="78"/>
      <c r="G52" s="78"/>
      <c r="H52" s="78"/>
      <c r="I52" s="78"/>
      <c r="J52" s="78"/>
    </row>
    <row r="53" customFormat="false" ht="12.75" hidden="false" customHeight="false" outlineLevel="0" collapsed="false">
      <c r="A53" s="79"/>
      <c r="C53" s="80"/>
      <c r="E53" s="78"/>
      <c r="F53" s="78"/>
      <c r="G53" s="78"/>
      <c r="H53" s="78"/>
      <c r="I53" s="78"/>
      <c r="J53" s="78"/>
    </row>
    <row r="54" customFormat="false" ht="12.75" hidden="false" customHeight="false" outlineLevel="0" collapsed="false">
      <c r="A54" s="79"/>
      <c r="C54" s="80"/>
      <c r="E54" s="78"/>
      <c r="F54" s="78"/>
      <c r="G54" s="78"/>
      <c r="H54" s="78"/>
      <c r="I54" s="78"/>
      <c r="J54" s="78"/>
    </row>
    <row r="55" customFormat="false" ht="12.75" hidden="false" customHeight="false" outlineLevel="0" collapsed="false">
      <c r="A55" s="79"/>
      <c r="C55" s="80"/>
      <c r="E55" s="78"/>
      <c r="F55" s="78"/>
      <c r="G55" s="78"/>
      <c r="H55" s="78"/>
      <c r="I55" s="78"/>
      <c r="J55" s="78"/>
    </row>
    <row r="56" customFormat="false" ht="12.75" hidden="false" customHeight="false" outlineLevel="0" collapsed="false">
      <c r="A56" s="79"/>
      <c r="C56" s="80"/>
      <c r="E56" s="78"/>
      <c r="F56" s="78"/>
      <c r="G56" s="78"/>
      <c r="H56" s="78"/>
      <c r="I56" s="78"/>
      <c r="J56" s="78"/>
    </row>
    <row r="57" customFormat="false" ht="12.75" hidden="false" customHeight="false" outlineLevel="0" collapsed="false">
      <c r="A57" s="79"/>
      <c r="C57" s="80"/>
      <c r="E57" s="78"/>
      <c r="F57" s="78"/>
      <c r="G57" s="78"/>
      <c r="H57" s="78"/>
      <c r="I57" s="78"/>
      <c r="J57" s="78"/>
    </row>
    <row r="58" customFormat="false" ht="12.75" hidden="false" customHeight="false" outlineLevel="0" collapsed="false">
      <c r="A58" s="79"/>
      <c r="C58" s="80"/>
      <c r="E58" s="78"/>
      <c r="F58" s="78"/>
      <c r="G58" s="78"/>
      <c r="H58" s="78"/>
      <c r="I58" s="78"/>
      <c r="J58" s="78"/>
    </row>
    <row r="59" customFormat="false" ht="12.75" hidden="false" customHeight="false" outlineLevel="0" collapsed="false">
      <c r="A59" s="79"/>
      <c r="C59" s="80"/>
      <c r="E59" s="78"/>
      <c r="F59" s="78"/>
      <c r="G59" s="78"/>
      <c r="H59" s="78"/>
      <c r="I59" s="78"/>
      <c r="J59" s="78"/>
    </row>
    <row r="60" customFormat="false" ht="12.75" hidden="false" customHeight="false" outlineLevel="0" collapsed="false">
      <c r="A60" s="79"/>
      <c r="C60" s="80"/>
      <c r="E60" s="78"/>
      <c r="F60" s="78"/>
      <c r="G60" s="78"/>
      <c r="H60" s="78"/>
      <c r="I60" s="78"/>
      <c r="J60" s="78"/>
    </row>
    <row r="61" customFormat="false" ht="12.75" hidden="false" customHeight="false" outlineLevel="0" collapsed="false">
      <c r="B61" s="7"/>
      <c r="C61" s="4"/>
    </row>
    <row r="62" customFormat="false" ht="12.75" hidden="false" customHeight="false" outlineLevel="0" collapsed="false">
      <c r="A62" s="85" t="str">
        <f aca="true">CELL("FILENAME")</f>
        <v>'file:///mnt/12tb/@roms/datasets/enron/EDRM Enron Email Data Set v2 XML/filtered-attachments/xls/082500.xls'#$summary</v>
      </c>
      <c r="B62" s="4"/>
      <c r="C62" s="4"/>
    </row>
  </sheetData>
  <mergeCells count="2">
    <mergeCell ref="A29:O29"/>
    <mergeCell ref="A38:O38"/>
  </mergeCells>
  <printOptions headings="false" gridLines="false" gridLinesSet="true" horizontalCentered="true" verticalCentered="false"/>
  <pageMargins left="0.39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9" ySplit="7" topLeftCell="Y8" activePane="bottomRight" state="frozen"/>
      <selection pane="topLeft" activeCell="A1" activeCellId="0" sqref="A1"/>
      <selection pane="topRight" activeCell="Y1" activeCellId="0" sqref="Y1"/>
      <selection pane="bottomLeft" activeCell="A8" activeCellId="0" sqref="A8"/>
      <selection pane="bottomRight" activeCell="Y8" activeCellId="0" sqref="Y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6" width="4.7"/>
    <col collapsed="false" customWidth="true" hidden="false" outlineLevel="0" max="2" min="2" style="86" width="55.14"/>
    <col collapsed="false" customWidth="true" hidden="true" outlineLevel="0" max="3" min="3" style="87" width="9.28"/>
    <col collapsed="false" customWidth="true" hidden="true" outlineLevel="0" max="4" min="4" style="87" width="0.85"/>
    <col collapsed="false" customWidth="true" hidden="true" outlineLevel="0" max="5" min="5" style="88" width="16.84"/>
    <col collapsed="false" customWidth="true" hidden="true" outlineLevel="0" max="6" min="6" style="87" width="0.85"/>
    <col collapsed="false" customWidth="true" hidden="true" outlineLevel="0" max="7" min="7" style="88" width="17.14"/>
    <col collapsed="false" customWidth="true" hidden="true" outlineLevel="0" max="8" min="8" style="87" width="0.85"/>
    <col collapsed="false" customWidth="true" hidden="true" outlineLevel="0" max="10" min="9" style="88" width="11.13"/>
    <col collapsed="false" customWidth="true" hidden="false" outlineLevel="0" max="11" min="11" style="87" width="0.85"/>
    <col collapsed="false" customWidth="true" hidden="true" outlineLevel="0" max="12" min="12" style="89" width="11.99"/>
    <col collapsed="false" customWidth="true" hidden="true" outlineLevel="0" max="13" min="13" style="87" width="0.85"/>
    <col collapsed="false" customWidth="true" hidden="false" outlineLevel="0" max="14" min="14" style="90" width="19.41"/>
    <col collapsed="false" customWidth="true" hidden="false" outlineLevel="0" max="15" min="15" style="87" width="0.85"/>
    <col collapsed="false" customWidth="true" hidden="false" outlineLevel="0" max="16" min="16" style="90" width="16.28"/>
    <col collapsed="false" customWidth="true" hidden="false" outlineLevel="0" max="17" min="17" style="87" width="0.85"/>
    <col collapsed="false" customWidth="true" hidden="false" outlineLevel="0" max="18" min="18" style="90" width="21.42"/>
    <col collapsed="false" customWidth="true" hidden="false" outlineLevel="0" max="19" min="19" style="87" width="1.41"/>
    <col collapsed="false" customWidth="true" hidden="true" outlineLevel="0" max="20" min="20" style="91" width="19.56"/>
    <col collapsed="false" customWidth="true" hidden="true" outlineLevel="0" max="21" min="21" style="92" width="0.85"/>
    <col collapsed="false" customWidth="true" hidden="true" outlineLevel="0" max="22" min="22" style="91" width="17.85"/>
    <col collapsed="false" customWidth="true" hidden="true" outlineLevel="0" max="23" min="23" style="90" width="0.85"/>
    <col collapsed="false" customWidth="true" hidden="true" outlineLevel="0" max="24" min="24" style="91" width="17.85"/>
    <col collapsed="false" customWidth="true" hidden="false" outlineLevel="0" max="25" min="25" style="90" width="0.85"/>
    <col collapsed="false" customWidth="true" hidden="true" outlineLevel="0" max="26" min="26" style="91" width="17.85"/>
    <col collapsed="false" customWidth="true" hidden="true" outlineLevel="0" max="27" min="27" style="90" width="0.85"/>
    <col collapsed="false" customWidth="true" hidden="true" outlineLevel="0" max="28" min="28" style="91" width="17.99"/>
    <col collapsed="false" customWidth="true" hidden="true" outlineLevel="0" max="29" min="29" style="90" width="0.85"/>
    <col collapsed="false" customWidth="true" hidden="true" outlineLevel="0" max="30" min="30" style="91" width="18.28"/>
    <col collapsed="false" customWidth="true" hidden="true" outlineLevel="0" max="31" min="31" style="90" width="0.85"/>
    <col collapsed="false" customWidth="true" hidden="true" outlineLevel="0" max="32" min="32" style="90" width="17.85"/>
    <col collapsed="false" customWidth="true" hidden="true" outlineLevel="0" max="33" min="33" style="90" width="0.85"/>
    <col collapsed="false" customWidth="true" hidden="true" outlineLevel="0" max="34" min="34" style="90" width="17.28"/>
    <col collapsed="false" customWidth="true" hidden="true" outlineLevel="0" max="35" min="35" style="90" width="0.99"/>
    <col collapsed="false" customWidth="true" hidden="true" outlineLevel="0" max="36" min="36" style="90" width="17.85"/>
    <col collapsed="false" customWidth="true" hidden="true" outlineLevel="0" max="37" min="37" style="90" width="1.41"/>
    <col collapsed="false" customWidth="true" hidden="true" outlineLevel="0" max="38" min="38" style="90" width="15.99"/>
    <col collapsed="false" customWidth="true" hidden="true" outlineLevel="0" max="39" min="39" style="90" width="1.41"/>
    <col collapsed="false" customWidth="true" hidden="true" outlineLevel="0" max="40" min="40" style="90" width="18.28"/>
    <col collapsed="false" customWidth="true" hidden="true" outlineLevel="0" max="41" min="41" style="90" width="1.13"/>
    <col collapsed="false" customWidth="true" hidden="true" outlineLevel="0" max="42" min="42" style="90" width="17.85"/>
    <col collapsed="false" customWidth="true" hidden="true" outlineLevel="0" max="43" min="43" style="90" width="0.85"/>
    <col collapsed="false" customWidth="true" hidden="true" outlineLevel="0" max="44" min="44" style="90" width="17.85"/>
    <col collapsed="false" customWidth="true" hidden="true" outlineLevel="0" max="45" min="45" style="90" width="0.85"/>
    <col collapsed="false" customWidth="true" hidden="true" outlineLevel="0" max="46" min="46" style="90" width="17.85"/>
    <col collapsed="false" customWidth="true" hidden="true" outlineLevel="0" max="47" min="47" style="90" width="0.85"/>
    <col collapsed="false" customWidth="true" hidden="true" outlineLevel="0" max="48" min="48" style="90" width="17.28"/>
    <col collapsed="false" customWidth="true" hidden="true" outlineLevel="0" max="49" min="49" style="90" width="0.85"/>
    <col collapsed="false" customWidth="true" hidden="true" outlineLevel="0" max="50" min="50" style="90" width="17.28"/>
    <col collapsed="false" customWidth="true" hidden="false" outlineLevel="0" max="51" min="51" style="90" width="20.85"/>
    <col collapsed="false" customWidth="true" hidden="false" outlineLevel="0" max="52" min="52" style="87" width="0.85"/>
    <col collapsed="false" customWidth="true" hidden="false" outlineLevel="0" max="53" min="53" style="91" width="19.14"/>
    <col collapsed="false" customWidth="true" hidden="false" outlineLevel="0" max="54" min="54" style="87" width="0.85"/>
    <col collapsed="false" customWidth="true" hidden="false" outlineLevel="0" max="55" min="55" style="90" width="18.56"/>
    <col collapsed="false" customWidth="true" hidden="false" outlineLevel="0" max="56" min="56" style="90" width="1.7"/>
    <col collapsed="false" customWidth="true" hidden="false" outlineLevel="0" max="57" min="57" style="90" width="13.85"/>
    <col collapsed="false" customWidth="true" hidden="false" outlineLevel="0" max="58" min="58" style="90" width="1.7"/>
    <col collapsed="false" customWidth="true" hidden="false" outlineLevel="0" max="59" min="59" style="90" width="15.85"/>
    <col collapsed="false" customWidth="true" hidden="false" outlineLevel="0" max="60" min="60" style="87" width="0.85"/>
    <col collapsed="false" customWidth="true" hidden="true" outlineLevel="0" max="61" min="61" style="87" width="75.85"/>
    <col collapsed="false" customWidth="false" hidden="false" outlineLevel="0" max="257" min="62" style="87" width="9.14"/>
  </cols>
  <sheetData>
    <row r="1" customFormat="false" ht="15.75" hidden="false" customHeight="false" outlineLevel="0" collapsed="false">
      <c r="A1" s="93" t="s">
        <v>33</v>
      </c>
      <c r="B1" s="94"/>
      <c r="C1" s="95"/>
      <c r="D1" s="96"/>
      <c r="E1" s="97"/>
      <c r="F1" s="96"/>
      <c r="G1" s="97"/>
      <c r="H1" s="96"/>
      <c r="I1" s="97"/>
      <c r="J1" s="97"/>
      <c r="K1" s="96"/>
      <c r="L1" s="98"/>
      <c r="M1" s="96"/>
      <c r="N1" s="99"/>
      <c r="O1" s="96"/>
      <c r="P1" s="99"/>
      <c r="Q1" s="100"/>
      <c r="R1" s="101"/>
      <c r="S1" s="100"/>
      <c r="T1" s="102"/>
      <c r="U1" s="103"/>
      <c r="V1" s="102"/>
      <c r="W1" s="101"/>
      <c r="X1" s="102"/>
      <c r="Y1" s="101"/>
      <c r="Z1" s="102"/>
      <c r="AA1" s="101"/>
      <c r="AB1" s="102"/>
      <c r="AC1" s="101"/>
      <c r="AD1" s="102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4"/>
      <c r="AZ1" s="100"/>
      <c r="BA1" s="102"/>
      <c r="BB1" s="100"/>
      <c r="BC1" s="104"/>
      <c r="BD1" s="104"/>
      <c r="BE1" s="104"/>
      <c r="BF1" s="104"/>
      <c r="BG1" s="101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  <c r="IW1" s="100"/>
    </row>
    <row r="2" customFormat="false" ht="15.75" hidden="false" customHeight="false" outlineLevel="0" collapsed="false">
      <c r="A2" s="93" t="s">
        <v>34</v>
      </c>
      <c r="B2" s="94"/>
      <c r="C2" s="95"/>
      <c r="D2" s="96"/>
      <c r="E2" s="97"/>
      <c r="F2" s="96"/>
      <c r="G2" s="97"/>
      <c r="H2" s="96"/>
      <c r="I2" s="97"/>
      <c r="J2" s="97"/>
      <c r="K2" s="96"/>
      <c r="L2" s="98"/>
      <c r="M2" s="96"/>
      <c r="N2" s="99"/>
      <c r="O2" s="96"/>
      <c r="P2" s="99"/>
      <c r="Q2" s="100"/>
      <c r="R2" s="101"/>
      <c r="S2" s="100"/>
      <c r="T2" s="102"/>
      <c r="U2" s="103"/>
      <c r="V2" s="102"/>
      <c r="W2" s="101"/>
      <c r="X2" s="102"/>
      <c r="Y2" s="101"/>
      <c r="Z2" s="102"/>
      <c r="AA2" s="101"/>
      <c r="AB2" s="102"/>
      <c r="AC2" s="101"/>
      <c r="AD2" s="102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0"/>
      <c r="BA2" s="102"/>
      <c r="BB2" s="100"/>
      <c r="BC2" s="101"/>
      <c r="BD2" s="101"/>
      <c r="BE2" s="101"/>
      <c r="BF2" s="101"/>
      <c r="BG2" s="105" t="str">
        <f aca="true">CELL("filename")</f>
        <v>'file:///mnt/12tb/@roms/datasets/enron/EDRM Enron Email Data Set v2 XML/filtered-attachments/xls/082500.xls'#$Austin Energy</v>
      </c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  <c r="IW2" s="100"/>
    </row>
    <row r="3" customFormat="false" ht="15.75" hidden="false" customHeight="false" outlineLevel="0" collapsed="false">
      <c r="A3" s="106" t="s">
        <v>35</v>
      </c>
      <c r="B3" s="94"/>
      <c r="C3" s="95"/>
      <c r="D3" s="96"/>
      <c r="E3" s="97"/>
      <c r="F3" s="96"/>
      <c r="G3" s="97"/>
      <c r="H3" s="96"/>
      <c r="I3" s="97"/>
      <c r="J3" s="97"/>
      <c r="K3" s="96"/>
      <c r="L3" s="107"/>
      <c r="M3" s="96"/>
      <c r="N3" s="108"/>
      <c r="O3" s="96"/>
      <c r="P3" s="109"/>
      <c r="Q3" s="100"/>
      <c r="R3" s="101"/>
      <c r="S3" s="100"/>
      <c r="T3" s="102"/>
      <c r="U3" s="103"/>
      <c r="V3" s="102"/>
      <c r="W3" s="101"/>
      <c r="X3" s="102"/>
      <c r="Y3" s="101"/>
      <c r="Z3" s="102"/>
      <c r="AA3" s="101"/>
      <c r="AB3" s="102"/>
      <c r="AC3" s="101"/>
      <c r="AD3" s="102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10"/>
      <c r="AZ3" s="100"/>
      <c r="BA3" s="102"/>
      <c r="BB3" s="100"/>
      <c r="BC3" s="110" t="n">
        <f aca="true">NOW()</f>
        <v>45927.0057470438</v>
      </c>
      <c r="BD3" s="100"/>
      <c r="BE3" s="110"/>
      <c r="BF3" s="100"/>
      <c r="BG3" s="104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  <c r="IW3" s="100"/>
    </row>
    <row r="4" customFormat="false" ht="15.75" hidden="false" customHeight="false" outlineLevel="0" collapsed="false">
      <c r="A4" s="111"/>
      <c r="B4" s="112"/>
      <c r="C4" s="0"/>
      <c r="D4" s="100"/>
      <c r="E4" s="100"/>
      <c r="F4" s="100"/>
      <c r="G4" s="113"/>
      <c r="H4" s="100"/>
      <c r="I4" s="100"/>
      <c r="J4" s="114" t="s">
        <v>17</v>
      </c>
      <c r="K4" s="100"/>
      <c r="L4" s="115"/>
      <c r="M4" s="100"/>
      <c r="N4" s="112" t="n">
        <v>178</v>
      </c>
      <c r="O4" s="100"/>
      <c r="P4" s="116" t="s">
        <v>17</v>
      </c>
      <c r="Q4" s="100"/>
      <c r="R4" s="100"/>
      <c r="S4" s="100"/>
      <c r="T4" s="102"/>
      <c r="U4" s="103"/>
      <c r="V4" s="117" t="s">
        <v>8</v>
      </c>
      <c r="W4" s="102"/>
      <c r="X4" s="117" t="s">
        <v>8</v>
      </c>
      <c r="Y4" s="102"/>
      <c r="Z4" s="117" t="s">
        <v>8</v>
      </c>
      <c r="AA4" s="102"/>
      <c r="AB4" s="117" t="s">
        <v>8</v>
      </c>
      <c r="AC4" s="102"/>
      <c r="AD4" s="117" t="s">
        <v>8</v>
      </c>
      <c r="AE4" s="102"/>
      <c r="AF4" s="117" t="s">
        <v>8</v>
      </c>
      <c r="AG4" s="102"/>
      <c r="AH4" s="117" t="s">
        <v>8</v>
      </c>
      <c r="AI4" s="102"/>
      <c r="AJ4" s="117" t="s">
        <v>8</v>
      </c>
      <c r="AK4" s="102"/>
      <c r="AL4" s="117" t="s">
        <v>8</v>
      </c>
      <c r="AM4" s="102"/>
      <c r="AN4" s="117" t="s">
        <v>8</v>
      </c>
      <c r="AO4" s="102"/>
      <c r="AP4" s="117" t="s">
        <v>8</v>
      </c>
      <c r="AQ4" s="102"/>
      <c r="AR4" s="117" t="s">
        <v>8</v>
      </c>
      <c r="AS4" s="102"/>
      <c r="AT4" s="117" t="s">
        <v>8</v>
      </c>
      <c r="AU4" s="117"/>
      <c r="AV4" s="117" t="s">
        <v>8</v>
      </c>
      <c r="AW4" s="117"/>
      <c r="AX4" s="117" t="s">
        <v>8</v>
      </c>
      <c r="AY4" s="118"/>
      <c r="AZ4" s="100"/>
      <c r="BA4" s="117" t="s">
        <v>36</v>
      </c>
      <c r="BB4" s="100"/>
      <c r="BC4" s="118"/>
      <c r="BD4" s="100"/>
      <c r="BE4" s="118"/>
      <c r="BF4" s="100"/>
      <c r="BG4" s="118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0"/>
      <c r="HZ4" s="100"/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</row>
    <row r="5" customFormat="false" ht="15.75" hidden="false" customHeight="false" outlineLevel="0" collapsed="false">
      <c r="A5" s="119"/>
      <c r="B5" s="119"/>
      <c r="C5" s="100"/>
      <c r="D5" s="100"/>
      <c r="E5" s="100"/>
      <c r="F5" s="100"/>
      <c r="G5" s="113"/>
      <c r="H5" s="100"/>
      <c r="I5" s="100"/>
      <c r="J5" s="113"/>
      <c r="K5" s="100"/>
      <c r="L5" s="120" t="s">
        <v>37</v>
      </c>
      <c r="M5" s="100"/>
      <c r="N5" s="117" t="s">
        <v>38</v>
      </c>
      <c r="O5" s="121"/>
      <c r="P5" s="117" t="s">
        <v>39</v>
      </c>
      <c r="Q5" s="100"/>
      <c r="R5" s="118" t="s">
        <v>38</v>
      </c>
      <c r="S5" s="100"/>
      <c r="T5" s="117" t="s">
        <v>11</v>
      </c>
      <c r="U5" s="103"/>
      <c r="V5" s="117" t="s">
        <v>40</v>
      </c>
      <c r="W5" s="102"/>
      <c r="X5" s="117" t="s">
        <v>40</v>
      </c>
      <c r="Y5" s="102"/>
      <c r="Z5" s="117" t="s">
        <v>40</v>
      </c>
      <c r="AA5" s="102"/>
      <c r="AB5" s="117" t="s">
        <v>40</v>
      </c>
      <c r="AC5" s="102"/>
      <c r="AD5" s="117" t="s">
        <v>40</v>
      </c>
      <c r="AE5" s="102"/>
      <c r="AF5" s="117" t="s">
        <v>40</v>
      </c>
      <c r="AG5" s="102"/>
      <c r="AH5" s="117" t="s">
        <v>40</v>
      </c>
      <c r="AI5" s="102"/>
      <c r="AJ5" s="117" t="s">
        <v>40</v>
      </c>
      <c r="AK5" s="102"/>
      <c r="AL5" s="117" t="s">
        <v>40</v>
      </c>
      <c r="AM5" s="102"/>
      <c r="AN5" s="117" t="s">
        <v>40</v>
      </c>
      <c r="AO5" s="102"/>
      <c r="AP5" s="117" t="s">
        <v>40</v>
      </c>
      <c r="AQ5" s="102"/>
      <c r="AR5" s="117" t="s">
        <v>40</v>
      </c>
      <c r="AS5" s="102"/>
      <c r="AT5" s="117" t="s">
        <v>40</v>
      </c>
      <c r="AU5" s="117"/>
      <c r="AV5" s="117" t="s">
        <v>40</v>
      </c>
      <c r="AW5" s="117"/>
      <c r="AX5" s="117" t="s">
        <v>40</v>
      </c>
      <c r="AY5" s="118" t="s">
        <v>11</v>
      </c>
      <c r="AZ5" s="100"/>
      <c r="BA5" s="117" t="s">
        <v>39</v>
      </c>
      <c r="BB5" s="100"/>
      <c r="BC5" s="118" t="s">
        <v>41</v>
      </c>
      <c r="BD5" s="100"/>
      <c r="BE5" s="118" t="s">
        <v>42</v>
      </c>
      <c r="BF5" s="100"/>
      <c r="BG5" s="118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</row>
    <row r="6" customFormat="false" ht="15.75" hidden="false" customHeight="false" outlineLevel="0" collapsed="false">
      <c r="A6" s="119"/>
      <c r="B6" s="119"/>
      <c r="C6" s="122" t="s">
        <v>43</v>
      </c>
      <c r="D6" s="100"/>
      <c r="E6" s="122" t="s">
        <v>44</v>
      </c>
      <c r="F6" s="100"/>
      <c r="G6" s="122" t="s">
        <v>45</v>
      </c>
      <c r="H6" s="100"/>
      <c r="I6" s="122" t="s">
        <v>46</v>
      </c>
      <c r="J6" s="123"/>
      <c r="K6" s="100"/>
      <c r="L6" s="124" t="s">
        <v>47</v>
      </c>
      <c r="M6" s="100"/>
      <c r="N6" s="125" t="s">
        <v>48</v>
      </c>
      <c r="O6" s="121"/>
      <c r="P6" s="125" t="s">
        <v>49</v>
      </c>
      <c r="Q6" s="100"/>
      <c r="R6" s="118" t="s">
        <v>10</v>
      </c>
      <c r="S6" s="100"/>
      <c r="T6" s="124" t="n">
        <v>36677</v>
      </c>
      <c r="U6" s="124" t="n">
        <v>36678</v>
      </c>
      <c r="V6" s="124" t="n">
        <v>36707</v>
      </c>
      <c r="W6" s="115"/>
      <c r="X6" s="124" t="n">
        <v>36738</v>
      </c>
      <c r="Y6" s="115"/>
      <c r="Z6" s="124" t="n">
        <v>36769</v>
      </c>
      <c r="AA6" s="115"/>
      <c r="AB6" s="124" t="n">
        <v>36799</v>
      </c>
      <c r="AC6" s="115"/>
      <c r="AD6" s="124" t="n">
        <v>36830</v>
      </c>
      <c r="AE6" s="115"/>
      <c r="AF6" s="124" t="n">
        <v>36860</v>
      </c>
      <c r="AG6" s="115"/>
      <c r="AH6" s="124" t="n">
        <v>36891</v>
      </c>
      <c r="AI6" s="115"/>
      <c r="AJ6" s="124" t="n">
        <v>36922</v>
      </c>
      <c r="AK6" s="115"/>
      <c r="AL6" s="124" t="n">
        <v>36950</v>
      </c>
      <c r="AM6" s="115"/>
      <c r="AN6" s="124" t="n">
        <v>36981</v>
      </c>
      <c r="AO6" s="115"/>
      <c r="AP6" s="124" t="n">
        <v>37011</v>
      </c>
      <c r="AQ6" s="115"/>
      <c r="AR6" s="124" t="n">
        <v>37042</v>
      </c>
      <c r="AS6" s="115"/>
      <c r="AT6" s="124" t="n">
        <v>37072</v>
      </c>
      <c r="AU6" s="120"/>
      <c r="AV6" s="124" t="n">
        <v>37103</v>
      </c>
      <c r="AW6" s="120"/>
      <c r="AX6" s="124" t="n">
        <v>37134</v>
      </c>
      <c r="AY6" s="126" t="s">
        <v>50</v>
      </c>
      <c r="AZ6" s="100"/>
      <c r="BA6" s="124" t="s">
        <v>49</v>
      </c>
      <c r="BB6" s="100"/>
      <c r="BC6" s="126" t="s">
        <v>51</v>
      </c>
      <c r="BD6" s="100"/>
      <c r="BE6" s="126" t="s">
        <v>52</v>
      </c>
      <c r="BF6" s="100"/>
      <c r="BG6" s="126" t="s">
        <v>53</v>
      </c>
      <c r="BH6" s="100"/>
      <c r="BI6" s="126" t="s">
        <v>54</v>
      </c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</row>
    <row r="7" customFormat="false" ht="15.75" hidden="false" customHeight="false" outlineLevel="0" collapsed="false">
      <c r="A7" s="119"/>
      <c r="B7" s="127"/>
      <c r="C7" s="128"/>
      <c r="D7" s="100"/>
      <c r="E7" s="100"/>
      <c r="F7" s="100"/>
      <c r="G7" s="113"/>
      <c r="H7" s="100"/>
      <c r="I7" s="100"/>
      <c r="J7" s="113"/>
      <c r="K7" s="100"/>
      <c r="L7" s="120"/>
      <c r="M7" s="100"/>
      <c r="N7" s="117" t="s">
        <v>55</v>
      </c>
      <c r="O7" s="121"/>
      <c r="P7" s="102"/>
      <c r="Q7" s="100"/>
      <c r="R7" s="117" t="s">
        <v>56</v>
      </c>
      <c r="S7" s="100"/>
      <c r="T7" s="117" t="str">
        <f aca="false">summary!O4</f>
        <v> As of 8/24/00</v>
      </c>
      <c r="U7" s="103"/>
      <c r="V7" s="117" t="str">
        <f aca="false">T7</f>
        <v> As of 8/24/00</v>
      </c>
      <c r="W7" s="102"/>
      <c r="X7" s="117" t="str">
        <f aca="false">V7</f>
        <v> As of 8/24/00</v>
      </c>
      <c r="Y7" s="102"/>
      <c r="Z7" s="117" t="str">
        <f aca="false">X7</f>
        <v> As of 8/24/00</v>
      </c>
      <c r="AA7" s="102"/>
      <c r="AB7" s="117" t="str">
        <f aca="false">Z7</f>
        <v> As of 8/24/00</v>
      </c>
      <c r="AC7" s="102"/>
      <c r="AD7" s="117" t="str">
        <f aca="false">AB7</f>
        <v> As of 8/24/00</v>
      </c>
      <c r="AE7" s="102"/>
      <c r="AF7" s="117" t="str">
        <f aca="false">AD7</f>
        <v> As of 8/24/00</v>
      </c>
      <c r="AG7" s="102"/>
      <c r="AH7" s="117" t="str">
        <f aca="false">AF7</f>
        <v> As of 8/24/00</v>
      </c>
      <c r="AI7" s="102"/>
      <c r="AJ7" s="117" t="str">
        <f aca="false">AH7</f>
        <v> As of 8/24/00</v>
      </c>
      <c r="AK7" s="102"/>
      <c r="AL7" s="117" t="str">
        <f aca="false">AJ7</f>
        <v> As of 8/24/00</v>
      </c>
      <c r="AM7" s="102"/>
      <c r="AN7" s="117" t="str">
        <f aca="false">AL7</f>
        <v> As of 8/24/00</v>
      </c>
      <c r="AO7" s="102"/>
      <c r="AP7" s="117" t="str">
        <f aca="false">AN7</f>
        <v> As of 8/24/00</v>
      </c>
      <c r="AQ7" s="102"/>
      <c r="AR7" s="117" t="str">
        <f aca="false">AP7</f>
        <v> As of 8/24/00</v>
      </c>
      <c r="AS7" s="102"/>
      <c r="AT7" s="117" t="str">
        <f aca="false">AR7</f>
        <v> As of 8/24/00</v>
      </c>
      <c r="AU7" s="117"/>
      <c r="AV7" s="117" t="str">
        <f aca="false">AT7</f>
        <v> As of 8/24/00</v>
      </c>
      <c r="AW7" s="117"/>
      <c r="AX7" s="117" t="str">
        <f aca="false">AV7</f>
        <v> As of 8/24/00</v>
      </c>
      <c r="AY7" s="118" t="str">
        <f aca="false">T7</f>
        <v> As of 8/24/00</v>
      </c>
      <c r="AZ7" s="100"/>
      <c r="BA7" s="129" t="str">
        <f aca="false">AY7</f>
        <v> As of 8/24/00</v>
      </c>
      <c r="BB7" s="100"/>
      <c r="BC7" s="118"/>
      <c r="BD7" s="100"/>
      <c r="BE7" s="118"/>
      <c r="BF7" s="100"/>
      <c r="BG7" s="118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  <c r="IV7" s="100"/>
      <c r="IW7" s="100"/>
    </row>
    <row r="8" customFormat="false" ht="12.75" hidden="false" customHeight="false" outlineLevel="0" collapsed="false">
      <c r="A8" s="130" t="s">
        <v>57</v>
      </c>
      <c r="B8" s="131"/>
      <c r="C8" s="132"/>
      <c r="E8" s="87"/>
      <c r="G8" s="87"/>
      <c r="I8" s="87"/>
      <c r="L8" s="133"/>
      <c r="M8" s="90"/>
      <c r="O8" s="90"/>
      <c r="Q8" s="90"/>
      <c r="S8" s="90"/>
      <c r="T8" s="90"/>
      <c r="U8" s="90"/>
      <c r="V8" s="90"/>
      <c r="X8" s="90"/>
      <c r="Z8" s="90"/>
      <c r="AB8" s="90"/>
      <c r="AD8" s="90"/>
      <c r="AZ8" s="90"/>
      <c r="BA8" s="90"/>
      <c r="BB8" s="90"/>
      <c r="BH8" s="90"/>
    </row>
    <row r="9" customFormat="false" ht="12.75" hidden="false" customHeight="false" outlineLevel="0" collapsed="false">
      <c r="A9" s="134"/>
      <c r="B9" s="131" t="s">
        <v>58</v>
      </c>
      <c r="C9" s="0"/>
      <c r="D9" s="0"/>
      <c r="E9" s="0"/>
      <c r="F9" s="0"/>
      <c r="G9" s="0"/>
      <c r="H9" s="0"/>
      <c r="I9" s="0"/>
      <c r="J9" s="135" t="s">
        <v>59</v>
      </c>
      <c r="K9" s="0"/>
      <c r="L9" s="136" t="s">
        <v>47</v>
      </c>
      <c r="M9" s="90"/>
      <c r="N9" s="90" t="n">
        <v>57360000</v>
      </c>
      <c r="O9" s="90"/>
      <c r="P9" s="90" t="n">
        <v>0</v>
      </c>
      <c r="Q9" s="90"/>
      <c r="R9" s="90" t="n">
        <v>57360000</v>
      </c>
      <c r="S9" s="90"/>
      <c r="T9" s="90"/>
      <c r="U9" s="90"/>
      <c r="V9" s="90"/>
      <c r="X9" s="90"/>
      <c r="Z9" s="90"/>
      <c r="AB9" s="90"/>
      <c r="AD9" s="90"/>
      <c r="AF9" s="90" t="n">
        <v>0</v>
      </c>
      <c r="AH9" s="90" t="n">
        <v>0</v>
      </c>
      <c r="AL9" s="90" t="n">
        <v>0</v>
      </c>
      <c r="AN9" s="90" t="n">
        <v>0</v>
      </c>
      <c r="AX9" s="90" t="n">
        <v>0</v>
      </c>
      <c r="AY9" s="90" t="n">
        <f aca="false">SUM(T9:AX9)</f>
        <v>0</v>
      </c>
      <c r="AZ9" s="90"/>
      <c r="BA9" s="90"/>
      <c r="BB9" s="90"/>
      <c r="BC9" s="90" t="n">
        <f aca="false">IF(+R9-AY9+BA9&gt;0,R9-AY9+BA9,0)</f>
        <v>57360000</v>
      </c>
      <c r="BE9" s="90" t="n">
        <f aca="false">+AY9+BC9</f>
        <v>57360000</v>
      </c>
      <c r="BG9" s="90" t="n">
        <f aca="false">+R9-BE9</f>
        <v>0</v>
      </c>
      <c r="BH9" s="90"/>
    </row>
    <row r="10" customFormat="false" ht="12.75" hidden="false" customHeight="false" outlineLevel="0" collapsed="false">
      <c r="A10" s="134"/>
      <c r="B10" s="131" t="s">
        <v>60</v>
      </c>
      <c r="C10" s="0"/>
      <c r="D10" s="0"/>
      <c r="E10" s="0"/>
      <c r="F10" s="0"/>
      <c r="G10" s="0"/>
      <c r="H10" s="0"/>
      <c r="I10" s="0"/>
      <c r="J10" s="135" t="s">
        <v>59</v>
      </c>
      <c r="K10" s="0"/>
      <c r="L10" s="136" t="s">
        <v>47</v>
      </c>
      <c r="M10" s="90"/>
      <c r="N10" s="90" t="n">
        <v>81000</v>
      </c>
      <c r="O10" s="90"/>
      <c r="P10" s="90" t="n">
        <v>0</v>
      </c>
      <c r="Q10" s="90"/>
      <c r="R10" s="90" t="n">
        <v>81000</v>
      </c>
      <c r="S10" s="90"/>
      <c r="T10" s="90"/>
      <c r="U10" s="90"/>
      <c r="V10" s="90"/>
      <c r="X10" s="90"/>
      <c r="Z10" s="90"/>
      <c r="AB10" s="90"/>
      <c r="AD10" s="90"/>
      <c r="AF10" s="90" t="n">
        <v>0</v>
      </c>
      <c r="AH10" s="90" t="n">
        <v>0</v>
      </c>
      <c r="AJ10" s="90" t="n">
        <v>0</v>
      </c>
      <c r="AL10" s="90" t="n">
        <v>0</v>
      </c>
      <c r="AN10" s="90" t="n">
        <v>0</v>
      </c>
      <c r="AP10" s="90" t="n">
        <v>0</v>
      </c>
      <c r="AR10" s="90" t="n">
        <v>0</v>
      </c>
      <c r="AT10" s="90" t="n">
        <v>0</v>
      </c>
      <c r="AV10" s="90" t="n">
        <v>0</v>
      </c>
      <c r="AX10" s="90" t="n">
        <v>0</v>
      </c>
      <c r="AY10" s="90" t="n">
        <f aca="false">SUM(T10:AX10)</f>
        <v>0</v>
      </c>
      <c r="AZ10" s="90"/>
      <c r="BA10" s="90" t="n">
        <v>0</v>
      </c>
      <c r="BB10" s="90"/>
      <c r="BC10" s="90" t="n">
        <f aca="false">IF(+R10-AY10+BA10&gt;0,R10-AY10+BA10,0)</f>
        <v>81000</v>
      </c>
      <c r="BE10" s="90" t="n">
        <f aca="false">+AY10+BC10</f>
        <v>81000</v>
      </c>
      <c r="BG10" s="90" t="n">
        <f aca="false">+R10-BE10</f>
        <v>0</v>
      </c>
      <c r="BH10" s="90"/>
    </row>
    <row r="11" customFormat="false" ht="12.75" hidden="false" customHeight="false" outlineLevel="0" collapsed="false">
      <c r="A11" s="134"/>
      <c r="B11" s="131"/>
      <c r="C11" s="0"/>
      <c r="D11" s="0"/>
      <c r="E11" s="0"/>
      <c r="F11" s="0"/>
      <c r="G11" s="0"/>
      <c r="H11" s="0"/>
      <c r="I11" s="0"/>
      <c r="J11" s="135"/>
      <c r="K11" s="0"/>
      <c r="L11" s="136"/>
      <c r="M11" s="90"/>
      <c r="N11" s="137"/>
      <c r="O11" s="90"/>
      <c r="Q11" s="90"/>
      <c r="R11" s="137"/>
      <c r="S11" s="90"/>
      <c r="T11" s="90"/>
      <c r="U11" s="90"/>
      <c r="V11" s="90"/>
      <c r="X11" s="90"/>
      <c r="Z11" s="90"/>
      <c r="AB11" s="90"/>
      <c r="AD11" s="90"/>
      <c r="AZ11" s="90"/>
      <c r="BA11" s="90"/>
      <c r="BB11" s="90"/>
      <c r="BG11" s="90" t="n">
        <f aca="false">+R11-BE11</f>
        <v>0</v>
      </c>
      <c r="BH11" s="90"/>
    </row>
    <row r="12" customFormat="false" ht="12.75" hidden="false" customHeight="false" outlineLevel="0" collapsed="false">
      <c r="A12" s="134"/>
      <c r="B12" s="131" t="s">
        <v>61</v>
      </c>
      <c r="C12" s="0"/>
      <c r="D12" s="0"/>
      <c r="E12" s="0"/>
      <c r="F12" s="0"/>
      <c r="G12" s="0"/>
      <c r="H12" s="0"/>
      <c r="I12" s="0"/>
      <c r="J12" s="135"/>
      <c r="K12" s="0"/>
      <c r="L12" s="136"/>
      <c r="M12" s="90"/>
      <c r="N12" s="138" t="n">
        <f aca="false">SUM(N9:N11)</f>
        <v>57441000</v>
      </c>
      <c r="O12" s="90"/>
      <c r="P12" s="138" t="n">
        <f aca="false">SUM(P9:P11)</f>
        <v>0</v>
      </c>
      <c r="Q12" s="90"/>
      <c r="R12" s="138" t="n">
        <f aca="false">SUM(R9:R11)</f>
        <v>57441000</v>
      </c>
      <c r="S12" s="90"/>
      <c r="T12" s="138" t="n">
        <f aca="false">SUM(T9:T11)</f>
        <v>0</v>
      </c>
      <c r="U12" s="90"/>
      <c r="V12" s="138" t="n">
        <f aca="false">SUM(V9:V11)</f>
        <v>0</v>
      </c>
      <c r="X12" s="138" t="n">
        <f aca="false">SUM(X9:X11)</f>
        <v>0</v>
      </c>
      <c r="Z12" s="138" t="n">
        <f aca="false">SUM(Z9:Z11)</f>
        <v>0</v>
      </c>
      <c r="AB12" s="138" t="n">
        <f aca="false">SUM(AB9:AB11)</f>
        <v>0</v>
      </c>
      <c r="AD12" s="138" t="n">
        <f aca="false">SUM(AD9:AD11)</f>
        <v>0</v>
      </c>
      <c r="AF12" s="138" t="n">
        <f aca="false">SUM(AF9:AF11)</f>
        <v>0</v>
      </c>
      <c r="AH12" s="138" t="n">
        <f aca="false">SUM(AH9:AH11)</f>
        <v>0</v>
      </c>
      <c r="AJ12" s="138" t="n">
        <f aca="false">SUM(AJ9:AJ11)</f>
        <v>0</v>
      </c>
      <c r="AL12" s="138" t="n">
        <f aca="false">SUM(AL9:AL11)</f>
        <v>0</v>
      </c>
      <c r="AN12" s="138" t="n">
        <f aca="false">SUM(AN9:AN11)</f>
        <v>0</v>
      </c>
      <c r="AP12" s="138" t="n">
        <f aca="false">SUM(AP9:AP11)</f>
        <v>0</v>
      </c>
      <c r="AR12" s="138" t="n">
        <f aca="false">SUM(AR9:AR11)</f>
        <v>0</v>
      </c>
      <c r="AT12" s="138" t="n">
        <f aca="false">SUM(AT9:AT11)</f>
        <v>0</v>
      </c>
      <c r="AV12" s="138" t="n">
        <f aca="false">SUM(AV9:AV11)</f>
        <v>0</v>
      </c>
      <c r="AX12" s="138" t="n">
        <f aca="false">SUM(AX9:AX11)</f>
        <v>0</v>
      </c>
      <c r="AY12" s="138" t="n">
        <f aca="false">SUM(AY9:AY11)</f>
        <v>0</v>
      </c>
      <c r="AZ12" s="90"/>
      <c r="BA12" s="138" t="n">
        <f aca="false">SUM(BA9:BA11)</f>
        <v>0</v>
      </c>
      <c r="BB12" s="90"/>
      <c r="BC12" s="138" t="n">
        <f aca="false">SUM(BC9:BC11)</f>
        <v>57441000</v>
      </c>
      <c r="BE12" s="138" t="n">
        <f aca="false">SUM(BE9:BE11)</f>
        <v>57441000</v>
      </c>
      <c r="BG12" s="138" t="n">
        <f aca="false">SUM(BG9:BG11)</f>
        <v>0</v>
      </c>
      <c r="BH12" s="90"/>
    </row>
    <row r="13" customFormat="false" ht="12.75" hidden="false" customHeight="false" outlineLevel="0" collapsed="false">
      <c r="A13" s="134"/>
      <c r="B13" s="131"/>
      <c r="C13" s="0"/>
      <c r="D13" s="0"/>
      <c r="E13" s="0"/>
      <c r="F13" s="0"/>
      <c r="G13" s="0"/>
      <c r="H13" s="0"/>
      <c r="I13" s="0"/>
      <c r="J13" s="135"/>
      <c r="K13" s="0"/>
      <c r="L13" s="136"/>
      <c r="M13" s="90"/>
      <c r="O13" s="90"/>
      <c r="Q13" s="90"/>
      <c r="S13" s="90"/>
      <c r="T13" s="90"/>
      <c r="U13" s="90"/>
      <c r="V13" s="90"/>
      <c r="X13" s="90"/>
      <c r="Z13" s="90"/>
      <c r="AB13" s="90"/>
      <c r="AD13" s="90"/>
      <c r="AZ13" s="90"/>
      <c r="BA13" s="90"/>
      <c r="BB13" s="90"/>
      <c r="BH13" s="90"/>
    </row>
    <row r="14" customFormat="false" ht="12.75" hidden="true" customHeight="false" outlineLevel="0" collapsed="false">
      <c r="A14" s="134"/>
      <c r="B14" s="131" t="s">
        <v>62</v>
      </c>
      <c r="C14" s="0"/>
      <c r="D14" s="0"/>
      <c r="E14" s="0"/>
      <c r="F14" s="0"/>
      <c r="G14" s="0"/>
      <c r="H14" s="0"/>
      <c r="I14" s="0"/>
      <c r="J14" s="135"/>
      <c r="K14" s="0"/>
      <c r="L14" s="136" t="s">
        <v>47</v>
      </c>
      <c r="M14" s="90"/>
      <c r="N14" s="90" t="n">
        <v>0</v>
      </c>
      <c r="O14" s="90"/>
      <c r="P14" s="90" t="n">
        <v>0</v>
      </c>
      <c r="Q14" s="90"/>
      <c r="R14" s="90" t="n">
        <v>0</v>
      </c>
      <c r="S14" s="90"/>
      <c r="T14" s="90" t="n">
        <v>0</v>
      </c>
      <c r="U14" s="90"/>
      <c r="V14" s="90" t="n">
        <v>0</v>
      </c>
      <c r="X14" s="90" t="n">
        <v>0</v>
      </c>
      <c r="Z14" s="90" t="n">
        <v>0</v>
      </c>
      <c r="AB14" s="90" t="n">
        <v>0</v>
      </c>
      <c r="AD14" s="90" t="n">
        <v>0</v>
      </c>
      <c r="AF14" s="90" t="n">
        <v>0</v>
      </c>
      <c r="AH14" s="90" t="n">
        <v>0</v>
      </c>
      <c r="AJ14" s="90" t="n">
        <v>0</v>
      </c>
      <c r="AL14" s="90" t="n">
        <v>0</v>
      </c>
      <c r="AN14" s="90" t="n">
        <v>0</v>
      </c>
      <c r="AP14" s="90" t="n">
        <v>0</v>
      </c>
      <c r="AR14" s="90" t="n">
        <v>0</v>
      </c>
      <c r="AT14" s="90" t="n">
        <v>0</v>
      </c>
      <c r="AV14" s="90" t="n">
        <v>0</v>
      </c>
      <c r="AX14" s="90" t="n">
        <v>0</v>
      </c>
      <c r="AY14" s="90" t="n">
        <f aca="false">SUM(T14:AX14)</f>
        <v>0</v>
      </c>
      <c r="AZ14" s="90"/>
      <c r="BA14" s="90" t="n">
        <v>0</v>
      </c>
      <c r="BB14" s="90"/>
      <c r="BC14" s="90" t="n">
        <f aca="false">+R14-AY14+BA14</f>
        <v>0</v>
      </c>
      <c r="BE14" s="90" t="n">
        <f aca="false">+AY14+BC14</f>
        <v>0</v>
      </c>
      <c r="BG14" s="90" t="n">
        <f aca="false">+R14-BE14</f>
        <v>0</v>
      </c>
      <c r="BH14" s="90"/>
    </row>
    <row r="15" customFormat="false" ht="12.75" hidden="false" customHeight="false" outlineLevel="0" collapsed="false">
      <c r="A15" s="134"/>
      <c r="B15" s="131" t="s">
        <v>63</v>
      </c>
      <c r="C15" s="0"/>
      <c r="D15" s="0"/>
      <c r="E15" s="0"/>
      <c r="F15" s="0"/>
      <c r="G15" s="0"/>
      <c r="H15" s="0"/>
      <c r="I15" s="0"/>
      <c r="J15" s="135" t="s">
        <v>59</v>
      </c>
      <c r="K15" s="0"/>
      <c r="L15" s="136" t="s">
        <v>47</v>
      </c>
      <c r="M15" s="90"/>
      <c r="N15" s="90" t="n">
        <v>1436000</v>
      </c>
      <c r="O15" s="90"/>
      <c r="P15" s="90" t="n">
        <v>0</v>
      </c>
      <c r="Q15" s="90"/>
      <c r="R15" s="90" t="n">
        <v>1436000</v>
      </c>
      <c r="S15" s="90"/>
      <c r="T15" s="90"/>
      <c r="U15" s="90"/>
      <c r="V15" s="90"/>
      <c r="X15" s="90"/>
      <c r="Z15" s="90"/>
      <c r="AB15" s="90"/>
      <c r="AD15" s="90"/>
      <c r="AY15" s="90" t="n">
        <f aca="false">SUM(T15:AX15)</f>
        <v>0</v>
      </c>
      <c r="AZ15" s="90"/>
      <c r="BA15" s="90"/>
      <c r="BB15" s="90"/>
      <c r="BC15" s="90" t="n">
        <f aca="false">IF(+R15-AY15+BA15&gt;0,R15-AY15+BA15,0)</f>
        <v>1436000</v>
      </c>
      <c r="BE15" s="90" t="n">
        <f aca="false">+AY15+BC15</f>
        <v>1436000</v>
      </c>
      <c r="BG15" s="90" t="n">
        <f aca="false">+R15-BE15</f>
        <v>0</v>
      </c>
      <c r="BH15" s="90"/>
    </row>
    <row r="16" customFormat="false" ht="12.75" hidden="false" customHeight="false" outlineLevel="0" collapsed="false">
      <c r="A16" s="134"/>
      <c r="B16" s="131" t="s">
        <v>64</v>
      </c>
      <c r="C16" s="0"/>
      <c r="D16" s="0"/>
      <c r="E16" s="0"/>
      <c r="F16" s="0"/>
      <c r="G16" s="0"/>
      <c r="H16" s="0"/>
      <c r="I16" s="0"/>
      <c r="J16" s="135"/>
      <c r="K16" s="0"/>
      <c r="L16" s="136"/>
      <c r="M16" s="90"/>
      <c r="N16" s="90" t="n">
        <v>0</v>
      </c>
      <c r="O16" s="90"/>
      <c r="Q16" s="90"/>
      <c r="R16" s="90" t="n">
        <v>0</v>
      </c>
      <c r="S16" s="90"/>
      <c r="T16" s="90"/>
      <c r="U16" s="90"/>
      <c r="V16" s="90"/>
      <c r="X16" s="90"/>
      <c r="Z16" s="90"/>
      <c r="AB16" s="90"/>
      <c r="AD16" s="90"/>
      <c r="AY16" s="90" t="n">
        <f aca="false">SUM(T16:AX16)</f>
        <v>0</v>
      </c>
      <c r="AZ16" s="90"/>
      <c r="BA16" s="90"/>
      <c r="BB16" s="90"/>
      <c r="BC16" s="90" t="n">
        <f aca="false">IF(+R16-AY16+BA16&gt;0,R16-AY16+BA16,0)</f>
        <v>0</v>
      </c>
      <c r="BE16" s="90" t="n">
        <f aca="false">+AY16+BC16</f>
        <v>0</v>
      </c>
      <c r="BG16" s="90" t="n">
        <f aca="false">+R16-BE16</f>
        <v>0</v>
      </c>
      <c r="BH16" s="90"/>
    </row>
    <row r="17" customFormat="false" ht="12.75" hidden="true" customHeight="false" outlineLevel="0" collapsed="false">
      <c r="A17" s="134"/>
      <c r="B17" s="131" t="s">
        <v>65</v>
      </c>
      <c r="C17" s="0"/>
      <c r="D17" s="0"/>
      <c r="E17" s="0"/>
      <c r="F17" s="0"/>
      <c r="G17" s="0"/>
      <c r="H17" s="0"/>
      <c r="I17" s="0"/>
      <c r="J17" s="135" t="s">
        <v>59</v>
      </c>
      <c r="K17" s="0"/>
      <c r="L17" s="136" t="s">
        <v>47</v>
      </c>
      <c r="M17" s="90"/>
      <c r="O17" s="90"/>
      <c r="Q17" s="90"/>
      <c r="S17" s="90"/>
      <c r="T17" s="90"/>
      <c r="U17" s="90"/>
      <c r="V17" s="90"/>
      <c r="X17" s="90"/>
      <c r="Z17" s="90"/>
      <c r="AB17" s="90"/>
      <c r="AD17" s="90"/>
      <c r="AY17" s="90" t="n">
        <f aca="false">SUM(T17:AX17)</f>
        <v>0</v>
      </c>
      <c r="AZ17" s="90"/>
      <c r="BA17" s="90"/>
      <c r="BB17" s="90"/>
      <c r="BC17" s="90" t="n">
        <f aca="false">IF(+R17-AY17+BA17&gt;0,R17-AY17+BA17,0)</f>
        <v>0</v>
      </c>
      <c r="BE17" s="90" t="n">
        <f aca="false">+AY17+BC17</f>
        <v>0</v>
      </c>
      <c r="BG17" s="90" t="n">
        <f aca="false">+R17-BE17</f>
        <v>0</v>
      </c>
      <c r="BH17" s="90"/>
    </row>
    <row r="18" customFormat="false" ht="12.75" hidden="true" customHeight="false" outlineLevel="0" collapsed="false">
      <c r="A18" s="134"/>
      <c r="B18" s="131" t="s">
        <v>66</v>
      </c>
      <c r="C18" s="0"/>
      <c r="D18" s="0"/>
      <c r="E18" s="0"/>
      <c r="F18" s="0"/>
      <c r="G18" s="0"/>
      <c r="H18" s="0"/>
      <c r="I18" s="0"/>
      <c r="J18" s="135" t="s">
        <v>59</v>
      </c>
      <c r="K18" s="0"/>
      <c r="L18" s="136" t="s">
        <v>47</v>
      </c>
      <c r="M18" s="90"/>
      <c r="O18" s="90"/>
      <c r="Q18" s="90"/>
      <c r="S18" s="90"/>
      <c r="T18" s="90"/>
      <c r="U18" s="90"/>
      <c r="V18" s="90"/>
      <c r="X18" s="90"/>
      <c r="Z18" s="90"/>
      <c r="AB18" s="90"/>
      <c r="AD18" s="90"/>
      <c r="AY18" s="90" t="n">
        <f aca="false">SUM(T18:AX18)</f>
        <v>0</v>
      </c>
      <c r="AZ18" s="90"/>
      <c r="BA18" s="90"/>
      <c r="BB18" s="90"/>
      <c r="BC18" s="90" t="n">
        <f aca="false">IF(+R18-AY18+BA18&gt;0,R18-AY18+BA18,0)</f>
        <v>0</v>
      </c>
      <c r="BE18" s="90" t="n">
        <f aca="false">+AY18+BC18</f>
        <v>0</v>
      </c>
      <c r="BG18" s="90" t="n">
        <f aca="false">+R18-BE18</f>
        <v>0</v>
      </c>
      <c r="BH18" s="90"/>
    </row>
    <row r="19" customFormat="false" ht="12.75" hidden="true" customHeight="false" outlineLevel="0" collapsed="false">
      <c r="A19" s="134"/>
      <c r="B19" s="131" t="s">
        <v>67</v>
      </c>
      <c r="C19" s="0"/>
      <c r="D19" s="0"/>
      <c r="E19" s="0"/>
      <c r="F19" s="0"/>
      <c r="G19" s="0"/>
      <c r="H19" s="0"/>
      <c r="I19" s="0"/>
      <c r="J19" s="135" t="s">
        <v>59</v>
      </c>
      <c r="K19" s="0"/>
      <c r="L19" s="136" t="s">
        <v>47</v>
      </c>
      <c r="M19" s="90"/>
      <c r="O19" s="90"/>
      <c r="Q19" s="90"/>
      <c r="S19" s="90"/>
      <c r="T19" s="90"/>
      <c r="U19" s="90"/>
      <c r="V19" s="90"/>
      <c r="X19" s="90"/>
      <c r="Z19" s="90"/>
      <c r="AB19" s="90"/>
      <c r="AD19" s="90"/>
      <c r="AY19" s="90" t="n">
        <f aca="false">SUM(T19:AX19)</f>
        <v>0</v>
      </c>
      <c r="AZ19" s="90"/>
      <c r="BA19" s="90"/>
      <c r="BB19" s="90"/>
      <c r="BC19" s="90" t="n">
        <f aca="false">IF(+R19-AY19+BA19&gt;0,R19-AY19+BA19,0)</f>
        <v>0</v>
      </c>
      <c r="BE19" s="90" t="n">
        <f aca="false">+AY19+BC19</f>
        <v>0</v>
      </c>
      <c r="BG19" s="90" t="n">
        <f aca="false">+R19-BE19</f>
        <v>0</v>
      </c>
      <c r="BH19" s="90"/>
    </row>
    <row r="20" customFormat="false" ht="12.75" hidden="true" customHeight="false" outlineLevel="0" collapsed="false">
      <c r="A20" s="134"/>
      <c r="B20" s="131" t="s">
        <v>68</v>
      </c>
      <c r="C20" s="0"/>
      <c r="D20" s="0"/>
      <c r="E20" s="0"/>
      <c r="F20" s="0"/>
      <c r="G20" s="0"/>
      <c r="H20" s="0"/>
      <c r="I20" s="0"/>
      <c r="J20" s="135" t="s">
        <v>59</v>
      </c>
      <c r="K20" s="0"/>
      <c r="L20" s="136" t="s">
        <v>47</v>
      </c>
      <c r="M20" s="90"/>
      <c r="N20" s="90" t="n">
        <v>0</v>
      </c>
      <c r="O20" s="90"/>
      <c r="Q20" s="90"/>
      <c r="R20" s="90" t="n">
        <v>0</v>
      </c>
      <c r="S20" s="90"/>
      <c r="T20" s="90"/>
      <c r="U20" s="90"/>
      <c r="V20" s="90"/>
      <c r="X20" s="90"/>
      <c r="Z20" s="90"/>
      <c r="AB20" s="90"/>
      <c r="AD20" s="90"/>
      <c r="AY20" s="90" t="n">
        <f aca="false">SUM(T20:AX20)</f>
        <v>0</v>
      </c>
      <c r="AZ20" s="90"/>
      <c r="BA20" s="90"/>
      <c r="BB20" s="90"/>
      <c r="BC20" s="90" t="n">
        <f aca="false">IF(+R20-AY20+BA20&gt;0,R20-AY20+BA20,0)</f>
        <v>0</v>
      </c>
      <c r="BE20" s="90" t="n">
        <f aca="false">+AY20+BC20</f>
        <v>0</v>
      </c>
      <c r="BG20" s="90" t="n">
        <f aca="false">+R20-BE20</f>
        <v>0</v>
      </c>
      <c r="BH20" s="90"/>
    </row>
    <row r="21" customFormat="false" ht="12.75" hidden="true" customHeight="false" outlineLevel="0" collapsed="false">
      <c r="A21" s="134"/>
      <c r="B21" s="131"/>
      <c r="C21" s="0"/>
      <c r="D21" s="0"/>
      <c r="E21" s="0"/>
      <c r="F21" s="0"/>
      <c r="G21" s="0"/>
      <c r="H21" s="0"/>
      <c r="I21" s="0"/>
      <c r="J21" s="135" t="s">
        <v>59</v>
      </c>
      <c r="K21" s="0"/>
      <c r="L21" s="136"/>
      <c r="M21" s="90"/>
      <c r="O21" s="90"/>
      <c r="Q21" s="90"/>
      <c r="S21" s="90"/>
      <c r="T21" s="90"/>
      <c r="U21" s="90"/>
      <c r="V21" s="90"/>
      <c r="X21" s="90"/>
      <c r="Z21" s="90"/>
      <c r="AB21" s="90"/>
      <c r="AD21" s="90"/>
      <c r="AY21" s="90" t="n">
        <f aca="false">SUM(T21:AX21)</f>
        <v>0</v>
      </c>
      <c r="AZ21" s="90"/>
      <c r="BA21" s="90"/>
      <c r="BB21" s="90"/>
      <c r="BC21" s="90" t="n">
        <f aca="false">IF(+R21-AY21+BA21&gt;0,R21-AY21+BA21,0)</f>
        <v>0</v>
      </c>
      <c r="BE21" s="90" t="n">
        <f aca="false">+AY21+BC21</f>
        <v>0</v>
      </c>
      <c r="BG21" s="90" t="n">
        <f aca="false">+R21-BE21</f>
        <v>0</v>
      </c>
      <c r="BH21" s="90"/>
    </row>
    <row r="22" customFormat="false" ht="12.75" hidden="true" customHeight="false" outlineLevel="0" collapsed="false">
      <c r="A22" s="134"/>
      <c r="B22" s="131" t="s">
        <v>69</v>
      </c>
      <c r="C22" s="0"/>
      <c r="D22" s="0"/>
      <c r="E22" s="0"/>
      <c r="F22" s="0"/>
      <c r="G22" s="0"/>
      <c r="H22" s="0"/>
      <c r="I22" s="0"/>
      <c r="J22" s="135" t="s">
        <v>59</v>
      </c>
      <c r="K22" s="0"/>
      <c r="L22" s="136" t="s">
        <v>47</v>
      </c>
      <c r="M22" s="90"/>
      <c r="O22" s="90"/>
      <c r="P22" s="90" t="n">
        <v>0</v>
      </c>
      <c r="Q22" s="90"/>
      <c r="S22" s="90"/>
      <c r="T22" s="90"/>
      <c r="U22" s="90"/>
      <c r="V22" s="90"/>
      <c r="X22" s="90"/>
      <c r="Z22" s="90"/>
      <c r="AB22" s="90"/>
      <c r="AD22" s="90"/>
      <c r="AY22" s="90" t="n">
        <f aca="false">SUM(T22:AX22)</f>
        <v>0</v>
      </c>
      <c r="AZ22" s="90"/>
      <c r="BA22" s="90" t="n">
        <v>0</v>
      </c>
      <c r="BB22" s="90"/>
      <c r="BH22" s="90"/>
    </row>
    <row r="23" customFormat="false" ht="12.75" hidden="true" customHeight="false" outlineLevel="0" collapsed="false">
      <c r="A23" s="134"/>
      <c r="B23" s="131" t="s">
        <v>70</v>
      </c>
      <c r="C23" s="0"/>
      <c r="D23" s="0"/>
      <c r="E23" s="0"/>
      <c r="F23" s="0"/>
      <c r="G23" s="0"/>
      <c r="H23" s="0"/>
      <c r="I23" s="0"/>
      <c r="J23" s="135" t="s">
        <v>59</v>
      </c>
      <c r="K23" s="0"/>
      <c r="L23" s="136" t="s">
        <v>47</v>
      </c>
      <c r="M23" s="90"/>
      <c r="O23" s="90"/>
      <c r="P23" s="90" t="n">
        <v>0</v>
      </c>
      <c r="Q23" s="90"/>
      <c r="S23" s="90"/>
      <c r="T23" s="90"/>
      <c r="U23" s="90"/>
      <c r="V23" s="90"/>
      <c r="X23" s="90"/>
      <c r="Z23" s="90"/>
      <c r="AB23" s="90"/>
      <c r="AD23" s="90"/>
      <c r="AY23" s="90" t="n">
        <f aca="false">SUM(T23:AX23)</f>
        <v>0</v>
      </c>
      <c r="AZ23" s="90"/>
      <c r="BA23" s="90" t="n">
        <v>0</v>
      </c>
      <c r="BB23" s="90"/>
      <c r="BH23" s="90"/>
    </row>
    <row r="24" customFormat="false" ht="12.75" hidden="true" customHeight="false" outlineLevel="0" collapsed="false">
      <c r="A24" s="134"/>
      <c r="B24" s="131" t="s">
        <v>71</v>
      </c>
      <c r="C24" s="0"/>
      <c r="D24" s="0"/>
      <c r="E24" s="0"/>
      <c r="F24" s="0"/>
      <c r="G24" s="0"/>
      <c r="H24" s="0"/>
      <c r="I24" s="0"/>
      <c r="J24" s="135" t="s">
        <v>59</v>
      </c>
      <c r="K24" s="0"/>
      <c r="L24" s="136" t="s">
        <v>47</v>
      </c>
      <c r="M24" s="90"/>
      <c r="O24" s="90"/>
      <c r="P24" s="90" t="n">
        <v>0</v>
      </c>
      <c r="Q24" s="90"/>
      <c r="S24" s="90"/>
      <c r="T24" s="90"/>
      <c r="U24" s="90"/>
      <c r="V24" s="90"/>
      <c r="X24" s="90"/>
      <c r="Z24" s="90"/>
      <c r="AB24" s="90"/>
      <c r="AD24" s="90"/>
      <c r="AY24" s="90" t="n">
        <f aca="false">SUM(T24:AX24)</f>
        <v>0</v>
      </c>
      <c r="AZ24" s="90"/>
      <c r="BA24" s="90" t="n">
        <v>0</v>
      </c>
      <c r="BB24" s="90"/>
      <c r="BH24" s="90"/>
    </row>
    <row r="25" customFormat="false" ht="12.75" hidden="true" customHeight="false" outlineLevel="0" collapsed="false">
      <c r="A25" s="134"/>
      <c r="B25" s="131" t="s">
        <v>72</v>
      </c>
      <c r="C25" s="0"/>
      <c r="D25" s="0"/>
      <c r="E25" s="0"/>
      <c r="F25" s="0"/>
      <c r="G25" s="0"/>
      <c r="H25" s="0"/>
      <c r="I25" s="0"/>
      <c r="J25" s="135" t="s">
        <v>59</v>
      </c>
      <c r="K25" s="0"/>
      <c r="L25" s="136" t="s">
        <v>47</v>
      </c>
      <c r="M25" s="90"/>
      <c r="O25" s="90"/>
      <c r="P25" s="90" t="n">
        <v>0</v>
      </c>
      <c r="Q25" s="90"/>
      <c r="S25" s="90"/>
      <c r="T25" s="90"/>
      <c r="U25" s="90"/>
      <c r="V25" s="90"/>
      <c r="X25" s="90"/>
      <c r="Z25" s="90"/>
      <c r="AB25" s="90"/>
      <c r="AD25" s="90"/>
      <c r="AY25" s="90" t="n">
        <f aca="false">SUM(T25:AX25)</f>
        <v>0</v>
      </c>
      <c r="AZ25" s="90"/>
      <c r="BA25" s="90" t="n">
        <v>0</v>
      </c>
      <c r="BB25" s="90"/>
      <c r="BH25" s="90"/>
    </row>
    <row r="26" customFormat="false" ht="12.75" hidden="true" customHeight="false" outlineLevel="0" collapsed="false">
      <c r="A26" s="134"/>
      <c r="B26" s="131" t="s">
        <v>73</v>
      </c>
      <c r="C26" s="0"/>
      <c r="D26" s="0"/>
      <c r="E26" s="0"/>
      <c r="F26" s="0"/>
      <c r="G26" s="0"/>
      <c r="H26" s="0"/>
      <c r="I26" s="0"/>
      <c r="J26" s="135" t="s">
        <v>59</v>
      </c>
      <c r="K26" s="0"/>
      <c r="L26" s="136" t="s">
        <v>47</v>
      </c>
      <c r="M26" s="90"/>
      <c r="O26" s="90"/>
      <c r="P26" s="90" t="n">
        <v>0</v>
      </c>
      <c r="Q26" s="90"/>
      <c r="S26" s="90"/>
      <c r="T26" s="90"/>
      <c r="U26" s="90"/>
      <c r="V26" s="90"/>
      <c r="X26" s="90"/>
      <c r="Z26" s="90"/>
      <c r="AB26" s="90"/>
      <c r="AD26" s="90"/>
      <c r="AY26" s="90" t="n">
        <f aca="false">SUM(T26:AX26)</f>
        <v>0</v>
      </c>
      <c r="AZ26" s="90"/>
      <c r="BA26" s="90" t="n">
        <v>0</v>
      </c>
      <c r="BB26" s="90"/>
      <c r="BH26" s="90"/>
    </row>
    <row r="27" customFormat="false" ht="12.75" hidden="true" customHeight="false" outlineLevel="0" collapsed="false">
      <c r="A27" s="139"/>
      <c r="B27" s="131" t="s">
        <v>74</v>
      </c>
      <c r="C27" s="0"/>
      <c r="D27" s="0"/>
      <c r="E27" s="0"/>
      <c r="F27" s="0"/>
      <c r="G27" s="0"/>
      <c r="H27" s="0"/>
      <c r="I27" s="0"/>
      <c r="J27" s="135" t="s">
        <v>59</v>
      </c>
      <c r="K27" s="0"/>
      <c r="L27" s="136" t="s">
        <v>47</v>
      </c>
      <c r="M27" s="90"/>
      <c r="O27" s="90"/>
      <c r="P27" s="90" t="n">
        <v>0</v>
      </c>
      <c r="Q27" s="90"/>
      <c r="S27" s="90"/>
      <c r="T27" s="90"/>
      <c r="U27" s="90"/>
      <c r="V27" s="90"/>
      <c r="X27" s="90"/>
      <c r="Z27" s="90"/>
      <c r="AB27" s="90"/>
      <c r="AD27" s="90"/>
      <c r="AY27" s="90" t="n">
        <f aca="false">SUM(T27:AX27)</f>
        <v>0</v>
      </c>
      <c r="AZ27" s="90"/>
      <c r="BA27" s="90" t="n">
        <v>0</v>
      </c>
      <c r="BB27" s="90"/>
      <c r="BH27" s="90"/>
    </row>
    <row r="28" customFormat="false" ht="12.75" hidden="true" customHeight="false" outlineLevel="0" collapsed="false">
      <c r="A28" s="139"/>
      <c r="B28" s="131" t="s">
        <v>75</v>
      </c>
      <c r="C28" s="0"/>
      <c r="D28" s="0"/>
      <c r="E28" s="0"/>
      <c r="F28" s="0"/>
      <c r="G28" s="0"/>
      <c r="H28" s="0"/>
      <c r="I28" s="0"/>
      <c r="J28" s="135" t="s">
        <v>59</v>
      </c>
      <c r="K28" s="0"/>
      <c r="L28" s="136" t="s">
        <v>47</v>
      </c>
      <c r="M28" s="90"/>
      <c r="O28" s="90"/>
      <c r="P28" s="90" t="n">
        <v>0</v>
      </c>
      <c r="Q28" s="90"/>
      <c r="S28" s="90"/>
      <c r="T28" s="90"/>
      <c r="U28" s="90"/>
      <c r="V28" s="90"/>
      <c r="X28" s="90"/>
      <c r="Z28" s="90"/>
      <c r="AB28" s="90"/>
      <c r="AD28" s="90"/>
      <c r="AY28" s="90" t="n">
        <f aca="false">SUM(T28:AX28)</f>
        <v>0</v>
      </c>
      <c r="AZ28" s="90"/>
      <c r="BA28" s="90" t="n">
        <v>0</v>
      </c>
      <c r="BB28" s="90"/>
      <c r="BH28" s="90"/>
    </row>
    <row r="29" customFormat="false" ht="12.75" hidden="true" customHeight="false" outlineLevel="0" collapsed="false">
      <c r="A29" s="134"/>
      <c r="B29" s="131" t="s">
        <v>76</v>
      </c>
      <c r="C29" s="82"/>
      <c r="D29" s="82"/>
      <c r="E29" s="82"/>
      <c r="F29" s="82"/>
      <c r="G29" s="82"/>
      <c r="H29" s="82"/>
      <c r="I29" s="82"/>
      <c r="J29" s="135" t="s">
        <v>59</v>
      </c>
      <c r="K29" s="82"/>
      <c r="L29" s="136" t="s">
        <v>47</v>
      </c>
      <c r="M29" s="90"/>
      <c r="O29" s="90"/>
      <c r="P29" s="90" t="n">
        <v>0</v>
      </c>
      <c r="Q29" s="90"/>
      <c r="S29" s="90"/>
      <c r="T29" s="90"/>
      <c r="U29" s="90"/>
      <c r="V29" s="90"/>
      <c r="X29" s="90"/>
      <c r="Z29" s="90"/>
      <c r="AB29" s="90"/>
      <c r="AD29" s="90"/>
      <c r="AY29" s="90" t="n">
        <f aca="false">SUM(T29:AX29)</f>
        <v>0</v>
      </c>
      <c r="AZ29" s="90"/>
      <c r="BA29" s="90" t="n">
        <v>0</v>
      </c>
      <c r="BB29" s="90"/>
      <c r="BH29" s="90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</row>
    <row r="30" customFormat="false" ht="12.75" hidden="false" customHeight="false" outlineLevel="0" collapsed="false">
      <c r="A30" s="134"/>
      <c r="B30" s="131" t="s">
        <v>60</v>
      </c>
      <c r="C30" s="0"/>
      <c r="D30" s="0"/>
      <c r="E30" s="0"/>
      <c r="F30" s="0"/>
      <c r="G30" s="0"/>
      <c r="H30" s="0"/>
      <c r="I30" s="0"/>
      <c r="J30" s="135" t="s">
        <v>59</v>
      </c>
      <c r="K30" s="0"/>
      <c r="L30" s="136" t="s">
        <v>47</v>
      </c>
      <c r="M30" s="90"/>
      <c r="N30" s="90" t="n">
        <v>0</v>
      </c>
      <c r="O30" s="90"/>
      <c r="P30" s="90" t="n">
        <v>0</v>
      </c>
      <c r="Q30" s="90"/>
      <c r="S30" s="90"/>
      <c r="T30" s="90"/>
      <c r="U30" s="90"/>
      <c r="V30" s="90"/>
      <c r="X30" s="90"/>
      <c r="Z30" s="90"/>
      <c r="AB30" s="90"/>
      <c r="AD30" s="90"/>
      <c r="AY30" s="90" t="n">
        <f aca="false">SUM(T30:AX30)</f>
        <v>0</v>
      </c>
      <c r="AZ30" s="90"/>
      <c r="BA30" s="90" t="n">
        <v>0</v>
      </c>
      <c r="BB30" s="90"/>
      <c r="BC30" s="90" t="n">
        <f aca="false">IF(+R30-AY30+BA30&gt;0,R30-AY30+BA30,0)</f>
        <v>0</v>
      </c>
      <c r="BE30" s="90" t="n">
        <f aca="false">+AY30+BC30</f>
        <v>0</v>
      </c>
      <c r="BH30" s="90"/>
    </row>
    <row r="31" customFormat="false" ht="12.75" hidden="false" customHeight="false" outlineLevel="0" collapsed="false">
      <c r="A31" s="134"/>
      <c r="B31" s="131"/>
      <c r="C31" s="0"/>
      <c r="D31" s="0"/>
      <c r="E31" s="0"/>
      <c r="F31" s="0"/>
      <c r="G31" s="0"/>
      <c r="H31" s="0"/>
      <c r="I31" s="0"/>
      <c r="J31" s="135"/>
      <c r="K31" s="0"/>
      <c r="L31" s="136"/>
      <c r="M31" s="90"/>
      <c r="N31" s="137"/>
      <c r="O31" s="90"/>
      <c r="Q31" s="90"/>
      <c r="R31" s="137"/>
      <c r="S31" s="90"/>
      <c r="T31" s="90"/>
      <c r="U31" s="90"/>
      <c r="V31" s="90"/>
      <c r="X31" s="90"/>
      <c r="Z31" s="90"/>
      <c r="AB31" s="90"/>
      <c r="AD31" s="90"/>
      <c r="AZ31" s="90"/>
      <c r="BA31" s="90"/>
      <c r="BB31" s="90"/>
      <c r="BC31" s="90" t="n">
        <f aca="false">IF(+R31-AY31+BA31&gt;0,R31-AY31+BA31,0)</f>
        <v>0</v>
      </c>
      <c r="BE31" s="90" t="n">
        <f aca="false">+AY31+BC31</f>
        <v>0</v>
      </c>
      <c r="BG31" s="90" t="n">
        <f aca="false">+R31-BE31</f>
        <v>0</v>
      </c>
      <c r="BH31" s="90"/>
    </row>
    <row r="32" customFormat="false" ht="12.75" hidden="false" customHeight="false" outlineLevel="0" collapsed="false">
      <c r="A32" s="134"/>
      <c r="B32" s="131" t="s">
        <v>77</v>
      </c>
      <c r="C32" s="0"/>
      <c r="D32" s="0"/>
      <c r="E32" s="0"/>
      <c r="F32" s="0"/>
      <c r="G32" s="0"/>
      <c r="H32" s="0"/>
      <c r="I32" s="0"/>
      <c r="J32" s="135"/>
      <c r="K32" s="0"/>
      <c r="L32" s="136"/>
      <c r="M32" s="90"/>
      <c r="N32" s="138" t="n">
        <f aca="false">SUM(N14:N31)</f>
        <v>1436000</v>
      </c>
      <c r="O32" s="90"/>
      <c r="P32" s="138" t="n">
        <f aca="false">SUM(P14:P31)</f>
        <v>0</v>
      </c>
      <c r="Q32" s="90"/>
      <c r="R32" s="138" t="n">
        <f aca="false">SUM(R14:R31)</f>
        <v>1436000</v>
      </c>
      <c r="S32" s="90"/>
      <c r="T32" s="138" t="n">
        <f aca="false">SUM(T14:T31)</f>
        <v>0</v>
      </c>
      <c r="U32" s="90"/>
      <c r="V32" s="138" t="n">
        <f aca="false">SUM(V14:V31)</f>
        <v>0</v>
      </c>
      <c r="X32" s="138" t="n">
        <f aca="false">SUM(X14:X31)</f>
        <v>0</v>
      </c>
      <c r="Z32" s="138" t="n">
        <f aca="false">SUM(Z14:Z31)</f>
        <v>0</v>
      </c>
      <c r="AB32" s="138" t="n">
        <f aca="false">SUM(AB14:AB31)</f>
        <v>0</v>
      </c>
      <c r="AD32" s="138" t="n">
        <f aca="false">SUM(AD14:AD31)</f>
        <v>0</v>
      </c>
      <c r="AF32" s="138" t="n">
        <f aca="false">SUM(AF14:AF31)</f>
        <v>0</v>
      </c>
      <c r="AH32" s="138" t="n">
        <f aca="false">SUM(AH14:AH31)</f>
        <v>0</v>
      </c>
      <c r="AJ32" s="138" t="n">
        <f aca="false">SUM(AJ14:AJ31)</f>
        <v>0</v>
      </c>
      <c r="AL32" s="138" t="n">
        <f aca="false">SUM(AL14:AL31)</f>
        <v>0</v>
      </c>
      <c r="AN32" s="138" t="n">
        <f aca="false">SUM(AN14:AN31)</f>
        <v>0</v>
      </c>
      <c r="AP32" s="138" t="n">
        <f aca="false">SUM(AP14:AP31)</f>
        <v>0</v>
      </c>
      <c r="AR32" s="138" t="n">
        <f aca="false">SUM(AR14:AR31)</f>
        <v>0</v>
      </c>
      <c r="AT32" s="138" t="n">
        <f aca="false">SUM(AT14:AT31)</f>
        <v>0</v>
      </c>
      <c r="AV32" s="138" t="n">
        <f aca="false">SUM(AV14:AV31)</f>
        <v>0</v>
      </c>
      <c r="AX32" s="138" t="n">
        <f aca="false">SUM(AX14:AX31)</f>
        <v>0</v>
      </c>
      <c r="AY32" s="138" t="n">
        <f aca="false">SUM(AY14:AY31)</f>
        <v>0</v>
      </c>
      <c r="AZ32" s="90"/>
      <c r="BA32" s="138" t="n">
        <f aca="false">SUM(BA14:BA31)</f>
        <v>0</v>
      </c>
      <c r="BB32" s="90"/>
      <c r="BC32" s="138" t="n">
        <f aca="false">SUM(BC14:BC31)</f>
        <v>1436000</v>
      </c>
      <c r="BE32" s="138" t="n">
        <f aca="false">SUM(BE14:BE31)</f>
        <v>1436000</v>
      </c>
      <c r="BG32" s="138" t="n">
        <f aca="false">SUM(BG14:BG31)</f>
        <v>0</v>
      </c>
      <c r="BH32" s="90"/>
    </row>
    <row r="33" customFormat="false" ht="12.75" hidden="false" customHeight="false" outlineLevel="0" collapsed="false">
      <c r="A33" s="134"/>
      <c r="B33" s="131"/>
      <c r="C33" s="0"/>
      <c r="D33" s="0"/>
      <c r="E33" s="0"/>
      <c r="F33" s="0"/>
      <c r="G33" s="0"/>
      <c r="H33" s="0"/>
      <c r="I33" s="0"/>
      <c r="J33" s="135"/>
      <c r="K33" s="0"/>
      <c r="L33" s="136"/>
      <c r="M33" s="90"/>
      <c r="O33" s="90"/>
      <c r="Q33" s="90"/>
      <c r="S33" s="90"/>
      <c r="T33" s="90"/>
      <c r="U33" s="90"/>
      <c r="V33" s="90"/>
      <c r="X33" s="90"/>
      <c r="Z33" s="90"/>
      <c r="AB33" s="90"/>
      <c r="AD33" s="90"/>
      <c r="AZ33" s="90"/>
      <c r="BA33" s="90"/>
      <c r="BB33" s="90"/>
      <c r="BH33" s="90"/>
    </row>
    <row r="34" customFormat="false" ht="12.75" hidden="false" customHeight="false" outlineLevel="0" collapsed="false">
      <c r="A34" s="140"/>
      <c r="B34" s="141" t="s">
        <v>78</v>
      </c>
      <c r="C34" s="142"/>
      <c r="D34" s="142"/>
      <c r="E34" s="142"/>
      <c r="F34" s="142"/>
      <c r="G34" s="142"/>
      <c r="H34" s="142"/>
      <c r="I34" s="142"/>
      <c r="J34" s="143"/>
      <c r="K34" s="142"/>
      <c r="L34" s="144"/>
      <c r="M34" s="145"/>
      <c r="N34" s="145" t="n">
        <f aca="false">+N32+N12</f>
        <v>58877000</v>
      </c>
      <c r="O34" s="145"/>
      <c r="P34" s="145" t="n">
        <f aca="false">+P32+P12</f>
        <v>0</v>
      </c>
      <c r="Q34" s="145"/>
      <c r="R34" s="145" t="n">
        <f aca="false">+R32+R12</f>
        <v>58877000</v>
      </c>
      <c r="S34" s="145"/>
      <c r="T34" s="145" t="n">
        <f aca="false">+T32+T12</f>
        <v>0</v>
      </c>
      <c r="U34" s="145"/>
      <c r="V34" s="145" t="n">
        <f aca="false">+V32+V12</f>
        <v>0</v>
      </c>
      <c r="W34" s="145"/>
      <c r="X34" s="145" t="n">
        <f aca="false">+X32+X12</f>
        <v>0</v>
      </c>
      <c r="Y34" s="145"/>
      <c r="Z34" s="145" t="n">
        <f aca="false">+Z32+Z12</f>
        <v>0</v>
      </c>
      <c r="AA34" s="145"/>
      <c r="AB34" s="145" t="n">
        <f aca="false">+AB32+AB12</f>
        <v>0</v>
      </c>
      <c r="AC34" s="145"/>
      <c r="AD34" s="145" t="n">
        <f aca="false">+AD32+AD12</f>
        <v>0</v>
      </c>
      <c r="AE34" s="145"/>
      <c r="AF34" s="145" t="n">
        <f aca="false">+AF32+AF12</f>
        <v>0</v>
      </c>
      <c r="AG34" s="145"/>
      <c r="AH34" s="145" t="n">
        <f aca="false">+AH32+AH12</f>
        <v>0</v>
      </c>
      <c r="AI34" s="145"/>
      <c r="AJ34" s="145" t="n">
        <f aca="false">+AJ32+AJ12</f>
        <v>0</v>
      </c>
      <c r="AK34" s="145"/>
      <c r="AL34" s="145" t="n">
        <f aca="false">+AL32+AL12</f>
        <v>0</v>
      </c>
      <c r="AM34" s="145"/>
      <c r="AN34" s="145" t="n">
        <f aca="false">+AN32+AN12</f>
        <v>0</v>
      </c>
      <c r="AO34" s="145"/>
      <c r="AP34" s="145" t="n">
        <f aca="false">+AP32+AP12</f>
        <v>0</v>
      </c>
      <c r="AQ34" s="145"/>
      <c r="AR34" s="145" t="n">
        <f aca="false">+AR32+AR12</f>
        <v>0</v>
      </c>
      <c r="AS34" s="145"/>
      <c r="AT34" s="145" t="n">
        <f aca="false">+AT32+AT12</f>
        <v>0</v>
      </c>
      <c r="AU34" s="145"/>
      <c r="AV34" s="145" t="n">
        <f aca="false">+AV32+AV12</f>
        <v>0</v>
      </c>
      <c r="AW34" s="145"/>
      <c r="AX34" s="145" t="n">
        <f aca="false">+AX32+AX12</f>
        <v>0</v>
      </c>
      <c r="AY34" s="145" t="n">
        <f aca="false">+AY32+AY12</f>
        <v>0</v>
      </c>
      <c r="AZ34" s="145"/>
      <c r="BA34" s="145" t="n">
        <f aca="false">+BA32+BA12</f>
        <v>0</v>
      </c>
      <c r="BB34" s="145"/>
      <c r="BC34" s="145" t="n">
        <f aca="false">+BC32+BC12</f>
        <v>58877000</v>
      </c>
      <c r="BD34" s="145"/>
      <c r="BE34" s="145" t="n">
        <f aca="false">+BE32+BE12</f>
        <v>58877000</v>
      </c>
      <c r="BF34" s="145"/>
      <c r="BG34" s="145" t="n">
        <f aca="false">+BG32+BG12</f>
        <v>0</v>
      </c>
      <c r="BH34" s="145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  <c r="EJ34" s="142"/>
      <c r="EK34" s="142"/>
      <c r="EL34" s="142"/>
      <c r="EM34" s="142"/>
      <c r="EN34" s="142"/>
      <c r="EO34" s="142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142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  <c r="FM34" s="142"/>
      <c r="FN34" s="142"/>
      <c r="FO34" s="142"/>
      <c r="FP34" s="142"/>
      <c r="FQ34" s="142"/>
      <c r="FR34" s="142"/>
      <c r="FS34" s="142"/>
      <c r="FT34" s="142"/>
      <c r="FU34" s="142"/>
      <c r="FV34" s="142"/>
      <c r="FW34" s="142"/>
      <c r="FX34" s="142"/>
      <c r="FY34" s="142"/>
      <c r="FZ34" s="142"/>
      <c r="GA34" s="142"/>
      <c r="GB34" s="142"/>
      <c r="GC34" s="142"/>
      <c r="GD34" s="142"/>
      <c r="GE34" s="142"/>
      <c r="GF34" s="142"/>
      <c r="GG34" s="142"/>
      <c r="GH34" s="142"/>
      <c r="GI34" s="142"/>
      <c r="GJ34" s="142"/>
      <c r="GK34" s="142"/>
      <c r="GL34" s="142"/>
      <c r="GM34" s="142"/>
      <c r="GN34" s="142"/>
      <c r="GO34" s="142"/>
      <c r="GP34" s="142"/>
      <c r="GQ34" s="142"/>
      <c r="GR34" s="142"/>
      <c r="GS34" s="142"/>
      <c r="GT34" s="142"/>
      <c r="GU34" s="142"/>
      <c r="GV34" s="142"/>
      <c r="GW34" s="142"/>
      <c r="GX34" s="142"/>
      <c r="GY34" s="142"/>
      <c r="GZ34" s="142"/>
      <c r="HA34" s="142"/>
      <c r="HB34" s="142"/>
      <c r="HC34" s="142"/>
      <c r="HD34" s="142"/>
      <c r="HE34" s="142"/>
      <c r="HF34" s="142"/>
      <c r="HG34" s="142"/>
      <c r="HH34" s="142"/>
      <c r="HI34" s="142"/>
      <c r="HJ34" s="142"/>
      <c r="HK34" s="142"/>
      <c r="HL34" s="142"/>
      <c r="HM34" s="142"/>
      <c r="HN34" s="142"/>
      <c r="HO34" s="142"/>
      <c r="HP34" s="142"/>
      <c r="HQ34" s="142"/>
      <c r="HR34" s="142"/>
      <c r="HS34" s="142"/>
      <c r="HT34" s="142"/>
      <c r="HU34" s="142"/>
      <c r="HV34" s="142"/>
      <c r="HW34" s="142"/>
      <c r="HX34" s="142"/>
      <c r="HY34" s="142"/>
      <c r="HZ34" s="142"/>
      <c r="IA34" s="142"/>
      <c r="IB34" s="142"/>
      <c r="IC34" s="142"/>
      <c r="ID34" s="142"/>
      <c r="IE34" s="142"/>
      <c r="IF34" s="142"/>
      <c r="IG34" s="142"/>
      <c r="IH34" s="142"/>
      <c r="II34" s="142"/>
      <c r="IJ34" s="142"/>
      <c r="IK34" s="142"/>
      <c r="IL34" s="142"/>
      <c r="IM34" s="142"/>
      <c r="IN34" s="142"/>
      <c r="IO34" s="142"/>
      <c r="IP34" s="142"/>
      <c r="IQ34" s="142"/>
      <c r="IR34" s="142"/>
      <c r="IS34" s="142"/>
      <c r="IT34" s="142"/>
      <c r="IU34" s="142"/>
      <c r="IV34" s="142"/>
      <c r="IW34" s="142"/>
    </row>
    <row r="35" customFormat="false" ht="12.75" hidden="false" customHeight="false" outlineLevel="0" collapsed="false">
      <c r="A35" s="134"/>
      <c r="B35" s="146"/>
      <c r="C35" s="0"/>
      <c r="D35" s="0"/>
      <c r="E35" s="0"/>
      <c r="F35" s="0"/>
      <c r="G35" s="0"/>
      <c r="H35" s="0"/>
      <c r="I35" s="0"/>
      <c r="J35" s="135"/>
      <c r="K35" s="0"/>
      <c r="L35" s="136"/>
      <c r="M35" s="90"/>
      <c r="O35" s="90"/>
      <c r="Q35" s="90"/>
      <c r="S35" s="90"/>
      <c r="T35" s="90"/>
      <c r="U35" s="90"/>
      <c r="V35" s="90"/>
      <c r="X35" s="90"/>
      <c r="Z35" s="90"/>
      <c r="AB35" s="90"/>
      <c r="AD35" s="90"/>
      <c r="AZ35" s="90"/>
      <c r="BA35" s="90"/>
      <c r="BB35" s="90"/>
      <c r="BH35" s="90"/>
    </row>
    <row r="36" customFormat="false" ht="12.75" hidden="false" customHeight="false" outlineLevel="0" collapsed="false">
      <c r="A36" s="134"/>
      <c r="B36" s="131"/>
      <c r="C36" s="0"/>
      <c r="D36" s="0"/>
      <c r="E36" s="0"/>
      <c r="F36" s="0"/>
      <c r="G36" s="0"/>
      <c r="H36" s="0"/>
      <c r="I36" s="0"/>
      <c r="J36" s="135"/>
      <c r="K36" s="0"/>
      <c r="L36" s="136"/>
      <c r="M36" s="90"/>
      <c r="O36" s="90"/>
      <c r="Q36" s="90"/>
      <c r="S36" s="90"/>
      <c r="T36" s="90"/>
      <c r="U36" s="90"/>
      <c r="V36" s="90"/>
      <c r="X36" s="90"/>
      <c r="Z36" s="90"/>
      <c r="AB36" s="90"/>
      <c r="AD36" s="90"/>
      <c r="AZ36" s="90"/>
      <c r="BA36" s="90"/>
      <c r="BB36" s="90"/>
      <c r="BH36" s="90"/>
    </row>
    <row r="37" customFormat="false" ht="12.75" hidden="false" customHeight="false" outlineLevel="0" collapsed="false">
      <c r="A37" s="130" t="s">
        <v>79</v>
      </c>
      <c r="B37" s="131"/>
      <c r="C37" s="0"/>
      <c r="D37" s="0"/>
      <c r="E37" s="0"/>
      <c r="F37" s="0"/>
      <c r="G37" s="0"/>
      <c r="H37" s="0"/>
      <c r="I37" s="0"/>
      <c r="J37" s="135"/>
      <c r="K37" s="0"/>
      <c r="L37" s="136"/>
      <c r="M37" s="90"/>
      <c r="O37" s="90"/>
      <c r="Q37" s="90"/>
      <c r="S37" s="90"/>
      <c r="T37" s="90"/>
      <c r="U37" s="90"/>
      <c r="V37" s="90"/>
      <c r="X37" s="90"/>
      <c r="Z37" s="90"/>
      <c r="AB37" s="90"/>
      <c r="AD37" s="90"/>
      <c r="AI37" s="0"/>
      <c r="AK37" s="0"/>
      <c r="AM37" s="0"/>
      <c r="AZ37" s="90"/>
      <c r="BA37" s="90"/>
      <c r="BB37" s="90"/>
      <c r="BH37" s="90"/>
    </row>
    <row r="38" customFormat="false" ht="12.75" hidden="false" customHeight="false" outlineLevel="0" collapsed="false">
      <c r="A38" s="134"/>
      <c r="B38" s="131"/>
      <c r="C38" s="0"/>
      <c r="D38" s="0"/>
      <c r="E38" s="0"/>
      <c r="F38" s="0"/>
      <c r="G38" s="0"/>
      <c r="H38" s="0"/>
      <c r="I38" s="0"/>
      <c r="J38" s="135"/>
      <c r="K38" s="0"/>
      <c r="L38" s="136"/>
      <c r="M38" s="90"/>
      <c r="O38" s="90"/>
      <c r="Q38" s="90"/>
      <c r="S38" s="90"/>
      <c r="T38" s="90" t="n">
        <v>0</v>
      </c>
      <c r="U38" s="90"/>
      <c r="V38" s="90" t="n">
        <v>0</v>
      </c>
      <c r="X38" s="90" t="n">
        <v>0</v>
      </c>
      <c r="Z38" s="90" t="n">
        <v>0</v>
      </c>
      <c r="AB38" s="90" t="n">
        <v>0</v>
      </c>
      <c r="AD38" s="90" t="n">
        <v>0</v>
      </c>
      <c r="AF38" s="90" t="n">
        <v>0</v>
      </c>
      <c r="AH38" s="90" t="n">
        <v>0</v>
      </c>
      <c r="AI38" s="0"/>
      <c r="AJ38" s="90" t="n">
        <v>0</v>
      </c>
      <c r="AK38" s="0"/>
      <c r="AL38" s="90" t="n">
        <v>0</v>
      </c>
      <c r="AM38" s="0"/>
      <c r="AN38" s="90" t="n">
        <v>0</v>
      </c>
      <c r="AP38" s="90" t="n">
        <v>0</v>
      </c>
      <c r="AR38" s="90" t="n">
        <v>0</v>
      </c>
      <c r="AT38" s="90" t="n">
        <v>0</v>
      </c>
      <c r="AV38" s="90" t="n">
        <v>0</v>
      </c>
      <c r="AX38" s="90" t="n">
        <v>0</v>
      </c>
      <c r="AZ38" s="90"/>
      <c r="BA38" s="90"/>
      <c r="BB38" s="90"/>
      <c r="BH38" s="90"/>
    </row>
    <row r="39" customFormat="false" ht="12.75" hidden="false" customHeight="false" outlineLevel="0" collapsed="false">
      <c r="A39" s="134"/>
      <c r="B39" s="147" t="s">
        <v>80</v>
      </c>
      <c r="C39" s="0"/>
      <c r="D39" s="0"/>
      <c r="E39" s="0"/>
      <c r="F39" s="0"/>
      <c r="G39" s="0"/>
      <c r="H39" s="0"/>
      <c r="I39" s="0"/>
      <c r="J39" s="135"/>
      <c r="K39" s="0"/>
      <c r="L39" s="136"/>
      <c r="M39" s="90"/>
      <c r="O39" s="90"/>
      <c r="Q39" s="90"/>
      <c r="S39" s="90"/>
      <c r="T39" s="90"/>
      <c r="U39" s="90"/>
      <c r="V39" s="90"/>
      <c r="X39" s="90"/>
      <c r="Z39" s="90"/>
      <c r="AB39" s="90"/>
      <c r="AD39" s="90"/>
      <c r="AI39" s="0"/>
      <c r="AK39" s="0"/>
      <c r="AM39" s="0"/>
      <c r="AZ39" s="90"/>
      <c r="BA39" s="90"/>
      <c r="BB39" s="90"/>
      <c r="BH39" s="90"/>
    </row>
    <row r="40" customFormat="false" ht="12.75" hidden="false" customHeight="false" outlineLevel="0" collapsed="false">
      <c r="A40" s="134"/>
      <c r="B40" s="148" t="s">
        <v>81</v>
      </c>
      <c r="C40" s="0"/>
      <c r="D40" s="0"/>
      <c r="E40" s="0"/>
      <c r="F40" s="0"/>
      <c r="G40" s="0"/>
      <c r="H40" s="0"/>
      <c r="I40" s="0"/>
      <c r="J40" s="135" t="s">
        <v>82</v>
      </c>
      <c r="K40" s="0"/>
      <c r="L40" s="136" t="s">
        <v>47</v>
      </c>
      <c r="M40" s="90"/>
      <c r="N40" s="149" t="n">
        <f aca="false">529716+212087</f>
        <v>741803</v>
      </c>
      <c r="O40" s="90"/>
      <c r="Q40" s="90"/>
      <c r="R40" s="149" t="n">
        <f aca="false">529716+212087</f>
        <v>741803</v>
      </c>
      <c r="S40" s="90"/>
      <c r="T40" s="90"/>
      <c r="U40" s="90"/>
      <c r="V40" s="90"/>
      <c r="X40" s="90"/>
      <c r="Z40" s="90"/>
      <c r="AB40" s="90"/>
      <c r="AD40" s="90"/>
      <c r="AI40" s="0"/>
      <c r="AK40" s="0"/>
      <c r="AM40" s="0"/>
      <c r="AY40" s="90" t="n">
        <f aca="false">SUM(T40:AX40)</f>
        <v>0</v>
      </c>
      <c r="AZ40" s="90"/>
      <c r="BA40" s="90"/>
      <c r="BB40" s="90"/>
      <c r="BC40" s="90" t="n">
        <f aca="false">IF(+R40-AY40+BA40&gt;0,R40-AY40+BA40,0)</f>
        <v>741803</v>
      </c>
      <c r="BE40" s="90" t="n">
        <f aca="false">+AY40+BC40</f>
        <v>741803</v>
      </c>
      <c r="BG40" s="90" t="n">
        <f aca="false">+R40-BE40</f>
        <v>0</v>
      </c>
      <c r="BH40" s="90"/>
    </row>
    <row r="41" customFormat="false" ht="12.75" hidden="false" customHeight="false" outlineLevel="0" collapsed="false">
      <c r="A41" s="134"/>
      <c r="B41" s="148" t="s">
        <v>83</v>
      </c>
      <c r="C41" s="0"/>
      <c r="D41" s="0"/>
      <c r="E41" s="0"/>
      <c r="F41" s="0"/>
      <c r="G41" s="0"/>
      <c r="H41" s="0"/>
      <c r="I41" s="0"/>
      <c r="J41" s="135" t="s">
        <v>82</v>
      </c>
      <c r="K41" s="0"/>
      <c r="L41" s="136" t="s">
        <v>47</v>
      </c>
      <c r="M41" s="90"/>
      <c r="N41" s="149" t="n">
        <v>1572876</v>
      </c>
      <c r="O41" s="90"/>
      <c r="Q41" s="90"/>
      <c r="R41" s="149" t="n">
        <v>1572876</v>
      </c>
      <c r="S41" s="90"/>
      <c r="T41" s="90"/>
      <c r="U41" s="90"/>
      <c r="V41" s="90"/>
      <c r="X41" s="90"/>
      <c r="Z41" s="90"/>
      <c r="AB41" s="90"/>
      <c r="AD41" s="90"/>
      <c r="AI41" s="0"/>
      <c r="AK41" s="0"/>
      <c r="AM41" s="0"/>
      <c r="AY41" s="90" t="n">
        <f aca="false">SUM(T41:AX41)</f>
        <v>0</v>
      </c>
      <c r="AZ41" s="90"/>
      <c r="BA41" s="90"/>
      <c r="BB41" s="90"/>
      <c r="BC41" s="90" t="n">
        <f aca="false">IF(+R41-AY41+BA41&gt;0,R41-AY41+BA41,0)</f>
        <v>1572876</v>
      </c>
      <c r="BE41" s="90" t="n">
        <f aca="false">+AY41+BC41</f>
        <v>1572876</v>
      </c>
      <c r="BG41" s="90" t="n">
        <f aca="false">+R41-BE41</f>
        <v>0</v>
      </c>
      <c r="BH41" s="90"/>
    </row>
    <row r="42" customFormat="false" ht="12.75" hidden="false" customHeight="false" outlineLevel="0" collapsed="false">
      <c r="A42" s="134"/>
      <c r="B42" s="148" t="s">
        <v>84</v>
      </c>
      <c r="C42" s="0"/>
      <c r="D42" s="0"/>
      <c r="E42" s="0"/>
      <c r="F42" s="0"/>
      <c r="G42" s="0"/>
      <c r="H42" s="0"/>
      <c r="I42" s="0"/>
      <c r="J42" s="135" t="s">
        <v>82</v>
      </c>
      <c r="K42" s="0"/>
      <c r="L42" s="136" t="s">
        <v>47</v>
      </c>
      <c r="M42" s="90"/>
      <c r="N42" s="149" t="n">
        <f aca="false">209897+662015+450000+6750</f>
        <v>1328662</v>
      </c>
      <c r="O42" s="90"/>
      <c r="Q42" s="90"/>
      <c r="R42" s="149" t="n">
        <f aca="false">209897+662015+450000+6750</f>
        <v>1328662</v>
      </c>
      <c r="S42" s="90"/>
      <c r="T42" s="90"/>
      <c r="U42" s="90"/>
      <c r="V42" s="90"/>
      <c r="X42" s="90"/>
      <c r="Z42" s="90"/>
      <c r="AB42" s="90"/>
      <c r="AD42" s="90"/>
      <c r="AI42" s="0"/>
      <c r="AK42" s="0"/>
      <c r="AM42" s="0"/>
      <c r="AY42" s="90" t="n">
        <f aca="false">SUM(T42:AX42)</f>
        <v>0</v>
      </c>
      <c r="AZ42" s="90"/>
      <c r="BA42" s="90"/>
      <c r="BB42" s="90"/>
      <c r="BC42" s="90" t="n">
        <f aca="false">IF(+R42-AY42+BA42&gt;0,R42-AY42+BA42,0)</f>
        <v>1328662</v>
      </c>
      <c r="BE42" s="90" t="n">
        <f aca="false">+AY42+BC42</f>
        <v>1328662</v>
      </c>
      <c r="BG42" s="90" t="n">
        <f aca="false">+R42-BE42</f>
        <v>0</v>
      </c>
      <c r="BH42" s="90"/>
    </row>
    <row r="43" customFormat="false" ht="12.75" hidden="false" customHeight="false" outlineLevel="0" collapsed="false">
      <c r="A43" s="134"/>
      <c r="B43" s="148" t="s">
        <v>85</v>
      </c>
      <c r="C43" s="0"/>
      <c r="D43" s="0"/>
      <c r="E43" s="0"/>
      <c r="F43" s="0"/>
      <c r="G43" s="0"/>
      <c r="H43" s="0"/>
      <c r="I43" s="0"/>
      <c r="J43" s="135" t="s">
        <v>82</v>
      </c>
      <c r="K43" s="0"/>
      <c r="L43" s="136" t="s">
        <v>47</v>
      </c>
      <c r="M43" s="90"/>
      <c r="N43" s="149" t="n">
        <v>790828</v>
      </c>
      <c r="O43" s="90"/>
      <c r="P43" s="90" t="n">
        <v>0</v>
      </c>
      <c r="Q43" s="90"/>
      <c r="R43" s="149" t="n">
        <v>790828</v>
      </c>
      <c r="S43" s="90"/>
      <c r="T43" s="90"/>
      <c r="U43" s="90"/>
      <c r="V43" s="90"/>
      <c r="X43" s="90"/>
      <c r="Z43" s="90"/>
      <c r="AB43" s="90"/>
      <c r="AD43" s="90"/>
      <c r="AI43" s="0"/>
      <c r="AK43" s="0"/>
      <c r="AM43" s="0"/>
      <c r="AY43" s="90" t="n">
        <f aca="false">SUM(T43:AX43)</f>
        <v>0</v>
      </c>
      <c r="AZ43" s="90"/>
      <c r="BA43" s="90"/>
      <c r="BB43" s="90"/>
      <c r="BC43" s="90" t="n">
        <f aca="false">IF(+R43-AY43+BA43&gt;0,R43-AY43+BA43,0)</f>
        <v>790828</v>
      </c>
      <c r="BE43" s="90" t="n">
        <f aca="false">+AY43+BC43</f>
        <v>790828</v>
      </c>
      <c r="BG43" s="90" t="n">
        <f aca="false">+R43-BE43</f>
        <v>0</v>
      </c>
      <c r="BH43" s="90"/>
    </row>
    <row r="44" customFormat="false" ht="12.75" hidden="false" customHeight="false" outlineLevel="0" collapsed="false">
      <c r="A44" s="134"/>
      <c r="B44" s="148" t="s">
        <v>86</v>
      </c>
      <c r="C44" s="0"/>
      <c r="D44" s="0"/>
      <c r="E44" s="0"/>
      <c r="F44" s="0"/>
      <c r="G44" s="0"/>
      <c r="H44" s="0"/>
      <c r="I44" s="0"/>
      <c r="J44" s="135" t="s">
        <v>82</v>
      </c>
      <c r="K44" s="0"/>
      <c r="L44" s="136" t="s">
        <v>47</v>
      </c>
      <c r="M44" s="90"/>
      <c r="N44" s="149" t="n">
        <v>243000</v>
      </c>
      <c r="O44" s="90"/>
      <c r="P44" s="90" t="n">
        <v>0</v>
      </c>
      <c r="Q44" s="90"/>
      <c r="R44" s="149" t="n">
        <v>243000</v>
      </c>
      <c r="S44" s="90"/>
      <c r="T44" s="90"/>
      <c r="U44" s="90"/>
      <c r="V44" s="90"/>
      <c r="X44" s="90"/>
      <c r="Z44" s="90"/>
      <c r="AB44" s="90"/>
      <c r="AD44" s="90"/>
      <c r="AI44" s="0"/>
      <c r="AK44" s="0"/>
      <c r="AM44" s="0"/>
      <c r="AY44" s="90" t="n">
        <f aca="false">SUM(T44:AX44)</f>
        <v>0</v>
      </c>
      <c r="AZ44" s="90"/>
      <c r="BA44" s="90"/>
      <c r="BB44" s="90"/>
      <c r="BC44" s="90" t="n">
        <f aca="false">IF(+R44-AY44+BA44&gt;0,R44-AY44+BA44,0)</f>
        <v>243000</v>
      </c>
      <c r="BE44" s="90" t="n">
        <f aca="false">+AY44+BC44</f>
        <v>243000</v>
      </c>
      <c r="BG44" s="90" t="n">
        <f aca="false">+R44-BE44</f>
        <v>0</v>
      </c>
      <c r="BH44" s="90"/>
    </row>
    <row r="45" customFormat="false" ht="12.75" hidden="false" customHeight="false" outlineLevel="0" collapsed="false">
      <c r="A45" s="134"/>
      <c r="B45" s="148" t="s">
        <v>87</v>
      </c>
      <c r="C45" s="0"/>
      <c r="D45" s="0"/>
      <c r="E45" s="0"/>
      <c r="F45" s="0"/>
      <c r="G45" s="0"/>
      <c r="H45" s="0"/>
      <c r="I45" s="0"/>
      <c r="J45" s="135" t="s">
        <v>82</v>
      </c>
      <c r="K45" s="0"/>
      <c r="L45" s="136" t="s">
        <v>47</v>
      </c>
      <c r="M45" s="90"/>
      <c r="N45" s="149" t="n">
        <v>1532227</v>
      </c>
      <c r="O45" s="90"/>
      <c r="P45" s="90" t="n">
        <v>0</v>
      </c>
      <c r="Q45" s="90"/>
      <c r="R45" s="149" t="n">
        <v>1532227</v>
      </c>
      <c r="S45" s="90"/>
      <c r="T45" s="90"/>
      <c r="U45" s="90"/>
      <c r="V45" s="90"/>
      <c r="X45" s="90"/>
      <c r="Z45" s="90"/>
      <c r="AB45" s="90"/>
      <c r="AD45" s="90"/>
      <c r="AI45" s="0"/>
      <c r="AK45" s="0"/>
      <c r="AM45" s="0"/>
      <c r="AY45" s="90" t="n">
        <f aca="false">SUM(T45:AX45)</f>
        <v>0</v>
      </c>
      <c r="AZ45" s="90"/>
      <c r="BA45" s="90"/>
      <c r="BB45" s="90"/>
      <c r="BC45" s="90" t="n">
        <f aca="false">IF(+R45-AY45+BA45&gt;0,R45-AY45+BA45,0)</f>
        <v>1532227</v>
      </c>
      <c r="BE45" s="90" t="n">
        <f aca="false">+AY45+BC45</f>
        <v>1532227</v>
      </c>
      <c r="BG45" s="90" t="n">
        <f aca="false">+R45-BE45</f>
        <v>0</v>
      </c>
      <c r="BH45" s="90"/>
    </row>
    <row r="46" customFormat="false" ht="12.75" hidden="false" customHeight="false" outlineLevel="0" collapsed="false">
      <c r="A46" s="134"/>
      <c r="B46" s="148" t="s">
        <v>88</v>
      </c>
      <c r="C46" s="0"/>
      <c r="D46" s="0"/>
      <c r="E46" s="0"/>
      <c r="F46" s="0"/>
      <c r="G46" s="0"/>
      <c r="H46" s="0"/>
      <c r="I46" s="0"/>
      <c r="J46" s="135"/>
      <c r="K46" s="0"/>
      <c r="L46" s="136" t="s">
        <v>47</v>
      </c>
      <c r="M46" s="90"/>
      <c r="N46" s="149" t="n">
        <v>0</v>
      </c>
      <c r="O46" s="90"/>
      <c r="P46" s="90" t="n">
        <v>0</v>
      </c>
      <c r="Q46" s="90"/>
      <c r="R46" s="149" t="n">
        <v>0</v>
      </c>
      <c r="S46" s="90"/>
      <c r="T46" s="90"/>
      <c r="U46" s="90"/>
      <c r="V46" s="90"/>
      <c r="X46" s="90"/>
      <c r="Z46" s="90"/>
      <c r="AB46" s="90"/>
      <c r="AD46" s="90"/>
      <c r="AI46" s="0"/>
      <c r="AK46" s="0"/>
      <c r="AM46" s="0"/>
      <c r="AY46" s="90" t="n">
        <f aca="false">SUM(T46:AX46)</f>
        <v>0</v>
      </c>
      <c r="AZ46" s="90"/>
      <c r="BA46" s="90"/>
      <c r="BB46" s="90"/>
      <c r="BC46" s="90" t="n">
        <f aca="false">IF(+R46-AY46+BA46&gt;0,R46-AY46+BA46,0)</f>
        <v>0</v>
      </c>
      <c r="BE46" s="90" t="n">
        <f aca="false">+AY46+BC46</f>
        <v>0</v>
      </c>
      <c r="BG46" s="90" t="n">
        <f aca="false">+R46-BE46</f>
        <v>0</v>
      </c>
      <c r="BH46" s="90"/>
    </row>
    <row r="47" customFormat="false" ht="12.75" hidden="false" customHeight="false" outlineLevel="0" collapsed="false">
      <c r="A47" s="134"/>
      <c r="B47" s="148"/>
      <c r="C47" s="0"/>
      <c r="D47" s="0"/>
      <c r="E47" s="0"/>
      <c r="F47" s="0"/>
      <c r="G47" s="0"/>
      <c r="H47" s="0"/>
      <c r="I47" s="0"/>
      <c r="J47" s="135"/>
      <c r="K47" s="0"/>
      <c r="L47" s="136"/>
      <c r="M47" s="90"/>
      <c r="O47" s="90"/>
      <c r="P47" s="90" t="n">
        <v>0</v>
      </c>
      <c r="Q47" s="90"/>
      <c r="S47" s="90"/>
      <c r="T47" s="90"/>
      <c r="U47" s="90"/>
      <c r="V47" s="90"/>
      <c r="X47" s="90"/>
      <c r="Z47" s="90"/>
      <c r="AB47" s="90"/>
      <c r="AD47" s="90"/>
      <c r="AI47" s="0"/>
      <c r="AK47" s="0"/>
      <c r="AM47" s="0"/>
      <c r="AY47" s="90" t="n">
        <f aca="false">SUM(T47:AX47)</f>
        <v>0</v>
      </c>
      <c r="AZ47" s="90"/>
      <c r="BA47" s="90" t="n">
        <v>0</v>
      </c>
      <c r="BB47" s="90"/>
      <c r="BC47" s="90" t="n">
        <f aca="false">IF(+R47-AY47+BA47&gt;0,R47-AY47+BA47,0)</f>
        <v>0</v>
      </c>
      <c r="BE47" s="90" t="n">
        <f aca="false">+AY47+BC47</f>
        <v>0</v>
      </c>
      <c r="BH47" s="90"/>
    </row>
    <row r="48" customFormat="false" ht="12.75" hidden="false" customHeight="false" outlineLevel="0" collapsed="false">
      <c r="A48" s="150"/>
      <c r="B48" s="151" t="s">
        <v>89</v>
      </c>
      <c r="C48" s="152"/>
      <c r="D48" s="152"/>
      <c r="E48" s="152"/>
      <c r="F48" s="152"/>
      <c r="G48" s="152"/>
      <c r="H48" s="152"/>
      <c r="I48" s="152"/>
      <c r="J48" s="153"/>
      <c r="K48" s="152"/>
      <c r="L48" s="154" t="s">
        <v>47</v>
      </c>
      <c r="M48" s="155"/>
      <c r="N48" s="155" t="n">
        <f aca="false">SUM(N40:N47)</f>
        <v>6209396</v>
      </c>
      <c r="O48" s="155"/>
      <c r="P48" s="155" t="n">
        <v>0</v>
      </c>
      <c r="Q48" s="155"/>
      <c r="R48" s="155" t="n">
        <f aca="false">SUM(R40:R47)</f>
        <v>6209396</v>
      </c>
      <c r="S48" s="155" t="n">
        <f aca="false">SUM(S40:S47)</f>
        <v>0</v>
      </c>
      <c r="T48" s="155" t="n">
        <f aca="false">SUM(T40:T47)</f>
        <v>0</v>
      </c>
      <c r="U48" s="155" t="n">
        <f aca="false">SUM(U40:U47)</f>
        <v>0</v>
      </c>
      <c r="V48" s="155" t="n">
        <f aca="false">SUM(V40:V47)</f>
        <v>0</v>
      </c>
      <c r="W48" s="155" t="n">
        <f aca="false">SUM(W40:W47)</f>
        <v>0</v>
      </c>
      <c r="X48" s="155" t="n">
        <f aca="false">SUM(X40:X47)</f>
        <v>0</v>
      </c>
      <c r="Y48" s="155" t="n">
        <f aca="false">SUM(Y40:Y47)</f>
        <v>0</v>
      </c>
      <c r="Z48" s="155" t="n">
        <f aca="false">SUM(Z40:Z47)</f>
        <v>0</v>
      </c>
      <c r="AA48" s="155" t="n">
        <f aca="false">SUM(AA40:AA47)</f>
        <v>0</v>
      </c>
      <c r="AB48" s="155" t="n">
        <f aca="false">SUM(AB40:AB47)</f>
        <v>0</v>
      </c>
      <c r="AC48" s="155" t="n">
        <f aca="false">SUM(AC40:AC47)</f>
        <v>0</v>
      </c>
      <c r="AD48" s="155" t="n">
        <f aca="false">SUM(AD40:AD47)</f>
        <v>0</v>
      </c>
      <c r="AE48" s="155" t="n">
        <f aca="false">SUM(AE40:AE47)</f>
        <v>0</v>
      </c>
      <c r="AF48" s="155" t="n">
        <f aca="false">SUM(AF40:AF47)</f>
        <v>0</v>
      </c>
      <c r="AG48" s="155" t="n">
        <f aca="false">SUM(AG40:AG47)</f>
        <v>0</v>
      </c>
      <c r="AH48" s="155" t="n">
        <f aca="false">SUM(AH40:AH47)</f>
        <v>0</v>
      </c>
      <c r="AI48" s="155" t="n">
        <f aca="false">SUM(AI40:AI47)</f>
        <v>0</v>
      </c>
      <c r="AJ48" s="155" t="n">
        <f aca="false">SUM(AJ40:AJ47)</f>
        <v>0</v>
      </c>
      <c r="AK48" s="155" t="n">
        <f aca="false">SUM(AK40:AK47)</f>
        <v>0</v>
      </c>
      <c r="AL48" s="155" t="n">
        <f aca="false">SUM(AL40:AL47)</f>
        <v>0</v>
      </c>
      <c r="AM48" s="155" t="n">
        <f aca="false">SUM(AM40:AM47)</f>
        <v>0</v>
      </c>
      <c r="AN48" s="155" t="n">
        <f aca="false">SUM(AN40:AN47)</f>
        <v>0</v>
      </c>
      <c r="AO48" s="155" t="n">
        <f aca="false">SUM(AO40:AO47)</f>
        <v>0</v>
      </c>
      <c r="AP48" s="155" t="n">
        <f aca="false">SUM(AP40:AP47)</f>
        <v>0</v>
      </c>
      <c r="AQ48" s="155" t="n">
        <f aca="false">SUM(AQ40:AQ47)</f>
        <v>0</v>
      </c>
      <c r="AR48" s="155" t="n">
        <f aca="false">SUM(AR40:AR47)</f>
        <v>0</v>
      </c>
      <c r="AS48" s="155" t="n">
        <f aca="false">SUM(AS40:AS47)</f>
        <v>0</v>
      </c>
      <c r="AT48" s="155" t="n">
        <f aca="false">SUM(AT40:AT47)</f>
        <v>0</v>
      </c>
      <c r="AU48" s="155" t="n">
        <f aca="false">SUM(AU40:AU47)</f>
        <v>0</v>
      </c>
      <c r="AV48" s="155" t="n">
        <f aca="false">SUM(AV40:AV47)</f>
        <v>0</v>
      </c>
      <c r="AW48" s="155" t="n">
        <f aca="false">SUM(AW40:AW47)</f>
        <v>0</v>
      </c>
      <c r="AX48" s="155" t="n">
        <f aca="false">SUM(AX40:AX47)</f>
        <v>0</v>
      </c>
      <c r="AY48" s="155" t="n">
        <f aca="false">SUM(AY40:AY47)</f>
        <v>0</v>
      </c>
      <c r="AZ48" s="155" t="n">
        <f aca="false">SUM(AZ40:AZ47)</f>
        <v>0</v>
      </c>
      <c r="BA48" s="155" t="n">
        <f aca="false">SUM(BA40:BA47)</f>
        <v>0</v>
      </c>
      <c r="BB48" s="155" t="n">
        <f aca="false">SUM(BB40:BB47)</f>
        <v>0</v>
      </c>
      <c r="BC48" s="155" t="n">
        <f aca="false">SUM(BC40:BC47)</f>
        <v>6209396</v>
      </c>
      <c r="BD48" s="155" t="n">
        <f aca="false">SUM(BD40:BD47)</f>
        <v>0</v>
      </c>
      <c r="BE48" s="155" t="n">
        <f aca="false">SUM(BE40:BE47)</f>
        <v>6209396</v>
      </c>
      <c r="BF48" s="155" t="n">
        <f aca="false">SUM(BF40:BF47)</f>
        <v>0</v>
      </c>
      <c r="BG48" s="155" t="n">
        <f aca="false">SUM(BG40:BG47)</f>
        <v>0</v>
      </c>
      <c r="BH48" s="155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  <c r="GY48" s="152"/>
      <c r="GZ48" s="152"/>
      <c r="HA48" s="152"/>
      <c r="HB48" s="152"/>
      <c r="HC48" s="152"/>
      <c r="HD48" s="152"/>
      <c r="HE48" s="152"/>
      <c r="HF48" s="152"/>
      <c r="HG48" s="152"/>
      <c r="HH48" s="152"/>
      <c r="HI48" s="152"/>
      <c r="HJ48" s="152"/>
      <c r="HK48" s="152"/>
      <c r="HL48" s="152"/>
      <c r="HM48" s="152"/>
      <c r="HN48" s="152"/>
      <c r="HO48" s="152"/>
      <c r="HP48" s="152"/>
      <c r="HQ48" s="152"/>
      <c r="HR48" s="152"/>
      <c r="HS48" s="152"/>
      <c r="HT48" s="152"/>
      <c r="HU48" s="152"/>
      <c r="HV48" s="152"/>
      <c r="HW48" s="152"/>
      <c r="HX48" s="152"/>
      <c r="HY48" s="152"/>
      <c r="HZ48" s="152"/>
      <c r="IA48" s="152"/>
      <c r="IB48" s="152"/>
      <c r="IC48" s="152"/>
      <c r="ID48" s="152"/>
      <c r="IE48" s="152"/>
      <c r="IF48" s="152"/>
      <c r="IG48" s="152"/>
      <c r="IH48" s="152"/>
      <c r="II48" s="152"/>
      <c r="IJ48" s="152"/>
      <c r="IK48" s="152"/>
      <c r="IL48" s="152"/>
      <c r="IM48" s="152"/>
      <c r="IN48" s="152"/>
      <c r="IO48" s="152"/>
      <c r="IP48" s="152"/>
      <c r="IQ48" s="152"/>
      <c r="IR48" s="152"/>
      <c r="IS48" s="152"/>
      <c r="IT48" s="152"/>
      <c r="IU48" s="152"/>
      <c r="IV48" s="152"/>
      <c r="IW48" s="152"/>
    </row>
    <row r="49" customFormat="false" ht="12.75" hidden="false" customHeight="false" outlineLevel="0" collapsed="false">
      <c r="A49" s="134"/>
      <c r="B49" s="156"/>
      <c r="C49" s="0"/>
      <c r="D49" s="0"/>
      <c r="E49" s="0"/>
      <c r="F49" s="0"/>
      <c r="G49" s="0"/>
      <c r="H49" s="0"/>
      <c r="I49" s="0"/>
      <c r="J49" s="135"/>
      <c r="K49" s="0"/>
      <c r="L49" s="136"/>
      <c r="M49" s="90"/>
      <c r="O49" s="90"/>
      <c r="Q49" s="90"/>
      <c r="S49" s="90"/>
      <c r="T49" s="90"/>
      <c r="U49" s="90"/>
      <c r="V49" s="90"/>
      <c r="X49" s="90"/>
      <c r="Z49" s="90"/>
      <c r="AB49" s="90"/>
      <c r="AD49" s="90"/>
      <c r="AI49" s="0"/>
      <c r="AK49" s="0"/>
      <c r="AM49" s="0"/>
      <c r="AZ49" s="90"/>
      <c r="BA49" s="90"/>
      <c r="BB49" s="90"/>
      <c r="BH49" s="90"/>
    </row>
    <row r="50" customFormat="false" ht="12.75" hidden="false" customHeight="false" outlineLevel="0" collapsed="false">
      <c r="B50" s="157" t="s">
        <v>90</v>
      </c>
      <c r="C50" s="0"/>
      <c r="D50" s="0"/>
      <c r="E50" s="0"/>
      <c r="F50" s="0"/>
      <c r="G50" s="0"/>
      <c r="H50" s="0"/>
      <c r="I50" s="0"/>
      <c r="J50" s="135"/>
      <c r="K50" s="0"/>
      <c r="L50" s="136"/>
      <c r="M50" s="90"/>
      <c r="O50" s="90"/>
      <c r="Q50" s="90"/>
      <c r="S50" s="90"/>
      <c r="T50" s="90"/>
      <c r="U50" s="90"/>
      <c r="V50" s="90"/>
      <c r="X50" s="90"/>
      <c r="Z50" s="90"/>
      <c r="AB50" s="90"/>
      <c r="AD50" s="90"/>
      <c r="AI50" s="0"/>
      <c r="AK50" s="0"/>
      <c r="AM50" s="0"/>
      <c r="AY50" s="90" t="n">
        <f aca="false">SUM(T50:AX50)</f>
        <v>0</v>
      </c>
      <c r="AZ50" s="90"/>
      <c r="BA50" s="90"/>
      <c r="BB50" s="90"/>
      <c r="BH50" s="90"/>
    </row>
    <row r="51" customFormat="false" ht="12.75" hidden="false" customHeight="false" outlineLevel="0" collapsed="false">
      <c r="A51" s="82"/>
      <c r="B51" s="148" t="s">
        <v>91</v>
      </c>
      <c r="C51" s="0"/>
      <c r="D51" s="0"/>
      <c r="E51" s="0"/>
      <c r="F51" s="0"/>
      <c r="G51" s="0"/>
      <c r="H51" s="0"/>
      <c r="I51" s="0"/>
      <c r="J51" s="135" t="s">
        <v>82</v>
      </c>
      <c r="K51" s="0"/>
      <c r="L51" s="136"/>
      <c r="M51" s="90"/>
      <c r="N51" s="149" t="n">
        <v>0</v>
      </c>
      <c r="O51" s="90"/>
      <c r="Q51" s="90"/>
      <c r="R51" s="149" t="n">
        <v>0</v>
      </c>
      <c r="S51" s="90"/>
      <c r="T51" s="90"/>
      <c r="U51" s="90"/>
      <c r="V51" s="90"/>
      <c r="X51" s="90"/>
      <c r="Z51" s="90"/>
      <c r="AB51" s="90"/>
      <c r="AD51" s="90"/>
      <c r="AI51" s="0"/>
      <c r="AK51" s="0"/>
      <c r="AM51" s="0"/>
      <c r="AY51" s="90" t="n">
        <f aca="false">SUM(T51:AX51)</f>
        <v>0</v>
      </c>
      <c r="AZ51" s="90"/>
      <c r="BA51" s="90"/>
      <c r="BB51" s="90"/>
      <c r="BC51" s="90" t="n">
        <f aca="false">IF(+R51-AY51+BA51&gt;0,R51-AY51+BA51,0)</f>
        <v>0</v>
      </c>
      <c r="BE51" s="90" t="n">
        <f aca="false">+AY51+BC51</f>
        <v>0</v>
      </c>
      <c r="BG51" s="90" t="n">
        <f aca="false">+R51-BE51</f>
        <v>0</v>
      </c>
      <c r="BH51" s="90"/>
    </row>
    <row r="52" customFormat="false" ht="12.75" hidden="false" customHeight="false" outlineLevel="0" collapsed="false">
      <c r="A52" s="82"/>
      <c r="B52" s="148" t="s">
        <v>92</v>
      </c>
      <c r="C52" s="0"/>
      <c r="D52" s="0"/>
      <c r="E52" s="0"/>
      <c r="F52" s="0"/>
      <c r="G52" s="0"/>
      <c r="H52" s="0"/>
      <c r="I52" s="0"/>
      <c r="J52" s="135" t="s">
        <v>82</v>
      </c>
      <c r="K52" s="0"/>
      <c r="L52" s="136"/>
      <c r="M52" s="90"/>
      <c r="N52" s="149" t="n">
        <v>0</v>
      </c>
      <c r="O52" s="90"/>
      <c r="Q52" s="90"/>
      <c r="R52" s="149" t="n">
        <v>0</v>
      </c>
      <c r="S52" s="90"/>
      <c r="T52" s="90"/>
      <c r="U52" s="90"/>
      <c r="V52" s="90"/>
      <c r="X52" s="90"/>
      <c r="Z52" s="90"/>
      <c r="AB52" s="90"/>
      <c r="AD52" s="90"/>
      <c r="AI52" s="0"/>
      <c r="AK52" s="0"/>
      <c r="AM52" s="0"/>
      <c r="AY52" s="90" t="n">
        <f aca="false">SUM(T52:AX52)</f>
        <v>0</v>
      </c>
      <c r="AZ52" s="90"/>
      <c r="BA52" s="90"/>
      <c r="BB52" s="90"/>
      <c r="BC52" s="90" t="n">
        <f aca="false">IF(+R52-AY52+BA52&gt;0,R52-AY52+BA52,0)</f>
        <v>0</v>
      </c>
      <c r="BE52" s="90" t="n">
        <f aca="false">+AY52+BC52</f>
        <v>0</v>
      </c>
      <c r="BG52" s="90" t="n">
        <f aca="false">+R52-BE52</f>
        <v>0</v>
      </c>
      <c r="BH52" s="90"/>
    </row>
    <row r="53" customFormat="false" ht="12.75" hidden="false" customHeight="false" outlineLevel="0" collapsed="false">
      <c r="A53" s="82"/>
      <c r="B53" s="148" t="s">
        <v>93</v>
      </c>
      <c r="C53" s="0"/>
      <c r="D53" s="0"/>
      <c r="E53" s="0"/>
      <c r="F53" s="0"/>
      <c r="G53" s="0"/>
      <c r="H53" s="0"/>
      <c r="I53" s="0"/>
      <c r="J53" s="135" t="s">
        <v>82</v>
      </c>
      <c r="K53" s="0"/>
      <c r="L53" s="136"/>
      <c r="M53" s="90"/>
      <c r="N53" s="149" t="n">
        <v>0</v>
      </c>
      <c r="O53" s="90"/>
      <c r="Q53" s="90"/>
      <c r="R53" s="149" t="n">
        <v>0</v>
      </c>
      <c r="S53" s="90"/>
      <c r="T53" s="90"/>
      <c r="U53" s="90"/>
      <c r="V53" s="90"/>
      <c r="X53" s="90"/>
      <c r="Z53" s="90"/>
      <c r="AB53" s="90"/>
      <c r="AD53" s="90"/>
      <c r="AI53" s="0"/>
      <c r="AK53" s="0"/>
      <c r="AM53" s="0"/>
      <c r="AY53" s="90" t="n">
        <f aca="false">SUM(T53:AX53)</f>
        <v>0</v>
      </c>
      <c r="AZ53" s="90"/>
      <c r="BA53" s="90"/>
      <c r="BB53" s="90"/>
      <c r="BC53" s="90" t="n">
        <f aca="false">IF(+R53-AY53+BA53&gt;0,R53-AY53+BA53,0)</f>
        <v>0</v>
      </c>
      <c r="BE53" s="90" t="n">
        <f aca="false">+AY53+BC53</f>
        <v>0</v>
      </c>
      <c r="BG53" s="90" t="n">
        <f aca="false">+R53-BE53</f>
        <v>0</v>
      </c>
      <c r="BH53" s="90"/>
    </row>
    <row r="54" customFormat="false" ht="12.75" hidden="false" customHeight="false" outlineLevel="0" collapsed="false">
      <c r="A54" s="82"/>
      <c r="B54" s="148" t="s">
        <v>94</v>
      </c>
      <c r="C54" s="0"/>
      <c r="D54" s="0"/>
      <c r="E54" s="0"/>
      <c r="F54" s="0"/>
      <c r="G54" s="0"/>
      <c r="H54" s="0"/>
      <c r="I54" s="0"/>
      <c r="J54" s="135" t="s">
        <v>82</v>
      </c>
      <c r="K54" s="0"/>
      <c r="L54" s="136"/>
      <c r="M54" s="90"/>
      <c r="N54" s="158" t="n">
        <f aca="false">12025339+2902357</f>
        <v>14927696</v>
      </c>
      <c r="O54" s="90"/>
      <c r="Q54" s="90"/>
      <c r="R54" s="158" t="n">
        <f aca="false">12025339+2902357</f>
        <v>14927696</v>
      </c>
      <c r="S54" s="90"/>
      <c r="T54" s="90"/>
      <c r="U54" s="90"/>
      <c r="V54" s="90"/>
      <c r="X54" s="90"/>
      <c r="Z54" s="90"/>
      <c r="AB54" s="90"/>
      <c r="AD54" s="90"/>
      <c r="AI54" s="0"/>
      <c r="AK54" s="0"/>
      <c r="AM54" s="0"/>
      <c r="AY54" s="90" t="n">
        <f aca="false">SUM(T54:AX54)</f>
        <v>0</v>
      </c>
      <c r="AZ54" s="90"/>
      <c r="BA54" s="90"/>
      <c r="BB54" s="90"/>
      <c r="BC54" s="90" t="n">
        <f aca="false">IF(+R54-AY54+BA54&gt;0,R54-AY54+BA54,0)</f>
        <v>14927696</v>
      </c>
      <c r="BE54" s="90" t="n">
        <f aca="false">+AY54+BC54</f>
        <v>14927696</v>
      </c>
      <c r="BG54" s="90" t="n">
        <f aca="false">+R54-BE54</f>
        <v>0</v>
      </c>
      <c r="BH54" s="90"/>
    </row>
    <row r="55" customFormat="false" ht="4.5" hidden="false" customHeight="true" outlineLevel="0" collapsed="false">
      <c r="A55" s="82"/>
      <c r="B55" s="148"/>
      <c r="C55" s="0"/>
      <c r="D55" s="0"/>
      <c r="E55" s="0"/>
      <c r="F55" s="0"/>
      <c r="G55" s="0"/>
      <c r="H55" s="0"/>
      <c r="I55" s="0"/>
      <c r="J55" s="135"/>
      <c r="K55" s="0"/>
      <c r="L55" s="136"/>
      <c r="M55" s="90"/>
      <c r="N55" s="149"/>
      <c r="O55" s="90"/>
      <c r="Q55" s="90"/>
      <c r="R55" s="149"/>
      <c r="S55" s="90"/>
      <c r="T55" s="90"/>
      <c r="U55" s="90"/>
      <c r="V55" s="90"/>
      <c r="X55" s="90"/>
      <c r="Z55" s="90"/>
      <c r="AB55" s="90"/>
      <c r="AD55" s="90"/>
      <c r="AI55" s="0"/>
      <c r="AK55" s="0"/>
      <c r="AM55" s="0"/>
      <c r="AZ55" s="90"/>
      <c r="BA55" s="90"/>
      <c r="BB55" s="90"/>
      <c r="BH55" s="90"/>
    </row>
    <row r="56" customFormat="false" ht="12.75" hidden="false" customHeight="false" outlineLevel="0" collapsed="false">
      <c r="A56" s="157"/>
      <c r="B56" s="151" t="s">
        <v>95</v>
      </c>
      <c r="C56" s="152"/>
      <c r="D56" s="152"/>
      <c r="E56" s="152"/>
      <c r="F56" s="152"/>
      <c r="G56" s="152"/>
      <c r="H56" s="152"/>
      <c r="I56" s="152"/>
      <c r="J56" s="153"/>
      <c r="K56" s="152"/>
      <c r="L56" s="154" t="s">
        <v>47</v>
      </c>
      <c r="M56" s="155"/>
      <c r="N56" s="155" t="n">
        <f aca="false">SUM(N51:N54)</f>
        <v>14927696</v>
      </c>
      <c r="O56" s="155"/>
      <c r="P56" s="155" t="n">
        <v>0</v>
      </c>
      <c r="Q56" s="155"/>
      <c r="R56" s="155" t="n">
        <f aca="false">SUM(R51:R54)</f>
        <v>14927696</v>
      </c>
      <c r="S56" s="155" t="n">
        <f aca="false">SUM(S51:S54)</f>
        <v>0</v>
      </c>
      <c r="T56" s="155" t="n">
        <f aca="false">SUM(T51:T54)</f>
        <v>0</v>
      </c>
      <c r="U56" s="155" t="n">
        <f aca="false">SUM(U51:U54)</f>
        <v>0</v>
      </c>
      <c r="V56" s="155" t="n">
        <f aca="false">SUM(V51:V54)</f>
        <v>0</v>
      </c>
      <c r="W56" s="155" t="n">
        <f aca="false">SUM(W51:W54)</f>
        <v>0</v>
      </c>
      <c r="X56" s="155" t="n">
        <f aca="false">SUM(X51:X54)</f>
        <v>0</v>
      </c>
      <c r="Y56" s="155" t="n">
        <f aca="false">SUM(Y51:Y54)</f>
        <v>0</v>
      </c>
      <c r="Z56" s="155" t="n">
        <f aca="false">SUM(Z51:Z54)</f>
        <v>0</v>
      </c>
      <c r="AA56" s="155" t="n">
        <f aca="false">SUM(AA51:AA54)</f>
        <v>0</v>
      </c>
      <c r="AB56" s="155" t="n">
        <f aca="false">SUM(AB51:AB54)</f>
        <v>0</v>
      </c>
      <c r="AC56" s="155" t="n">
        <f aca="false">SUM(AC51:AC54)</f>
        <v>0</v>
      </c>
      <c r="AD56" s="155" t="n">
        <f aca="false">SUM(AD51:AD54)</f>
        <v>0</v>
      </c>
      <c r="AE56" s="155" t="n">
        <f aca="false">SUM(AE51:AE54)</f>
        <v>0</v>
      </c>
      <c r="AF56" s="155" t="n">
        <f aca="false">SUM(AF51:AF54)</f>
        <v>0</v>
      </c>
      <c r="AG56" s="155" t="n">
        <f aca="false">SUM(AG51:AG54)</f>
        <v>0</v>
      </c>
      <c r="AH56" s="155" t="n">
        <f aca="false">SUM(AH51:AH54)</f>
        <v>0</v>
      </c>
      <c r="AI56" s="155" t="n">
        <f aca="false">SUM(AI51:AI54)</f>
        <v>0</v>
      </c>
      <c r="AJ56" s="155" t="n">
        <f aca="false">SUM(AJ51:AJ54)</f>
        <v>0</v>
      </c>
      <c r="AK56" s="155" t="n">
        <f aca="false">SUM(AK51:AK54)</f>
        <v>0</v>
      </c>
      <c r="AL56" s="155" t="n">
        <f aca="false">SUM(AL51:AL54)</f>
        <v>0</v>
      </c>
      <c r="AM56" s="155" t="n">
        <f aca="false">SUM(AM51:AM54)</f>
        <v>0</v>
      </c>
      <c r="AN56" s="155" t="n">
        <f aca="false">SUM(AN51:AN54)</f>
        <v>0</v>
      </c>
      <c r="AO56" s="155" t="n">
        <f aca="false">SUM(AO51:AO54)</f>
        <v>0</v>
      </c>
      <c r="AP56" s="155" t="n">
        <f aca="false">SUM(AP51:AP54)</f>
        <v>0</v>
      </c>
      <c r="AQ56" s="155" t="n">
        <f aca="false">SUM(AQ51:AQ54)</f>
        <v>0</v>
      </c>
      <c r="AR56" s="155" t="n">
        <f aca="false">SUM(AR51:AR54)</f>
        <v>0</v>
      </c>
      <c r="AS56" s="155" t="n">
        <f aca="false">SUM(AS51:AS54)</f>
        <v>0</v>
      </c>
      <c r="AT56" s="155" t="n">
        <f aca="false">SUM(AT51:AT54)</f>
        <v>0</v>
      </c>
      <c r="AU56" s="155" t="n">
        <f aca="false">SUM(AU51:AU54)</f>
        <v>0</v>
      </c>
      <c r="AV56" s="155" t="n">
        <f aca="false">SUM(AV51:AV54)</f>
        <v>0</v>
      </c>
      <c r="AW56" s="155" t="n">
        <f aca="false">SUM(AW51:AW54)</f>
        <v>0</v>
      </c>
      <c r="AX56" s="155" t="n">
        <f aca="false">SUM(AX51:AX54)</f>
        <v>0</v>
      </c>
      <c r="AY56" s="155" t="n">
        <f aca="false">SUM(AY51:AY54)</f>
        <v>0</v>
      </c>
      <c r="AZ56" s="155" t="n">
        <f aca="false">SUM(AZ51:AZ54)</f>
        <v>0</v>
      </c>
      <c r="BA56" s="155" t="n">
        <f aca="false">SUM(BA51:BA54)</f>
        <v>0</v>
      </c>
      <c r="BB56" s="155" t="n">
        <f aca="false">SUM(BB51:BB54)</f>
        <v>0</v>
      </c>
      <c r="BC56" s="155" t="n">
        <f aca="false">SUM(BC51:BC54)</f>
        <v>14927696</v>
      </c>
      <c r="BD56" s="155" t="n">
        <f aca="false">SUM(BD51:BD54)</f>
        <v>0</v>
      </c>
      <c r="BE56" s="155" t="n">
        <f aca="false">SUM(BE51:BE54)</f>
        <v>14927696</v>
      </c>
      <c r="BF56" s="155" t="n">
        <f aca="false">SUM(BF51:BF54)</f>
        <v>0</v>
      </c>
      <c r="BG56" s="155" t="n">
        <f aca="false">SUM(BG51:BG54)</f>
        <v>0</v>
      </c>
      <c r="BH56" s="155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152"/>
      <c r="BV56" s="152"/>
      <c r="BW56" s="152"/>
      <c r="BX56" s="152"/>
      <c r="BY56" s="152"/>
      <c r="BZ56" s="152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2"/>
      <c r="DE56" s="152"/>
      <c r="DF56" s="152"/>
      <c r="DG56" s="152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2"/>
      <c r="EF56" s="152"/>
      <c r="EG56" s="152"/>
      <c r="EH56" s="152"/>
      <c r="EI56" s="152"/>
      <c r="EJ56" s="152"/>
      <c r="EK56" s="152"/>
      <c r="EL56" s="152"/>
      <c r="EM56" s="152"/>
      <c r="EN56" s="152"/>
      <c r="EO56" s="152"/>
      <c r="EP56" s="152"/>
      <c r="EQ56" s="152"/>
      <c r="ER56" s="152"/>
      <c r="ES56" s="152"/>
      <c r="ET56" s="152"/>
      <c r="EU56" s="152"/>
      <c r="EV56" s="152"/>
      <c r="EW56" s="152"/>
      <c r="EX56" s="152"/>
      <c r="EY56" s="152"/>
      <c r="EZ56" s="152"/>
      <c r="FA56" s="152"/>
      <c r="FB56" s="152"/>
      <c r="FC56" s="152"/>
      <c r="FD56" s="152"/>
      <c r="FE56" s="152"/>
      <c r="FF56" s="152"/>
      <c r="FG56" s="152"/>
      <c r="FH56" s="152"/>
      <c r="FI56" s="152"/>
      <c r="FJ56" s="152"/>
      <c r="FK56" s="152"/>
      <c r="FL56" s="152"/>
      <c r="FM56" s="152"/>
      <c r="FN56" s="152"/>
      <c r="FO56" s="152"/>
      <c r="FP56" s="152"/>
      <c r="FQ56" s="152"/>
      <c r="FR56" s="152"/>
      <c r="FS56" s="152"/>
      <c r="FT56" s="152"/>
      <c r="FU56" s="152"/>
      <c r="FV56" s="152"/>
      <c r="FW56" s="152"/>
      <c r="FX56" s="152"/>
      <c r="FY56" s="152"/>
      <c r="FZ56" s="152"/>
      <c r="GA56" s="152"/>
      <c r="GB56" s="152"/>
      <c r="GC56" s="152"/>
      <c r="GD56" s="152"/>
      <c r="GE56" s="152"/>
      <c r="GF56" s="152"/>
      <c r="GG56" s="152"/>
      <c r="GH56" s="152"/>
      <c r="GI56" s="152"/>
      <c r="GJ56" s="152"/>
      <c r="GK56" s="152"/>
      <c r="GL56" s="152"/>
      <c r="GM56" s="152"/>
      <c r="GN56" s="152"/>
      <c r="GO56" s="152"/>
      <c r="GP56" s="152"/>
      <c r="GQ56" s="152"/>
      <c r="GR56" s="152"/>
      <c r="GS56" s="152"/>
      <c r="GT56" s="152"/>
      <c r="GU56" s="152"/>
      <c r="GV56" s="152"/>
      <c r="GW56" s="152"/>
      <c r="GX56" s="152"/>
      <c r="GY56" s="152"/>
      <c r="GZ56" s="152"/>
      <c r="HA56" s="152"/>
      <c r="HB56" s="152"/>
      <c r="HC56" s="152"/>
      <c r="HD56" s="152"/>
      <c r="HE56" s="152"/>
      <c r="HF56" s="152"/>
      <c r="HG56" s="152"/>
      <c r="HH56" s="152"/>
      <c r="HI56" s="152"/>
      <c r="HJ56" s="152"/>
      <c r="HK56" s="152"/>
      <c r="HL56" s="152"/>
      <c r="HM56" s="152"/>
      <c r="HN56" s="152"/>
      <c r="HO56" s="152"/>
      <c r="HP56" s="152"/>
      <c r="HQ56" s="152"/>
      <c r="HR56" s="152"/>
      <c r="HS56" s="152"/>
      <c r="HT56" s="152"/>
      <c r="HU56" s="152"/>
      <c r="HV56" s="152"/>
      <c r="HW56" s="152"/>
      <c r="HX56" s="152"/>
      <c r="HY56" s="152"/>
      <c r="HZ56" s="152"/>
      <c r="IA56" s="152"/>
      <c r="IB56" s="152"/>
      <c r="IC56" s="152"/>
      <c r="ID56" s="152"/>
      <c r="IE56" s="152"/>
      <c r="IF56" s="152"/>
      <c r="IG56" s="152"/>
      <c r="IH56" s="152"/>
      <c r="II56" s="152"/>
      <c r="IJ56" s="152"/>
      <c r="IK56" s="152"/>
      <c r="IL56" s="152"/>
      <c r="IM56" s="152"/>
      <c r="IN56" s="152"/>
      <c r="IO56" s="152"/>
      <c r="IP56" s="152"/>
      <c r="IQ56" s="152"/>
      <c r="IR56" s="152"/>
      <c r="IS56" s="152"/>
      <c r="IT56" s="152"/>
      <c r="IU56" s="152"/>
      <c r="IV56" s="152"/>
      <c r="IW56" s="152"/>
    </row>
    <row r="57" customFormat="false" ht="12.75" hidden="false" customHeight="false" outlineLevel="0" collapsed="false">
      <c r="A57" s="157"/>
      <c r="B57" s="151"/>
      <c r="C57" s="152"/>
      <c r="D57" s="152"/>
      <c r="E57" s="152"/>
      <c r="F57" s="152"/>
      <c r="G57" s="152"/>
      <c r="H57" s="152"/>
      <c r="I57" s="152"/>
      <c r="J57" s="153"/>
      <c r="K57" s="152"/>
      <c r="L57" s="154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2"/>
      <c r="AJ57" s="155"/>
      <c r="AK57" s="152"/>
      <c r="AL57" s="155"/>
      <c r="AM57" s="152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152"/>
      <c r="CU57" s="152"/>
      <c r="CV57" s="152"/>
      <c r="CW57" s="152"/>
      <c r="CX57" s="152"/>
      <c r="CY57" s="152"/>
      <c r="CZ57" s="152"/>
      <c r="DA57" s="152"/>
      <c r="DB57" s="152"/>
      <c r="DC57" s="152"/>
      <c r="DD57" s="152"/>
      <c r="DE57" s="152"/>
      <c r="DF57" s="152"/>
      <c r="DG57" s="152"/>
      <c r="DH57" s="152"/>
      <c r="DI57" s="152"/>
      <c r="DJ57" s="152"/>
      <c r="DK57" s="152"/>
      <c r="DL57" s="152"/>
      <c r="DM57" s="152"/>
      <c r="DN57" s="152"/>
      <c r="DO57" s="152"/>
      <c r="DP57" s="152"/>
      <c r="DQ57" s="152"/>
      <c r="DR57" s="152"/>
      <c r="DS57" s="152"/>
      <c r="DT57" s="152"/>
      <c r="DU57" s="152"/>
      <c r="DV57" s="152"/>
      <c r="DW57" s="152"/>
      <c r="DX57" s="152"/>
      <c r="DY57" s="152"/>
      <c r="DZ57" s="152"/>
      <c r="EA57" s="152"/>
      <c r="EB57" s="152"/>
      <c r="EC57" s="152"/>
      <c r="ED57" s="152"/>
      <c r="EE57" s="152"/>
      <c r="EF57" s="152"/>
      <c r="EG57" s="152"/>
      <c r="EH57" s="152"/>
      <c r="EI57" s="152"/>
      <c r="EJ57" s="152"/>
      <c r="EK57" s="152"/>
      <c r="EL57" s="152"/>
      <c r="EM57" s="152"/>
      <c r="EN57" s="152"/>
      <c r="EO57" s="152"/>
      <c r="EP57" s="152"/>
      <c r="EQ57" s="152"/>
      <c r="ER57" s="152"/>
      <c r="ES57" s="152"/>
      <c r="ET57" s="152"/>
      <c r="EU57" s="152"/>
      <c r="EV57" s="152"/>
      <c r="EW57" s="152"/>
      <c r="EX57" s="152"/>
      <c r="EY57" s="152"/>
      <c r="EZ57" s="152"/>
      <c r="FA57" s="152"/>
      <c r="FB57" s="152"/>
      <c r="FC57" s="152"/>
      <c r="FD57" s="152"/>
      <c r="FE57" s="152"/>
      <c r="FF57" s="152"/>
      <c r="FG57" s="152"/>
      <c r="FH57" s="152"/>
      <c r="FI57" s="152"/>
      <c r="FJ57" s="152"/>
      <c r="FK57" s="152"/>
      <c r="FL57" s="152"/>
      <c r="FM57" s="152"/>
      <c r="FN57" s="152"/>
      <c r="FO57" s="152"/>
      <c r="FP57" s="152"/>
      <c r="FQ57" s="152"/>
      <c r="FR57" s="152"/>
      <c r="FS57" s="152"/>
      <c r="FT57" s="152"/>
      <c r="FU57" s="152"/>
      <c r="FV57" s="152"/>
      <c r="FW57" s="152"/>
      <c r="FX57" s="152"/>
      <c r="FY57" s="152"/>
      <c r="FZ57" s="152"/>
      <c r="GA57" s="152"/>
      <c r="GB57" s="152"/>
      <c r="GC57" s="152"/>
      <c r="GD57" s="152"/>
      <c r="GE57" s="152"/>
      <c r="GF57" s="152"/>
      <c r="GG57" s="152"/>
      <c r="GH57" s="152"/>
      <c r="GI57" s="152"/>
      <c r="GJ57" s="152"/>
      <c r="GK57" s="152"/>
      <c r="GL57" s="152"/>
      <c r="GM57" s="152"/>
      <c r="GN57" s="152"/>
      <c r="GO57" s="152"/>
      <c r="GP57" s="152"/>
      <c r="GQ57" s="152"/>
      <c r="GR57" s="152"/>
      <c r="GS57" s="152"/>
      <c r="GT57" s="152"/>
      <c r="GU57" s="152"/>
      <c r="GV57" s="152"/>
      <c r="GW57" s="152"/>
      <c r="GX57" s="152"/>
      <c r="GY57" s="152"/>
      <c r="GZ57" s="152"/>
      <c r="HA57" s="152"/>
      <c r="HB57" s="152"/>
      <c r="HC57" s="152"/>
      <c r="HD57" s="152"/>
      <c r="HE57" s="152"/>
      <c r="HF57" s="152"/>
      <c r="HG57" s="152"/>
      <c r="HH57" s="152"/>
      <c r="HI57" s="152"/>
      <c r="HJ57" s="152"/>
      <c r="HK57" s="152"/>
      <c r="HL57" s="152"/>
      <c r="HM57" s="152"/>
      <c r="HN57" s="152"/>
      <c r="HO57" s="152"/>
      <c r="HP57" s="152"/>
      <c r="HQ57" s="152"/>
      <c r="HR57" s="152"/>
      <c r="HS57" s="152"/>
      <c r="HT57" s="152"/>
      <c r="HU57" s="152"/>
      <c r="HV57" s="152"/>
      <c r="HW57" s="152"/>
      <c r="HX57" s="152"/>
      <c r="HY57" s="152"/>
      <c r="HZ57" s="152"/>
      <c r="IA57" s="152"/>
      <c r="IB57" s="152"/>
      <c r="IC57" s="152"/>
      <c r="ID57" s="152"/>
      <c r="IE57" s="152"/>
      <c r="IF57" s="152"/>
      <c r="IG57" s="152"/>
      <c r="IH57" s="152"/>
      <c r="II57" s="152"/>
      <c r="IJ57" s="152"/>
      <c r="IK57" s="152"/>
      <c r="IL57" s="152"/>
      <c r="IM57" s="152"/>
      <c r="IN57" s="152"/>
      <c r="IO57" s="152"/>
      <c r="IP57" s="152"/>
      <c r="IQ57" s="152"/>
      <c r="IR57" s="152"/>
      <c r="IS57" s="152"/>
      <c r="IT57" s="152"/>
      <c r="IU57" s="152"/>
      <c r="IV57" s="152"/>
      <c r="IW57" s="152"/>
    </row>
    <row r="58" customFormat="false" ht="12.75" hidden="false" customHeight="false" outlineLevel="0" collapsed="false">
      <c r="A58" s="157"/>
      <c r="B58" s="147" t="s">
        <v>96</v>
      </c>
      <c r="C58" s="152"/>
      <c r="D58" s="152"/>
      <c r="E58" s="152"/>
      <c r="F58" s="152"/>
      <c r="G58" s="152"/>
      <c r="H58" s="152"/>
      <c r="I58" s="152"/>
      <c r="J58" s="153"/>
      <c r="K58" s="152"/>
      <c r="L58" s="154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2"/>
      <c r="AJ58" s="155"/>
      <c r="AK58" s="152"/>
      <c r="AL58" s="155"/>
      <c r="AM58" s="152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2"/>
      <c r="BJ58" s="152"/>
      <c r="BK58" s="152"/>
      <c r="BL58" s="152"/>
      <c r="BM58" s="152"/>
      <c r="BN58" s="152"/>
      <c r="BO58" s="152"/>
      <c r="BP58" s="152"/>
      <c r="BQ58" s="152"/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2"/>
      <c r="CP58" s="152"/>
      <c r="CQ58" s="152"/>
      <c r="CR58" s="152"/>
      <c r="CS58" s="152"/>
      <c r="CT58" s="152"/>
      <c r="CU58" s="152"/>
      <c r="CV58" s="152"/>
      <c r="CW58" s="152"/>
      <c r="CX58" s="152"/>
      <c r="CY58" s="152"/>
      <c r="CZ58" s="152"/>
      <c r="DA58" s="152"/>
      <c r="DB58" s="152"/>
      <c r="DC58" s="152"/>
      <c r="DD58" s="152"/>
      <c r="DE58" s="152"/>
      <c r="DF58" s="152"/>
      <c r="DG58" s="152"/>
      <c r="DH58" s="152"/>
      <c r="DI58" s="152"/>
      <c r="DJ58" s="152"/>
      <c r="DK58" s="152"/>
      <c r="DL58" s="152"/>
      <c r="DM58" s="152"/>
      <c r="DN58" s="152"/>
      <c r="DO58" s="152"/>
      <c r="DP58" s="152"/>
      <c r="DQ58" s="152"/>
      <c r="DR58" s="152"/>
      <c r="DS58" s="152"/>
      <c r="DT58" s="152"/>
      <c r="DU58" s="152"/>
      <c r="DV58" s="152"/>
      <c r="DW58" s="152"/>
      <c r="DX58" s="152"/>
      <c r="DY58" s="152"/>
      <c r="DZ58" s="152"/>
      <c r="EA58" s="152"/>
      <c r="EB58" s="152"/>
      <c r="EC58" s="152"/>
      <c r="ED58" s="152"/>
      <c r="EE58" s="152"/>
      <c r="EF58" s="152"/>
      <c r="EG58" s="152"/>
      <c r="EH58" s="152"/>
      <c r="EI58" s="152"/>
      <c r="EJ58" s="152"/>
      <c r="EK58" s="152"/>
      <c r="EL58" s="152"/>
      <c r="EM58" s="152"/>
      <c r="EN58" s="152"/>
      <c r="EO58" s="152"/>
      <c r="EP58" s="152"/>
      <c r="EQ58" s="152"/>
      <c r="ER58" s="152"/>
      <c r="ES58" s="152"/>
      <c r="ET58" s="152"/>
      <c r="EU58" s="152"/>
      <c r="EV58" s="152"/>
      <c r="EW58" s="152"/>
      <c r="EX58" s="152"/>
      <c r="EY58" s="152"/>
      <c r="EZ58" s="152"/>
      <c r="FA58" s="152"/>
      <c r="FB58" s="152"/>
      <c r="FC58" s="152"/>
      <c r="FD58" s="152"/>
      <c r="FE58" s="152"/>
      <c r="FF58" s="152"/>
      <c r="FG58" s="152"/>
      <c r="FH58" s="152"/>
      <c r="FI58" s="152"/>
      <c r="FJ58" s="152"/>
      <c r="FK58" s="152"/>
      <c r="FL58" s="152"/>
      <c r="FM58" s="152"/>
      <c r="FN58" s="152"/>
      <c r="FO58" s="152"/>
      <c r="FP58" s="152"/>
      <c r="FQ58" s="152"/>
      <c r="FR58" s="152"/>
      <c r="FS58" s="152"/>
      <c r="FT58" s="152"/>
      <c r="FU58" s="152"/>
      <c r="FV58" s="152"/>
      <c r="FW58" s="152"/>
      <c r="FX58" s="152"/>
      <c r="FY58" s="152"/>
      <c r="FZ58" s="152"/>
      <c r="GA58" s="152"/>
      <c r="GB58" s="152"/>
      <c r="GC58" s="152"/>
      <c r="GD58" s="152"/>
      <c r="GE58" s="152"/>
      <c r="GF58" s="152"/>
      <c r="GG58" s="152"/>
      <c r="GH58" s="152"/>
      <c r="GI58" s="152"/>
      <c r="GJ58" s="152"/>
      <c r="GK58" s="152"/>
      <c r="GL58" s="152"/>
      <c r="GM58" s="152"/>
      <c r="GN58" s="152"/>
      <c r="GO58" s="152"/>
      <c r="GP58" s="152"/>
      <c r="GQ58" s="152"/>
      <c r="GR58" s="152"/>
      <c r="GS58" s="152"/>
      <c r="GT58" s="152"/>
      <c r="GU58" s="152"/>
      <c r="GV58" s="152"/>
      <c r="GW58" s="152"/>
      <c r="GX58" s="152"/>
      <c r="GY58" s="152"/>
      <c r="GZ58" s="152"/>
      <c r="HA58" s="152"/>
      <c r="HB58" s="152"/>
      <c r="HC58" s="152"/>
      <c r="HD58" s="152"/>
      <c r="HE58" s="152"/>
      <c r="HF58" s="152"/>
      <c r="HG58" s="152"/>
      <c r="HH58" s="152"/>
      <c r="HI58" s="152"/>
      <c r="HJ58" s="152"/>
      <c r="HK58" s="152"/>
      <c r="HL58" s="152"/>
      <c r="HM58" s="152"/>
      <c r="HN58" s="152"/>
      <c r="HO58" s="152"/>
      <c r="HP58" s="152"/>
      <c r="HQ58" s="152"/>
      <c r="HR58" s="152"/>
      <c r="HS58" s="152"/>
      <c r="HT58" s="152"/>
      <c r="HU58" s="152"/>
      <c r="HV58" s="152"/>
      <c r="HW58" s="152"/>
      <c r="HX58" s="152"/>
      <c r="HY58" s="152"/>
      <c r="HZ58" s="152"/>
      <c r="IA58" s="152"/>
      <c r="IB58" s="152"/>
      <c r="IC58" s="152"/>
      <c r="ID58" s="152"/>
      <c r="IE58" s="152"/>
      <c r="IF58" s="152"/>
      <c r="IG58" s="152"/>
      <c r="IH58" s="152"/>
      <c r="II58" s="152"/>
      <c r="IJ58" s="152"/>
      <c r="IK58" s="152"/>
      <c r="IL58" s="152"/>
      <c r="IM58" s="152"/>
      <c r="IN58" s="152"/>
      <c r="IO58" s="152"/>
      <c r="IP58" s="152"/>
      <c r="IQ58" s="152"/>
      <c r="IR58" s="152"/>
      <c r="IS58" s="152"/>
      <c r="IT58" s="152"/>
      <c r="IU58" s="152"/>
      <c r="IV58" s="152"/>
      <c r="IW58" s="152"/>
    </row>
    <row r="59" customFormat="false" ht="12.75" hidden="false" customHeight="false" outlineLevel="0" collapsed="false">
      <c r="A59" s="157"/>
      <c r="B59" s="148" t="s">
        <v>97</v>
      </c>
      <c r="C59" s="152"/>
      <c r="D59" s="152"/>
      <c r="E59" s="152"/>
      <c r="F59" s="152"/>
      <c r="G59" s="152"/>
      <c r="H59" s="152"/>
      <c r="I59" s="152"/>
      <c r="J59" s="153"/>
      <c r="K59" s="152"/>
      <c r="L59" s="154"/>
      <c r="M59" s="155"/>
      <c r="N59" s="149" t="n">
        <v>404846</v>
      </c>
      <c r="O59" s="155"/>
      <c r="P59" s="155"/>
      <c r="Q59" s="155"/>
      <c r="R59" s="149" t="n">
        <v>404846</v>
      </c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2"/>
      <c r="AJ59" s="155"/>
      <c r="AK59" s="152"/>
      <c r="AL59" s="155"/>
      <c r="AM59" s="152"/>
      <c r="AN59" s="155"/>
      <c r="AO59" s="155"/>
      <c r="AP59" s="155"/>
      <c r="AQ59" s="155"/>
      <c r="AR59" s="155"/>
      <c r="AS59" s="155"/>
      <c r="AU59" s="155"/>
      <c r="AV59" s="155"/>
      <c r="AW59" s="155"/>
      <c r="AY59" s="90" t="n">
        <f aca="false">SUM(T59:AX59)</f>
        <v>0</v>
      </c>
      <c r="AZ59" s="155"/>
      <c r="BA59" s="90"/>
      <c r="BB59" s="155"/>
      <c r="BC59" s="90" t="n">
        <f aca="false">IF(+R59-AY59+BA59&gt;0,R59-AY59+BA59,0)</f>
        <v>404846</v>
      </c>
      <c r="BE59" s="90" t="n">
        <f aca="false">+AY59+BC59</f>
        <v>404846</v>
      </c>
      <c r="BG59" s="90" t="n">
        <f aca="false">+R59-BE59</f>
        <v>0</v>
      </c>
      <c r="BH59" s="155"/>
      <c r="BI59" s="152"/>
      <c r="BJ59" s="152"/>
      <c r="BK59" s="152"/>
      <c r="BL59" s="152"/>
      <c r="BM59" s="152"/>
      <c r="BN59" s="152"/>
      <c r="BO59" s="152"/>
      <c r="BP59" s="152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2"/>
      <c r="CP59" s="152"/>
      <c r="CQ59" s="152"/>
      <c r="CR59" s="152"/>
      <c r="CS59" s="152"/>
      <c r="CT59" s="152"/>
      <c r="CU59" s="152"/>
      <c r="CV59" s="152"/>
      <c r="CW59" s="152"/>
      <c r="CX59" s="152"/>
      <c r="CY59" s="152"/>
      <c r="CZ59" s="152"/>
      <c r="DA59" s="152"/>
      <c r="DB59" s="152"/>
      <c r="DC59" s="152"/>
      <c r="DD59" s="152"/>
      <c r="DE59" s="152"/>
      <c r="DF59" s="152"/>
      <c r="DG59" s="152"/>
      <c r="DH59" s="152"/>
      <c r="DI59" s="152"/>
      <c r="DJ59" s="152"/>
      <c r="DK59" s="152"/>
      <c r="DL59" s="152"/>
      <c r="DM59" s="152"/>
      <c r="DN59" s="152"/>
      <c r="DO59" s="152"/>
      <c r="DP59" s="152"/>
      <c r="DQ59" s="152"/>
      <c r="DR59" s="152"/>
      <c r="DS59" s="152"/>
      <c r="DT59" s="152"/>
      <c r="DU59" s="152"/>
      <c r="DV59" s="152"/>
      <c r="DW59" s="152"/>
      <c r="DX59" s="152"/>
      <c r="DY59" s="152"/>
      <c r="DZ59" s="152"/>
      <c r="EA59" s="152"/>
      <c r="EB59" s="152"/>
      <c r="EC59" s="152"/>
      <c r="ED59" s="152"/>
      <c r="EE59" s="152"/>
      <c r="EF59" s="152"/>
      <c r="EG59" s="152"/>
      <c r="EH59" s="152"/>
      <c r="EI59" s="152"/>
      <c r="EJ59" s="152"/>
      <c r="EK59" s="152"/>
      <c r="EL59" s="152"/>
      <c r="EM59" s="152"/>
      <c r="EN59" s="152"/>
      <c r="EO59" s="152"/>
      <c r="EP59" s="152"/>
      <c r="EQ59" s="152"/>
      <c r="ER59" s="152"/>
      <c r="ES59" s="152"/>
      <c r="ET59" s="152"/>
      <c r="EU59" s="152"/>
      <c r="EV59" s="152"/>
      <c r="EW59" s="152"/>
      <c r="EX59" s="152"/>
      <c r="EY59" s="152"/>
      <c r="EZ59" s="152"/>
      <c r="FA59" s="152"/>
      <c r="FB59" s="152"/>
      <c r="FC59" s="152"/>
      <c r="FD59" s="152"/>
      <c r="FE59" s="152"/>
      <c r="FF59" s="152"/>
      <c r="FG59" s="152"/>
      <c r="FH59" s="152"/>
      <c r="FI59" s="152"/>
      <c r="FJ59" s="152"/>
      <c r="FK59" s="152"/>
      <c r="FL59" s="152"/>
      <c r="FM59" s="152"/>
      <c r="FN59" s="152"/>
      <c r="FO59" s="152"/>
      <c r="FP59" s="152"/>
      <c r="FQ59" s="152"/>
      <c r="FR59" s="152"/>
      <c r="FS59" s="152"/>
      <c r="FT59" s="152"/>
      <c r="FU59" s="152"/>
      <c r="FV59" s="152"/>
      <c r="FW59" s="152"/>
      <c r="FX59" s="152"/>
      <c r="FY59" s="152"/>
      <c r="FZ59" s="152"/>
      <c r="GA59" s="152"/>
      <c r="GB59" s="152"/>
      <c r="GC59" s="152"/>
      <c r="GD59" s="152"/>
      <c r="GE59" s="152"/>
      <c r="GF59" s="152"/>
      <c r="GG59" s="152"/>
      <c r="GH59" s="152"/>
      <c r="GI59" s="152"/>
      <c r="GJ59" s="152"/>
      <c r="GK59" s="152"/>
      <c r="GL59" s="152"/>
      <c r="GM59" s="152"/>
      <c r="GN59" s="152"/>
      <c r="GO59" s="152"/>
      <c r="GP59" s="152"/>
      <c r="GQ59" s="152"/>
      <c r="GR59" s="152"/>
      <c r="GS59" s="152"/>
      <c r="GT59" s="152"/>
      <c r="GU59" s="152"/>
      <c r="GV59" s="152"/>
      <c r="GW59" s="152"/>
      <c r="GX59" s="152"/>
      <c r="GY59" s="152"/>
      <c r="GZ59" s="152"/>
      <c r="HA59" s="152"/>
      <c r="HB59" s="152"/>
      <c r="HC59" s="152"/>
      <c r="HD59" s="152"/>
      <c r="HE59" s="152"/>
      <c r="HF59" s="152"/>
      <c r="HG59" s="152"/>
      <c r="HH59" s="152"/>
      <c r="HI59" s="152"/>
      <c r="HJ59" s="152"/>
      <c r="HK59" s="152"/>
      <c r="HL59" s="152"/>
      <c r="HM59" s="152"/>
      <c r="HN59" s="152"/>
      <c r="HO59" s="152"/>
      <c r="HP59" s="152"/>
      <c r="HQ59" s="152"/>
      <c r="HR59" s="152"/>
      <c r="HS59" s="152"/>
      <c r="HT59" s="152"/>
      <c r="HU59" s="152"/>
      <c r="HV59" s="152"/>
      <c r="HW59" s="152"/>
      <c r="HX59" s="152"/>
      <c r="HY59" s="152"/>
      <c r="HZ59" s="152"/>
      <c r="IA59" s="152"/>
      <c r="IB59" s="152"/>
      <c r="IC59" s="152"/>
      <c r="ID59" s="152"/>
      <c r="IE59" s="152"/>
      <c r="IF59" s="152"/>
      <c r="IG59" s="152"/>
      <c r="IH59" s="152"/>
      <c r="II59" s="152"/>
      <c r="IJ59" s="152"/>
      <c r="IK59" s="152"/>
      <c r="IL59" s="152"/>
      <c r="IM59" s="152"/>
      <c r="IN59" s="152"/>
      <c r="IO59" s="152"/>
      <c r="IP59" s="152"/>
      <c r="IQ59" s="152"/>
      <c r="IR59" s="152"/>
      <c r="IS59" s="152"/>
      <c r="IT59" s="152"/>
      <c r="IU59" s="152"/>
      <c r="IV59" s="152"/>
      <c r="IW59" s="152"/>
    </row>
    <row r="60" customFormat="false" ht="12.75" hidden="false" customHeight="false" outlineLevel="0" collapsed="false">
      <c r="A60" s="157"/>
      <c r="B60" s="148" t="s">
        <v>98</v>
      </c>
      <c r="C60" s="152"/>
      <c r="D60" s="152"/>
      <c r="E60" s="152"/>
      <c r="F60" s="152"/>
      <c r="G60" s="152"/>
      <c r="H60" s="152"/>
      <c r="I60" s="152"/>
      <c r="J60" s="153"/>
      <c r="K60" s="152"/>
      <c r="L60" s="154"/>
      <c r="M60" s="155"/>
      <c r="N60" s="149" t="n">
        <v>469736</v>
      </c>
      <c r="O60" s="155"/>
      <c r="P60" s="155"/>
      <c r="Q60" s="155"/>
      <c r="R60" s="149" t="n">
        <v>469736</v>
      </c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2"/>
      <c r="AJ60" s="155"/>
      <c r="AK60" s="152"/>
      <c r="AL60" s="155"/>
      <c r="AM60" s="152"/>
      <c r="AN60" s="155"/>
      <c r="AO60" s="155"/>
      <c r="AQ60" s="155"/>
      <c r="AR60" s="155"/>
      <c r="AS60" s="155"/>
      <c r="AU60" s="155"/>
      <c r="AV60" s="155"/>
      <c r="AW60" s="155"/>
      <c r="AY60" s="90" t="n">
        <f aca="false">SUM(T60:AX60)</f>
        <v>0</v>
      </c>
      <c r="AZ60" s="90" t="n">
        <f aca="false">SUM(U60:AY60)</f>
        <v>0</v>
      </c>
      <c r="BA60" s="90"/>
      <c r="BB60" s="90" t="n">
        <f aca="false">SUM(W60:BA60)</f>
        <v>0</v>
      </c>
      <c r="BC60" s="90" t="n">
        <f aca="false">IF(+R60-AY60+BA60&gt;0,R60-AY60+BA60,0)</f>
        <v>469736</v>
      </c>
      <c r="BD60" s="90" t="n">
        <f aca="false">SUM(Y60:BC60)</f>
        <v>469736</v>
      </c>
      <c r="BE60" s="90" t="n">
        <f aca="false">+AY60+BC60</f>
        <v>469736</v>
      </c>
      <c r="BF60" s="90" t="n">
        <f aca="false">SUM(AA60:BE60)</f>
        <v>1409208</v>
      </c>
      <c r="BG60" s="90" t="n">
        <f aca="false">+R60-BE60</f>
        <v>0</v>
      </c>
      <c r="BH60" s="155"/>
      <c r="BI60" s="152"/>
      <c r="BJ60" s="152"/>
      <c r="BK60" s="152"/>
      <c r="BL60" s="152"/>
      <c r="BM60" s="152"/>
      <c r="BN60" s="152"/>
      <c r="BO60" s="152"/>
      <c r="BP60" s="152"/>
      <c r="BQ60" s="152"/>
      <c r="BR60" s="152"/>
      <c r="BS60" s="152"/>
      <c r="BT60" s="152"/>
      <c r="BU60" s="152"/>
      <c r="BV60" s="152"/>
      <c r="BW60" s="152"/>
      <c r="BX60" s="152"/>
      <c r="BY60" s="152"/>
      <c r="BZ60" s="152"/>
      <c r="CA60" s="152"/>
      <c r="CB60" s="152"/>
      <c r="CC60" s="152"/>
      <c r="CD60" s="152"/>
      <c r="CE60" s="152"/>
      <c r="CF60" s="152"/>
      <c r="CG60" s="152"/>
      <c r="CH60" s="152"/>
      <c r="CI60" s="152"/>
      <c r="CJ60" s="152"/>
      <c r="CK60" s="152"/>
      <c r="CL60" s="152"/>
      <c r="CM60" s="152"/>
      <c r="CN60" s="152"/>
      <c r="CO60" s="152"/>
      <c r="CP60" s="152"/>
      <c r="CQ60" s="152"/>
      <c r="CR60" s="152"/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152"/>
      <c r="FW60" s="152"/>
      <c r="FX60" s="152"/>
      <c r="FY60" s="152"/>
      <c r="FZ60" s="152"/>
      <c r="GA60" s="152"/>
      <c r="GB60" s="152"/>
      <c r="GC60" s="152"/>
      <c r="GD60" s="152"/>
      <c r="GE60" s="152"/>
      <c r="GF60" s="152"/>
      <c r="GG60" s="152"/>
      <c r="GH60" s="152"/>
      <c r="GI60" s="152"/>
      <c r="GJ60" s="152"/>
      <c r="GK60" s="152"/>
      <c r="GL60" s="152"/>
      <c r="GM60" s="152"/>
      <c r="GN60" s="152"/>
      <c r="GO60" s="152"/>
      <c r="GP60" s="152"/>
      <c r="GQ60" s="152"/>
      <c r="GR60" s="152"/>
      <c r="GS60" s="152"/>
      <c r="GT60" s="152"/>
      <c r="GU60" s="152"/>
      <c r="GV60" s="152"/>
      <c r="GW60" s="152"/>
      <c r="GX60" s="152"/>
      <c r="GY60" s="152"/>
      <c r="GZ60" s="152"/>
      <c r="HA60" s="152"/>
      <c r="HB60" s="152"/>
      <c r="HC60" s="152"/>
      <c r="HD60" s="152"/>
      <c r="HE60" s="152"/>
      <c r="HF60" s="152"/>
      <c r="HG60" s="152"/>
      <c r="HH60" s="152"/>
      <c r="HI60" s="152"/>
      <c r="HJ60" s="152"/>
      <c r="HK60" s="152"/>
      <c r="HL60" s="152"/>
      <c r="HM60" s="152"/>
      <c r="HN60" s="152"/>
      <c r="HO60" s="152"/>
      <c r="HP60" s="152"/>
      <c r="HQ60" s="152"/>
      <c r="HR60" s="152"/>
      <c r="HS60" s="152"/>
      <c r="HT60" s="152"/>
      <c r="HU60" s="152"/>
      <c r="HV60" s="152"/>
      <c r="HW60" s="152"/>
      <c r="HX60" s="152"/>
      <c r="HY60" s="152"/>
      <c r="HZ60" s="152"/>
      <c r="IA60" s="152"/>
      <c r="IB60" s="152"/>
      <c r="IC60" s="152"/>
      <c r="ID60" s="152"/>
      <c r="IE60" s="152"/>
      <c r="IF60" s="152"/>
      <c r="IG60" s="152"/>
      <c r="IH60" s="152"/>
      <c r="II60" s="152"/>
      <c r="IJ60" s="152"/>
      <c r="IK60" s="152"/>
      <c r="IL60" s="152"/>
      <c r="IM60" s="152"/>
      <c r="IN60" s="152"/>
      <c r="IO60" s="152"/>
      <c r="IP60" s="152"/>
      <c r="IQ60" s="152"/>
      <c r="IR60" s="152"/>
      <c r="IS60" s="152"/>
      <c r="IT60" s="152"/>
      <c r="IU60" s="152"/>
      <c r="IV60" s="152"/>
      <c r="IW60" s="152"/>
    </row>
    <row r="61" customFormat="false" ht="12.75" hidden="false" customHeight="false" outlineLevel="0" collapsed="false">
      <c r="A61" s="157"/>
      <c r="B61" s="148" t="s">
        <v>99</v>
      </c>
      <c r="C61" s="152"/>
      <c r="D61" s="152"/>
      <c r="E61" s="152"/>
      <c r="F61" s="152"/>
      <c r="G61" s="152"/>
      <c r="H61" s="152"/>
      <c r="I61" s="152"/>
      <c r="J61" s="153"/>
      <c r="K61" s="152"/>
      <c r="L61" s="154"/>
      <c r="M61" s="155"/>
      <c r="N61" s="149" t="n">
        <v>317869</v>
      </c>
      <c r="O61" s="155"/>
      <c r="P61" s="155"/>
      <c r="Q61" s="155"/>
      <c r="R61" s="149" t="n">
        <v>317869</v>
      </c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2"/>
      <c r="AJ61" s="155"/>
      <c r="AK61" s="152"/>
      <c r="AL61" s="155"/>
      <c r="AM61" s="152"/>
      <c r="AN61" s="155"/>
      <c r="AO61" s="155"/>
      <c r="AQ61" s="155"/>
      <c r="AR61" s="155"/>
      <c r="AS61" s="155"/>
      <c r="AU61" s="155"/>
      <c r="AV61" s="155"/>
      <c r="AW61" s="155"/>
      <c r="AY61" s="90" t="n">
        <f aca="false">SUM(T61:AX61)</f>
        <v>0</v>
      </c>
      <c r="AZ61" s="155"/>
      <c r="BA61" s="90"/>
      <c r="BB61" s="155"/>
      <c r="BC61" s="90" t="n">
        <f aca="false">IF(+R61-AY61+BA61&gt;0,R61-AY61+BA61,0)</f>
        <v>317869</v>
      </c>
      <c r="BE61" s="90" t="n">
        <f aca="false">+AY61+BC61</f>
        <v>317869</v>
      </c>
      <c r="BG61" s="90" t="n">
        <f aca="false">+R61-BE61</f>
        <v>0</v>
      </c>
      <c r="BH61" s="155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152"/>
      <c r="BV61" s="152"/>
      <c r="BW61" s="152"/>
      <c r="BX61" s="152"/>
      <c r="BY61" s="152"/>
      <c r="BZ61" s="152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  <c r="FQ61" s="152"/>
      <c r="FR61" s="152"/>
      <c r="FS61" s="152"/>
      <c r="FT61" s="152"/>
      <c r="FU61" s="152"/>
      <c r="FV61" s="152"/>
      <c r="FW61" s="152"/>
      <c r="FX61" s="152"/>
      <c r="FY61" s="152"/>
      <c r="FZ61" s="152"/>
      <c r="GA61" s="152"/>
      <c r="GB61" s="152"/>
      <c r="GC61" s="152"/>
      <c r="GD61" s="152"/>
      <c r="GE61" s="152"/>
      <c r="GF61" s="152"/>
      <c r="GG61" s="152"/>
      <c r="GH61" s="152"/>
      <c r="GI61" s="152"/>
      <c r="GJ61" s="152"/>
      <c r="GK61" s="152"/>
      <c r="GL61" s="152"/>
      <c r="GM61" s="152"/>
      <c r="GN61" s="152"/>
      <c r="GO61" s="152"/>
      <c r="GP61" s="152"/>
      <c r="GQ61" s="152"/>
      <c r="GR61" s="152"/>
      <c r="GS61" s="152"/>
      <c r="GT61" s="152"/>
      <c r="GU61" s="152"/>
      <c r="GV61" s="152"/>
      <c r="GW61" s="152"/>
      <c r="GX61" s="152"/>
      <c r="GY61" s="152"/>
      <c r="GZ61" s="152"/>
      <c r="HA61" s="152"/>
      <c r="HB61" s="152"/>
      <c r="HC61" s="152"/>
      <c r="HD61" s="152"/>
      <c r="HE61" s="152"/>
      <c r="HF61" s="152"/>
      <c r="HG61" s="152"/>
      <c r="HH61" s="152"/>
      <c r="HI61" s="152"/>
      <c r="HJ61" s="152"/>
      <c r="HK61" s="152"/>
      <c r="HL61" s="152"/>
      <c r="HM61" s="152"/>
      <c r="HN61" s="152"/>
      <c r="HO61" s="152"/>
      <c r="HP61" s="152"/>
      <c r="HQ61" s="152"/>
      <c r="HR61" s="152"/>
      <c r="HS61" s="152"/>
      <c r="HT61" s="152"/>
      <c r="HU61" s="152"/>
      <c r="HV61" s="152"/>
      <c r="HW61" s="152"/>
      <c r="HX61" s="152"/>
      <c r="HY61" s="152"/>
      <c r="HZ61" s="152"/>
      <c r="IA61" s="152"/>
      <c r="IB61" s="152"/>
      <c r="IC61" s="152"/>
      <c r="ID61" s="152"/>
      <c r="IE61" s="152"/>
      <c r="IF61" s="152"/>
      <c r="IG61" s="152"/>
      <c r="IH61" s="152"/>
      <c r="II61" s="152"/>
      <c r="IJ61" s="152"/>
      <c r="IK61" s="152"/>
      <c r="IL61" s="152"/>
      <c r="IM61" s="152"/>
      <c r="IN61" s="152"/>
      <c r="IO61" s="152"/>
      <c r="IP61" s="152"/>
      <c r="IQ61" s="152"/>
      <c r="IR61" s="152"/>
      <c r="IS61" s="152"/>
      <c r="IT61" s="152"/>
      <c r="IU61" s="152"/>
      <c r="IV61" s="152"/>
      <c r="IW61" s="152"/>
    </row>
    <row r="62" customFormat="false" ht="12.75" hidden="false" customHeight="false" outlineLevel="0" collapsed="false">
      <c r="A62" s="157"/>
      <c r="B62" s="148" t="s">
        <v>100</v>
      </c>
      <c r="C62" s="152"/>
      <c r="D62" s="152"/>
      <c r="E62" s="152"/>
      <c r="F62" s="152"/>
      <c r="G62" s="152"/>
      <c r="H62" s="152"/>
      <c r="I62" s="152"/>
      <c r="J62" s="153"/>
      <c r="K62" s="152"/>
      <c r="L62" s="154"/>
      <c r="M62" s="155"/>
      <c r="N62" s="149" t="n">
        <v>752981</v>
      </c>
      <c r="O62" s="155"/>
      <c r="P62" s="155"/>
      <c r="Q62" s="155"/>
      <c r="R62" s="149" t="n">
        <v>752981</v>
      </c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2"/>
      <c r="AJ62" s="155"/>
      <c r="AK62" s="152"/>
      <c r="AL62" s="155"/>
      <c r="AM62" s="152"/>
      <c r="AN62" s="155"/>
      <c r="AO62" s="155"/>
      <c r="AQ62" s="155"/>
      <c r="AR62" s="155"/>
      <c r="AS62" s="155"/>
      <c r="AU62" s="155"/>
      <c r="AV62" s="155"/>
      <c r="AW62" s="155"/>
      <c r="AY62" s="90" t="n">
        <f aca="false">SUM(T62:AX62)</f>
        <v>0</v>
      </c>
      <c r="AZ62" s="155"/>
      <c r="BA62" s="90"/>
      <c r="BB62" s="155"/>
      <c r="BC62" s="90" t="n">
        <f aca="false">IF(+R62-AY62+BA62&gt;0,R62-AY62+BA62,0)</f>
        <v>752981</v>
      </c>
      <c r="BE62" s="90" t="n">
        <f aca="false">+AY62+BC62</f>
        <v>752981</v>
      </c>
      <c r="BG62" s="90" t="n">
        <f aca="false">+R62-BE62</f>
        <v>0</v>
      </c>
      <c r="BH62" s="155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2"/>
      <c r="BY62" s="152"/>
      <c r="BZ62" s="15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152"/>
      <c r="CU62" s="152"/>
      <c r="CV62" s="152"/>
      <c r="CW62" s="152"/>
      <c r="CX62" s="152"/>
      <c r="CY62" s="152"/>
      <c r="CZ62" s="152"/>
      <c r="DA62" s="152"/>
      <c r="DB62" s="152"/>
      <c r="DC62" s="152"/>
      <c r="DD62" s="152"/>
      <c r="DE62" s="152"/>
      <c r="DF62" s="152"/>
      <c r="DG62" s="152"/>
      <c r="DH62" s="152"/>
      <c r="DI62" s="152"/>
      <c r="DJ62" s="152"/>
      <c r="DK62" s="152"/>
      <c r="DL62" s="152"/>
      <c r="DM62" s="152"/>
      <c r="DN62" s="152"/>
      <c r="DO62" s="152"/>
      <c r="DP62" s="152"/>
      <c r="DQ62" s="152"/>
      <c r="DR62" s="152"/>
      <c r="DS62" s="152"/>
      <c r="DT62" s="152"/>
      <c r="DU62" s="152"/>
      <c r="DV62" s="152"/>
      <c r="DW62" s="152"/>
      <c r="DX62" s="152"/>
      <c r="DY62" s="152"/>
      <c r="DZ62" s="152"/>
      <c r="EA62" s="152"/>
      <c r="EB62" s="152"/>
      <c r="EC62" s="152"/>
      <c r="ED62" s="152"/>
      <c r="EE62" s="152"/>
      <c r="EF62" s="152"/>
      <c r="EG62" s="152"/>
      <c r="EH62" s="152"/>
      <c r="EI62" s="152"/>
      <c r="EJ62" s="152"/>
      <c r="EK62" s="152"/>
      <c r="EL62" s="152"/>
      <c r="EM62" s="152"/>
      <c r="EN62" s="152"/>
      <c r="EO62" s="152"/>
      <c r="EP62" s="152"/>
      <c r="EQ62" s="152"/>
      <c r="ER62" s="152"/>
      <c r="ES62" s="152"/>
      <c r="ET62" s="152"/>
      <c r="EU62" s="152"/>
      <c r="EV62" s="152"/>
      <c r="EW62" s="152"/>
      <c r="EX62" s="152"/>
      <c r="EY62" s="152"/>
      <c r="EZ62" s="152"/>
      <c r="FA62" s="152"/>
      <c r="FB62" s="152"/>
      <c r="FC62" s="152"/>
      <c r="FD62" s="152"/>
      <c r="FE62" s="152"/>
      <c r="FF62" s="152"/>
      <c r="FG62" s="152"/>
      <c r="FH62" s="152"/>
      <c r="FI62" s="152"/>
      <c r="FJ62" s="152"/>
      <c r="FK62" s="152"/>
      <c r="FL62" s="152"/>
      <c r="FM62" s="152"/>
      <c r="FN62" s="152"/>
      <c r="FO62" s="152"/>
      <c r="FP62" s="152"/>
      <c r="FQ62" s="152"/>
      <c r="FR62" s="152"/>
      <c r="FS62" s="152"/>
      <c r="FT62" s="152"/>
      <c r="FU62" s="152"/>
      <c r="FV62" s="152"/>
      <c r="FW62" s="152"/>
      <c r="FX62" s="152"/>
      <c r="FY62" s="152"/>
      <c r="FZ62" s="152"/>
      <c r="GA62" s="152"/>
      <c r="GB62" s="152"/>
      <c r="GC62" s="152"/>
      <c r="GD62" s="152"/>
      <c r="GE62" s="152"/>
      <c r="GF62" s="152"/>
      <c r="GG62" s="152"/>
      <c r="GH62" s="152"/>
      <c r="GI62" s="152"/>
      <c r="GJ62" s="152"/>
      <c r="GK62" s="152"/>
      <c r="GL62" s="152"/>
      <c r="GM62" s="152"/>
      <c r="GN62" s="152"/>
      <c r="GO62" s="152"/>
      <c r="GP62" s="152"/>
      <c r="GQ62" s="152"/>
      <c r="GR62" s="152"/>
      <c r="GS62" s="152"/>
      <c r="GT62" s="152"/>
      <c r="GU62" s="152"/>
      <c r="GV62" s="152"/>
      <c r="GW62" s="152"/>
      <c r="GX62" s="152"/>
      <c r="GY62" s="152"/>
      <c r="GZ62" s="152"/>
      <c r="HA62" s="152"/>
      <c r="HB62" s="152"/>
      <c r="HC62" s="152"/>
      <c r="HD62" s="152"/>
      <c r="HE62" s="152"/>
      <c r="HF62" s="152"/>
      <c r="HG62" s="152"/>
      <c r="HH62" s="152"/>
      <c r="HI62" s="152"/>
      <c r="HJ62" s="152"/>
      <c r="HK62" s="152"/>
      <c r="HL62" s="152"/>
      <c r="HM62" s="152"/>
      <c r="HN62" s="152"/>
      <c r="HO62" s="152"/>
      <c r="HP62" s="152"/>
      <c r="HQ62" s="152"/>
      <c r="HR62" s="152"/>
      <c r="HS62" s="152"/>
      <c r="HT62" s="152"/>
      <c r="HU62" s="152"/>
      <c r="HV62" s="152"/>
      <c r="HW62" s="152"/>
      <c r="HX62" s="152"/>
      <c r="HY62" s="152"/>
      <c r="HZ62" s="152"/>
      <c r="IA62" s="152"/>
      <c r="IB62" s="152"/>
      <c r="IC62" s="152"/>
      <c r="ID62" s="152"/>
      <c r="IE62" s="152"/>
      <c r="IF62" s="152"/>
      <c r="IG62" s="152"/>
      <c r="IH62" s="152"/>
      <c r="II62" s="152"/>
      <c r="IJ62" s="152"/>
      <c r="IK62" s="152"/>
      <c r="IL62" s="152"/>
      <c r="IM62" s="152"/>
      <c r="IN62" s="152"/>
      <c r="IO62" s="152"/>
      <c r="IP62" s="152"/>
      <c r="IQ62" s="152"/>
      <c r="IR62" s="152"/>
      <c r="IS62" s="152"/>
      <c r="IT62" s="152"/>
      <c r="IU62" s="152"/>
      <c r="IV62" s="152"/>
      <c r="IW62" s="152"/>
    </row>
    <row r="63" customFormat="false" ht="12.75" hidden="false" customHeight="false" outlineLevel="0" collapsed="false">
      <c r="A63" s="157"/>
      <c r="B63" s="148" t="s">
        <v>101</v>
      </c>
      <c r="C63" s="152"/>
      <c r="D63" s="152"/>
      <c r="E63" s="152"/>
      <c r="F63" s="152"/>
      <c r="G63" s="152"/>
      <c r="H63" s="152"/>
      <c r="I63" s="152"/>
      <c r="J63" s="153"/>
      <c r="K63" s="152"/>
      <c r="L63" s="154"/>
      <c r="M63" s="155"/>
      <c r="N63" s="149" t="n">
        <v>41482</v>
      </c>
      <c r="O63" s="155"/>
      <c r="P63" s="155"/>
      <c r="Q63" s="155"/>
      <c r="R63" s="149" t="n">
        <v>41482</v>
      </c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2"/>
      <c r="AJ63" s="155"/>
      <c r="AK63" s="152"/>
      <c r="AL63" s="155"/>
      <c r="AM63" s="152"/>
      <c r="AN63" s="155"/>
      <c r="AO63" s="155"/>
      <c r="AQ63" s="155"/>
      <c r="AR63" s="155"/>
      <c r="AS63" s="155"/>
      <c r="AU63" s="155"/>
      <c r="AV63" s="155"/>
      <c r="AW63" s="155"/>
      <c r="AY63" s="90" t="n">
        <f aca="false">SUM(T63:AX63)</f>
        <v>0</v>
      </c>
      <c r="AZ63" s="90" t="n">
        <f aca="false">SUM(U63:AY63)</f>
        <v>0</v>
      </c>
      <c r="BA63" s="90"/>
      <c r="BB63" s="90" t="n">
        <f aca="false">SUM(W63:BA63)</f>
        <v>0</v>
      </c>
      <c r="BC63" s="90" t="n">
        <f aca="false">IF(+R63-AY63+BA63&gt;0,R63-AY63+BA63,0)</f>
        <v>41482</v>
      </c>
      <c r="BD63" s="90" t="n">
        <f aca="false">SUM(Y63:BC63)</f>
        <v>41482</v>
      </c>
      <c r="BE63" s="90" t="n">
        <f aca="false">+AY63+BC63</f>
        <v>41482</v>
      </c>
      <c r="BF63" s="90" t="n">
        <f aca="false">SUM(AA63:BE63)</f>
        <v>124446</v>
      </c>
      <c r="BG63" s="90" t="n">
        <f aca="false">+R63-BE63</f>
        <v>0</v>
      </c>
      <c r="BH63" s="90" t="n">
        <f aca="false">SUM(AC63:BG63)</f>
        <v>248892</v>
      </c>
      <c r="BI63" s="90" t="n">
        <f aca="false">SUM(AD63:BH63)</f>
        <v>497784</v>
      </c>
      <c r="BJ63" s="90" t="n">
        <f aca="false">SUM(AE63:BI63)</f>
        <v>995568</v>
      </c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2"/>
      <c r="BY63" s="152"/>
      <c r="BZ63" s="152"/>
      <c r="CA63" s="152"/>
      <c r="CB63" s="152"/>
      <c r="CC63" s="152"/>
      <c r="CD63" s="152"/>
      <c r="CE63" s="152"/>
      <c r="CF63" s="152"/>
      <c r="CG63" s="152"/>
      <c r="CH63" s="152"/>
      <c r="CI63" s="152"/>
      <c r="CJ63" s="152"/>
      <c r="CK63" s="152"/>
      <c r="CL63" s="152"/>
      <c r="CM63" s="152"/>
      <c r="CN63" s="152"/>
      <c r="CO63" s="152"/>
      <c r="CP63" s="152"/>
      <c r="CQ63" s="152"/>
      <c r="CR63" s="152"/>
      <c r="CS63" s="152"/>
      <c r="CT63" s="152"/>
      <c r="CU63" s="152"/>
      <c r="CV63" s="152"/>
      <c r="CW63" s="152"/>
      <c r="CX63" s="152"/>
      <c r="CY63" s="152"/>
      <c r="CZ63" s="152"/>
      <c r="DA63" s="152"/>
      <c r="DB63" s="152"/>
      <c r="DC63" s="152"/>
      <c r="DD63" s="152"/>
      <c r="DE63" s="152"/>
      <c r="DF63" s="152"/>
      <c r="DG63" s="152"/>
      <c r="DH63" s="152"/>
      <c r="DI63" s="152"/>
      <c r="DJ63" s="152"/>
      <c r="DK63" s="152"/>
      <c r="DL63" s="152"/>
      <c r="DM63" s="152"/>
      <c r="DN63" s="152"/>
      <c r="DO63" s="152"/>
      <c r="DP63" s="152"/>
      <c r="DQ63" s="152"/>
      <c r="DR63" s="152"/>
      <c r="DS63" s="152"/>
      <c r="DT63" s="152"/>
      <c r="DU63" s="152"/>
      <c r="DV63" s="152"/>
      <c r="DW63" s="152"/>
      <c r="DX63" s="152"/>
      <c r="DY63" s="152"/>
      <c r="DZ63" s="152"/>
      <c r="EA63" s="152"/>
      <c r="EB63" s="152"/>
      <c r="EC63" s="152"/>
      <c r="ED63" s="152"/>
      <c r="EE63" s="152"/>
      <c r="EF63" s="152"/>
      <c r="EG63" s="152"/>
      <c r="EH63" s="152"/>
      <c r="EI63" s="152"/>
      <c r="EJ63" s="152"/>
      <c r="EK63" s="152"/>
      <c r="EL63" s="152"/>
      <c r="EM63" s="152"/>
      <c r="EN63" s="152"/>
      <c r="EO63" s="152"/>
      <c r="EP63" s="152"/>
      <c r="EQ63" s="152"/>
      <c r="ER63" s="152"/>
      <c r="ES63" s="152"/>
      <c r="ET63" s="152"/>
      <c r="EU63" s="152"/>
      <c r="EV63" s="152"/>
      <c r="EW63" s="152"/>
      <c r="EX63" s="152"/>
      <c r="EY63" s="152"/>
      <c r="EZ63" s="152"/>
      <c r="FA63" s="152"/>
      <c r="FB63" s="152"/>
      <c r="FC63" s="152"/>
      <c r="FD63" s="152"/>
      <c r="FE63" s="152"/>
      <c r="FF63" s="152"/>
      <c r="FG63" s="152"/>
      <c r="FH63" s="152"/>
      <c r="FI63" s="152"/>
      <c r="FJ63" s="152"/>
      <c r="FK63" s="152"/>
      <c r="FL63" s="152"/>
      <c r="FM63" s="152"/>
      <c r="FN63" s="152"/>
      <c r="FO63" s="152"/>
      <c r="FP63" s="152"/>
      <c r="FQ63" s="152"/>
      <c r="FR63" s="152"/>
      <c r="FS63" s="152"/>
      <c r="FT63" s="152"/>
      <c r="FU63" s="152"/>
      <c r="FV63" s="152"/>
      <c r="FW63" s="152"/>
      <c r="FX63" s="152"/>
      <c r="FY63" s="152"/>
      <c r="FZ63" s="152"/>
      <c r="GA63" s="152"/>
      <c r="GB63" s="152"/>
      <c r="GC63" s="152"/>
      <c r="GD63" s="152"/>
      <c r="GE63" s="152"/>
      <c r="GF63" s="152"/>
      <c r="GG63" s="152"/>
      <c r="GH63" s="152"/>
      <c r="GI63" s="152"/>
      <c r="GJ63" s="152"/>
      <c r="GK63" s="152"/>
      <c r="GL63" s="152"/>
      <c r="GM63" s="152"/>
      <c r="GN63" s="152"/>
      <c r="GO63" s="152"/>
      <c r="GP63" s="152"/>
      <c r="GQ63" s="152"/>
      <c r="GR63" s="152"/>
      <c r="GS63" s="152"/>
      <c r="GT63" s="152"/>
      <c r="GU63" s="152"/>
      <c r="GV63" s="152"/>
      <c r="GW63" s="152"/>
      <c r="GX63" s="152"/>
      <c r="GY63" s="152"/>
      <c r="GZ63" s="152"/>
      <c r="HA63" s="152"/>
      <c r="HB63" s="152"/>
      <c r="HC63" s="152"/>
      <c r="HD63" s="152"/>
      <c r="HE63" s="152"/>
      <c r="HF63" s="152"/>
      <c r="HG63" s="152"/>
      <c r="HH63" s="152"/>
      <c r="HI63" s="152"/>
      <c r="HJ63" s="152"/>
      <c r="HK63" s="152"/>
      <c r="HL63" s="152"/>
      <c r="HM63" s="152"/>
      <c r="HN63" s="152"/>
      <c r="HO63" s="152"/>
      <c r="HP63" s="152"/>
      <c r="HQ63" s="152"/>
      <c r="HR63" s="152"/>
      <c r="HS63" s="152"/>
      <c r="HT63" s="152"/>
      <c r="HU63" s="152"/>
      <c r="HV63" s="152"/>
      <c r="HW63" s="152"/>
      <c r="HX63" s="152"/>
      <c r="HY63" s="152"/>
      <c r="HZ63" s="152"/>
      <c r="IA63" s="152"/>
      <c r="IB63" s="152"/>
      <c r="IC63" s="152"/>
      <c r="ID63" s="152"/>
      <c r="IE63" s="152"/>
      <c r="IF63" s="152"/>
      <c r="IG63" s="152"/>
      <c r="IH63" s="152"/>
      <c r="II63" s="152"/>
      <c r="IJ63" s="152"/>
      <c r="IK63" s="152"/>
      <c r="IL63" s="152"/>
      <c r="IM63" s="152"/>
      <c r="IN63" s="152"/>
      <c r="IO63" s="152"/>
      <c r="IP63" s="152"/>
      <c r="IQ63" s="152"/>
      <c r="IR63" s="152"/>
      <c r="IS63" s="152"/>
      <c r="IT63" s="152"/>
      <c r="IU63" s="152"/>
      <c r="IV63" s="152"/>
      <c r="IW63" s="152"/>
    </row>
    <row r="64" customFormat="false" ht="12.75" hidden="false" customHeight="false" outlineLevel="0" collapsed="false">
      <c r="A64" s="157"/>
      <c r="B64" s="148" t="s">
        <v>102</v>
      </c>
      <c r="C64" s="152"/>
      <c r="D64" s="152"/>
      <c r="E64" s="152"/>
      <c r="F64" s="152"/>
      <c r="G64" s="152"/>
      <c r="H64" s="152"/>
      <c r="I64" s="152"/>
      <c r="J64" s="153"/>
      <c r="K64" s="152"/>
      <c r="L64" s="154"/>
      <c r="M64" s="155"/>
      <c r="N64" s="149" t="n">
        <v>44805</v>
      </c>
      <c r="O64" s="155"/>
      <c r="P64" s="155"/>
      <c r="Q64" s="155"/>
      <c r="R64" s="149" t="n">
        <v>44805</v>
      </c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2"/>
      <c r="AJ64" s="155"/>
      <c r="AK64" s="152"/>
      <c r="AL64" s="155"/>
      <c r="AM64" s="152"/>
      <c r="AN64" s="155"/>
      <c r="AO64" s="155"/>
      <c r="AQ64" s="155"/>
      <c r="AR64" s="155"/>
      <c r="AS64" s="155"/>
      <c r="AU64" s="155"/>
      <c r="AV64" s="155"/>
      <c r="AW64" s="155"/>
      <c r="AY64" s="90" t="n">
        <f aca="false">SUM(T64:AX64)</f>
        <v>0</v>
      </c>
      <c r="AZ64" s="155"/>
      <c r="BA64" s="90"/>
      <c r="BB64" s="155"/>
      <c r="BC64" s="90" t="n">
        <f aca="false">IF(+R64-AY64+BA64&gt;0,R64-AY64+BA64,0)</f>
        <v>44805</v>
      </c>
      <c r="BE64" s="90" t="n">
        <f aca="false">+AY64+BC64</f>
        <v>44805</v>
      </c>
      <c r="BG64" s="90" t="n">
        <f aca="false">+R64-BE64</f>
        <v>0</v>
      </c>
      <c r="BH64" s="155"/>
      <c r="BI64" s="152"/>
      <c r="BJ64" s="152"/>
      <c r="BK64" s="152"/>
      <c r="BL64" s="152"/>
      <c r="BM64" s="152"/>
      <c r="BN64" s="152"/>
      <c r="BO64" s="152"/>
      <c r="BP64" s="152"/>
      <c r="BQ64" s="152"/>
      <c r="BR64" s="152"/>
      <c r="BS64" s="152"/>
      <c r="BT64" s="152"/>
      <c r="BU64" s="152"/>
      <c r="BV64" s="152"/>
      <c r="BW64" s="152"/>
      <c r="BX64" s="152"/>
      <c r="BY64" s="152"/>
      <c r="BZ64" s="152"/>
      <c r="CA64" s="152"/>
      <c r="CB64" s="152"/>
      <c r="CC64" s="152"/>
      <c r="CD64" s="152"/>
      <c r="CE64" s="152"/>
      <c r="CF64" s="152"/>
      <c r="CG64" s="152"/>
      <c r="CH64" s="152"/>
      <c r="CI64" s="152"/>
      <c r="CJ64" s="152"/>
      <c r="CK64" s="152"/>
      <c r="CL64" s="152"/>
      <c r="CM64" s="152"/>
      <c r="CN64" s="152"/>
      <c r="CO64" s="152"/>
      <c r="CP64" s="152"/>
      <c r="CQ64" s="152"/>
      <c r="CR64" s="152"/>
      <c r="CS64" s="152"/>
      <c r="CT64" s="152"/>
      <c r="CU64" s="152"/>
      <c r="CV64" s="152"/>
      <c r="CW64" s="152"/>
      <c r="CX64" s="152"/>
      <c r="CY64" s="152"/>
      <c r="CZ64" s="152"/>
      <c r="DA64" s="152"/>
      <c r="DB64" s="152"/>
      <c r="DC64" s="152"/>
      <c r="DD64" s="152"/>
      <c r="DE64" s="152"/>
      <c r="DF64" s="152"/>
      <c r="DG64" s="152"/>
      <c r="DH64" s="152"/>
      <c r="DI64" s="152"/>
      <c r="DJ64" s="152"/>
      <c r="DK64" s="152"/>
      <c r="DL64" s="152"/>
      <c r="DM64" s="152"/>
      <c r="DN64" s="152"/>
      <c r="DO64" s="152"/>
      <c r="DP64" s="152"/>
      <c r="DQ64" s="152"/>
      <c r="DR64" s="152"/>
      <c r="DS64" s="152"/>
      <c r="DT64" s="152"/>
      <c r="DU64" s="152"/>
      <c r="DV64" s="152"/>
      <c r="DW64" s="152"/>
      <c r="DX64" s="152"/>
      <c r="DY64" s="152"/>
      <c r="DZ64" s="152"/>
      <c r="EA64" s="152"/>
      <c r="EB64" s="152"/>
      <c r="EC64" s="152"/>
      <c r="ED64" s="152"/>
      <c r="EE64" s="152"/>
      <c r="EF64" s="152"/>
      <c r="EG64" s="152"/>
      <c r="EH64" s="152"/>
      <c r="EI64" s="152"/>
      <c r="EJ64" s="152"/>
      <c r="EK64" s="152"/>
      <c r="EL64" s="152"/>
      <c r="EM64" s="152"/>
      <c r="EN64" s="152"/>
      <c r="EO64" s="152"/>
      <c r="EP64" s="152"/>
      <c r="EQ64" s="152"/>
      <c r="ER64" s="152"/>
      <c r="ES64" s="152"/>
      <c r="ET64" s="152"/>
      <c r="EU64" s="152"/>
      <c r="EV64" s="152"/>
      <c r="EW64" s="152"/>
      <c r="EX64" s="152"/>
      <c r="EY64" s="152"/>
      <c r="EZ64" s="152"/>
      <c r="FA64" s="152"/>
      <c r="FB64" s="152"/>
      <c r="FC64" s="152"/>
      <c r="FD64" s="152"/>
      <c r="FE64" s="152"/>
      <c r="FF64" s="152"/>
      <c r="FG64" s="152"/>
      <c r="FH64" s="152"/>
      <c r="FI64" s="152"/>
      <c r="FJ64" s="152"/>
      <c r="FK64" s="152"/>
      <c r="FL64" s="152"/>
      <c r="FM64" s="152"/>
      <c r="FN64" s="152"/>
      <c r="FO64" s="152"/>
      <c r="FP64" s="152"/>
      <c r="FQ64" s="152"/>
      <c r="FR64" s="152"/>
      <c r="FS64" s="152"/>
      <c r="FT64" s="152"/>
      <c r="FU64" s="152"/>
      <c r="FV64" s="152"/>
      <c r="FW64" s="152"/>
      <c r="FX64" s="152"/>
      <c r="FY64" s="152"/>
      <c r="FZ64" s="152"/>
      <c r="GA64" s="152"/>
      <c r="GB64" s="152"/>
      <c r="GC64" s="152"/>
      <c r="GD64" s="152"/>
      <c r="GE64" s="152"/>
      <c r="GF64" s="152"/>
      <c r="GG64" s="152"/>
      <c r="GH64" s="152"/>
      <c r="GI64" s="152"/>
      <c r="GJ64" s="152"/>
      <c r="GK64" s="152"/>
      <c r="GL64" s="152"/>
      <c r="GM64" s="152"/>
      <c r="GN64" s="152"/>
      <c r="GO64" s="152"/>
      <c r="GP64" s="152"/>
      <c r="GQ64" s="152"/>
      <c r="GR64" s="152"/>
      <c r="GS64" s="152"/>
      <c r="GT64" s="152"/>
      <c r="GU64" s="152"/>
      <c r="GV64" s="152"/>
      <c r="GW64" s="152"/>
      <c r="GX64" s="152"/>
      <c r="GY64" s="152"/>
      <c r="GZ64" s="152"/>
      <c r="HA64" s="152"/>
      <c r="HB64" s="152"/>
      <c r="HC64" s="152"/>
      <c r="HD64" s="152"/>
      <c r="HE64" s="152"/>
      <c r="HF64" s="152"/>
      <c r="HG64" s="152"/>
      <c r="HH64" s="152"/>
      <c r="HI64" s="152"/>
      <c r="HJ64" s="152"/>
      <c r="HK64" s="152"/>
      <c r="HL64" s="152"/>
      <c r="HM64" s="152"/>
      <c r="HN64" s="152"/>
      <c r="HO64" s="152"/>
      <c r="HP64" s="152"/>
      <c r="HQ64" s="152"/>
      <c r="HR64" s="152"/>
      <c r="HS64" s="152"/>
      <c r="HT64" s="152"/>
      <c r="HU64" s="152"/>
      <c r="HV64" s="152"/>
      <c r="HW64" s="152"/>
      <c r="HX64" s="152"/>
      <c r="HY64" s="152"/>
      <c r="HZ64" s="152"/>
      <c r="IA64" s="152"/>
      <c r="IB64" s="152"/>
      <c r="IC64" s="152"/>
      <c r="ID64" s="152"/>
      <c r="IE64" s="152"/>
      <c r="IF64" s="152"/>
      <c r="IG64" s="152"/>
      <c r="IH64" s="152"/>
      <c r="II64" s="152"/>
      <c r="IJ64" s="152"/>
      <c r="IK64" s="152"/>
      <c r="IL64" s="152"/>
      <c r="IM64" s="152"/>
      <c r="IN64" s="152"/>
      <c r="IO64" s="152"/>
      <c r="IP64" s="152"/>
      <c r="IQ64" s="152"/>
      <c r="IR64" s="152"/>
      <c r="IS64" s="152"/>
      <c r="IT64" s="152"/>
      <c r="IU64" s="152"/>
      <c r="IV64" s="152"/>
      <c r="IW64" s="152"/>
    </row>
    <row r="65" customFormat="false" ht="12.75" hidden="false" customHeight="false" outlineLevel="0" collapsed="false">
      <c r="A65" s="157"/>
      <c r="B65" s="148" t="s">
        <v>103</v>
      </c>
      <c r="C65" s="152"/>
      <c r="D65" s="152"/>
      <c r="E65" s="152"/>
      <c r="F65" s="152"/>
      <c r="G65" s="152"/>
      <c r="H65" s="152"/>
      <c r="I65" s="152"/>
      <c r="J65" s="153"/>
      <c r="K65" s="152"/>
      <c r="L65" s="154"/>
      <c r="M65" s="155"/>
      <c r="N65" s="149" t="n">
        <v>2724</v>
      </c>
      <c r="O65" s="155"/>
      <c r="P65" s="155"/>
      <c r="Q65" s="155"/>
      <c r="R65" s="149" t="n">
        <v>2724</v>
      </c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2"/>
      <c r="AJ65" s="155"/>
      <c r="AK65" s="152"/>
      <c r="AL65" s="155"/>
      <c r="AM65" s="152"/>
      <c r="AN65" s="155"/>
      <c r="AO65" s="155"/>
      <c r="AQ65" s="155"/>
      <c r="AR65" s="155"/>
      <c r="AS65" s="155"/>
      <c r="AU65" s="155"/>
      <c r="AV65" s="155"/>
      <c r="AW65" s="155"/>
      <c r="AY65" s="90" t="n">
        <f aca="false">SUM(T65:AX65)</f>
        <v>0</v>
      </c>
      <c r="AZ65" s="155"/>
      <c r="BA65" s="155"/>
      <c r="BB65" s="155"/>
      <c r="BC65" s="90" t="n">
        <f aca="false">IF(+R65-AY65+BA65&gt;0,R65-AY65+BA65,0)</f>
        <v>2724</v>
      </c>
      <c r="BE65" s="90" t="n">
        <f aca="false">+AY65+BC65</f>
        <v>2724</v>
      </c>
      <c r="BG65" s="90" t="n">
        <f aca="false">+R65-BE65</f>
        <v>0</v>
      </c>
      <c r="BH65" s="155"/>
      <c r="BI65" s="152"/>
      <c r="BJ65" s="152"/>
      <c r="BK65" s="152"/>
      <c r="BL65" s="152"/>
      <c r="BM65" s="152"/>
      <c r="BN65" s="152"/>
      <c r="BO65" s="152"/>
      <c r="BP65" s="152"/>
      <c r="BQ65" s="152"/>
      <c r="BR65" s="152"/>
      <c r="BS65" s="152"/>
      <c r="BT65" s="152"/>
      <c r="BU65" s="152"/>
      <c r="BV65" s="152"/>
      <c r="BW65" s="152"/>
      <c r="BX65" s="152"/>
      <c r="BY65" s="152"/>
      <c r="BZ65" s="152"/>
      <c r="CA65" s="152"/>
      <c r="CB65" s="152"/>
      <c r="CC65" s="152"/>
      <c r="CD65" s="152"/>
      <c r="CE65" s="152"/>
      <c r="CF65" s="152"/>
      <c r="CG65" s="152"/>
      <c r="CH65" s="152"/>
      <c r="CI65" s="152"/>
      <c r="CJ65" s="152"/>
      <c r="CK65" s="152"/>
      <c r="CL65" s="152"/>
      <c r="CM65" s="152"/>
      <c r="CN65" s="152"/>
      <c r="CO65" s="152"/>
      <c r="CP65" s="152"/>
      <c r="CQ65" s="152"/>
      <c r="CR65" s="152"/>
      <c r="CS65" s="152"/>
      <c r="CT65" s="152"/>
      <c r="CU65" s="152"/>
      <c r="CV65" s="152"/>
      <c r="CW65" s="152"/>
      <c r="CX65" s="152"/>
      <c r="CY65" s="152"/>
      <c r="CZ65" s="152"/>
      <c r="DA65" s="152"/>
      <c r="DB65" s="152"/>
      <c r="DC65" s="152"/>
      <c r="DD65" s="152"/>
      <c r="DE65" s="152"/>
      <c r="DF65" s="152"/>
      <c r="DG65" s="152"/>
      <c r="DH65" s="152"/>
      <c r="DI65" s="152"/>
      <c r="DJ65" s="152"/>
      <c r="DK65" s="152"/>
      <c r="DL65" s="152"/>
      <c r="DM65" s="152"/>
      <c r="DN65" s="152"/>
      <c r="DO65" s="152"/>
      <c r="DP65" s="152"/>
      <c r="DQ65" s="152"/>
      <c r="DR65" s="152"/>
      <c r="DS65" s="152"/>
      <c r="DT65" s="152"/>
      <c r="DU65" s="152"/>
      <c r="DV65" s="152"/>
      <c r="DW65" s="152"/>
      <c r="DX65" s="152"/>
      <c r="DY65" s="152"/>
      <c r="DZ65" s="152"/>
      <c r="EA65" s="152"/>
      <c r="EB65" s="152"/>
      <c r="EC65" s="152"/>
      <c r="ED65" s="152"/>
      <c r="EE65" s="152"/>
      <c r="EF65" s="152"/>
      <c r="EG65" s="152"/>
      <c r="EH65" s="152"/>
      <c r="EI65" s="152"/>
      <c r="EJ65" s="152"/>
      <c r="EK65" s="152"/>
      <c r="EL65" s="152"/>
      <c r="EM65" s="152"/>
      <c r="EN65" s="152"/>
      <c r="EO65" s="152"/>
      <c r="EP65" s="152"/>
      <c r="EQ65" s="152"/>
      <c r="ER65" s="152"/>
      <c r="ES65" s="152"/>
      <c r="ET65" s="152"/>
      <c r="EU65" s="152"/>
      <c r="EV65" s="152"/>
      <c r="EW65" s="152"/>
      <c r="EX65" s="152"/>
      <c r="EY65" s="152"/>
      <c r="EZ65" s="152"/>
      <c r="FA65" s="152"/>
      <c r="FB65" s="152"/>
      <c r="FC65" s="152"/>
      <c r="FD65" s="152"/>
      <c r="FE65" s="152"/>
      <c r="FF65" s="152"/>
      <c r="FG65" s="152"/>
      <c r="FH65" s="152"/>
      <c r="FI65" s="152"/>
      <c r="FJ65" s="152"/>
      <c r="FK65" s="152"/>
      <c r="FL65" s="152"/>
      <c r="FM65" s="152"/>
      <c r="FN65" s="152"/>
      <c r="FO65" s="152"/>
      <c r="FP65" s="152"/>
      <c r="FQ65" s="152"/>
      <c r="FR65" s="152"/>
      <c r="FS65" s="152"/>
      <c r="FT65" s="152"/>
      <c r="FU65" s="152"/>
      <c r="FV65" s="152"/>
      <c r="FW65" s="152"/>
      <c r="FX65" s="152"/>
      <c r="FY65" s="152"/>
      <c r="FZ65" s="152"/>
      <c r="GA65" s="152"/>
      <c r="GB65" s="152"/>
      <c r="GC65" s="152"/>
      <c r="GD65" s="152"/>
      <c r="GE65" s="152"/>
      <c r="GF65" s="152"/>
      <c r="GG65" s="152"/>
      <c r="GH65" s="152"/>
      <c r="GI65" s="152"/>
      <c r="GJ65" s="152"/>
      <c r="GK65" s="152"/>
      <c r="GL65" s="152"/>
      <c r="GM65" s="152"/>
      <c r="GN65" s="152"/>
      <c r="GO65" s="152"/>
      <c r="GP65" s="152"/>
      <c r="GQ65" s="152"/>
      <c r="GR65" s="152"/>
      <c r="GS65" s="152"/>
      <c r="GT65" s="152"/>
      <c r="GU65" s="152"/>
      <c r="GV65" s="152"/>
      <c r="GW65" s="152"/>
      <c r="GX65" s="152"/>
      <c r="GY65" s="152"/>
      <c r="GZ65" s="152"/>
      <c r="HA65" s="152"/>
      <c r="HB65" s="152"/>
      <c r="HC65" s="152"/>
      <c r="HD65" s="152"/>
      <c r="HE65" s="152"/>
      <c r="HF65" s="152"/>
      <c r="HG65" s="152"/>
      <c r="HH65" s="152"/>
      <c r="HI65" s="152"/>
      <c r="HJ65" s="152"/>
      <c r="HK65" s="152"/>
      <c r="HL65" s="152"/>
      <c r="HM65" s="152"/>
      <c r="HN65" s="152"/>
      <c r="HO65" s="152"/>
      <c r="HP65" s="152"/>
      <c r="HQ65" s="152"/>
      <c r="HR65" s="152"/>
      <c r="HS65" s="152"/>
      <c r="HT65" s="152"/>
      <c r="HU65" s="152"/>
      <c r="HV65" s="152"/>
      <c r="HW65" s="152"/>
      <c r="HX65" s="152"/>
      <c r="HY65" s="152"/>
      <c r="HZ65" s="152"/>
      <c r="IA65" s="152"/>
      <c r="IB65" s="152"/>
      <c r="IC65" s="152"/>
      <c r="ID65" s="152"/>
      <c r="IE65" s="152"/>
      <c r="IF65" s="152"/>
      <c r="IG65" s="152"/>
      <c r="IH65" s="152"/>
      <c r="II65" s="152"/>
      <c r="IJ65" s="152"/>
      <c r="IK65" s="152"/>
      <c r="IL65" s="152"/>
      <c r="IM65" s="152"/>
      <c r="IN65" s="152"/>
      <c r="IO65" s="152"/>
      <c r="IP65" s="152"/>
      <c r="IQ65" s="152"/>
      <c r="IR65" s="152"/>
      <c r="IS65" s="152"/>
      <c r="IT65" s="152"/>
      <c r="IU65" s="152"/>
      <c r="IV65" s="152"/>
      <c r="IW65" s="152"/>
    </row>
    <row r="66" customFormat="false" ht="12.75" hidden="false" customHeight="false" outlineLevel="0" collapsed="false">
      <c r="A66" s="157"/>
      <c r="B66" s="148" t="s">
        <v>104</v>
      </c>
      <c r="C66" s="152"/>
      <c r="D66" s="152"/>
      <c r="E66" s="152"/>
      <c r="F66" s="152"/>
      <c r="G66" s="152"/>
      <c r="H66" s="152"/>
      <c r="I66" s="152"/>
      <c r="J66" s="153"/>
      <c r="K66" s="152"/>
      <c r="L66" s="154"/>
      <c r="M66" s="155"/>
      <c r="N66" s="149" t="n">
        <v>105033</v>
      </c>
      <c r="O66" s="155"/>
      <c r="P66" s="155"/>
      <c r="Q66" s="155"/>
      <c r="R66" s="149" t="n">
        <v>105033</v>
      </c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2"/>
      <c r="AJ66" s="155"/>
      <c r="AK66" s="152"/>
      <c r="AL66" s="155"/>
      <c r="AM66" s="152"/>
      <c r="AN66" s="155"/>
      <c r="AO66" s="155"/>
      <c r="AQ66" s="155"/>
      <c r="AR66" s="155"/>
      <c r="AS66" s="155"/>
      <c r="AU66" s="155"/>
      <c r="AV66" s="155"/>
      <c r="AW66" s="155"/>
      <c r="AY66" s="90" t="n">
        <f aca="false">SUM(T66:AX66)</f>
        <v>0</v>
      </c>
      <c r="AZ66" s="155"/>
      <c r="BA66" s="155"/>
      <c r="BB66" s="155"/>
      <c r="BC66" s="90" t="n">
        <f aca="false">IF(+R66-AY66+BA66&gt;0,R66-AY66+BA66,0)</f>
        <v>105033</v>
      </c>
      <c r="BE66" s="90" t="n">
        <f aca="false">+AY66+BC66</f>
        <v>105033</v>
      </c>
      <c r="BG66" s="90" t="n">
        <f aca="false">+R66-BE66</f>
        <v>0</v>
      </c>
      <c r="BH66" s="155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52"/>
      <c r="DI66" s="152"/>
      <c r="DJ66" s="152"/>
      <c r="DK66" s="152"/>
      <c r="DL66" s="152"/>
      <c r="DM66" s="152"/>
      <c r="DN66" s="152"/>
      <c r="DO66" s="152"/>
      <c r="DP66" s="152"/>
      <c r="DQ66" s="152"/>
      <c r="DR66" s="152"/>
      <c r="DS66" s="152"/>
      <c r="DT66" s="152"/>
      <c r="DU66" s="152"/>
      <c r="DV66" s="152"/>
      <c r="DW66" s="152"/>
      <c r="DX66" s="152"/>
      <c r="DY66" s="152"/>
      <c r="DZ66" s="152"/>
      <c r="EA66" s="152"/>
      <c r="EB66" s="152"/>
      <c r="EC66" s="152"/>
      <c r="ED66" s="152"/>
      <c r="EE66" s="152"/>
      <c r="EF66" s="152"/>
      <c r="EG66" s="152"/>
      <c r="EH66" s="152"/>
      <c r="EI66" s="152"/>
      <c r="EJ66" s="152"/>
      <c r="EK66" s="152"/>
      <c r="EL66" s="152"/>
      <c r="EM66" s="152"/>
      <c r="EN66" s="152"/>
      <c r="EO66" s="152"/>
      <c r="EP66" s="152"/>
      <c r="EQ66" s="152"/>
      <c r="ER66" s="152"/>
      <c r="ES66" s="152"/>
      <c r="ET66" s="152"/>
      <c r="EU66" s="152"/>
      <c r="EV66" s="152"/>
      <c r="EW66" s="152"/>
      <c r="EX66" s="152"/>
      <c r="EY66" s="152"/>
      <c r="EZ66" s="152"/>
      <c r="FA66" s="152"/>
      <c r="FB66" s="152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  <c r="GA66" s="152"/>
      <c r="GB66" s="152"/>
      <c r="GC66" s="152"/>
      <c r="GD66" s="152"/>
      <c r="GE66" s="152"/>
      <c r="GF66" s="152"/>
      <c r="GG66" s="152"/>
      <c r="GH66" s="152"/>
      <c r="GI66" s="152"/>
      <c r="GJ66" s="152"/>
      <c r="GK66" s="152"/>
      <c r="GL66" s="152"/>
      <c r="GM66" s="152"/>
      <c r="GN66" s="152"/>
      <c r="GO66" s="152"/>
      <c r="GP66" s="152"/>
      <c r="GQ66" s="152"/>
      <c r="GR66" s="152"/>
      <c r="GS66" s="152"/>
      <c r="GT66" s="152"/>
      <c r="GU66" s="152"/>
      <c r="GV66" s="152"/>
      <c r="GW66" s="152"/>
      <c r="GX66" s="152"/>
      <c r="GY66" s="152"/>
      <c r="GZ66" s="152"/>
      <c r="HA66" s="152"/>
      <c r="HB66" s="152"/>
      <c r="HC66" s="152"/>
      <c r="HD66" s="152"/>
      <c r="HE66" s="152"/>
      <c r="HF66" s="152"/>
      <c r="HG66" s="152"/>
      <c r="HH66" s="152"/>
      <c r="HI66" s="152"/>
      <c r="HJ66" s="152"/>
      <c r="HK66" s="152"/>
      <c r="HL66" s="152"/>
      <c r="HM66" s="152"/>
      <c r="HN66" s="152"/>
      <c r="HO66" s="152"/>
      <c r="HP66" s="152"/>
      <c r="HQ66" s="152"/>
      <c r="HR66" s="152"/>
      <c r="HS66" s="152"/>
      <c r="HT66" s="152"/>
      <c r="HU66" s="152"/>
      <c r="HV66" s="152"/>
      <c r="HW66" s="152"/>
      <c r="HX66" s="152"/>
      <c r="HY66" s="152"/>
      <c r="HZ66" s="152"/>
      <c r="IA66" s="152"/>
      <c r="IB66" s="152"/>
      <c r="IC66" s="152"/>
      <c r="ID66" s="152"/>
      <c r="IE66" s="152"/>
      <c r="IF66" s="152"/>
      <c r="IG66" s="152"/>
      <c r="IH66" s="152"/>
      <c r="II66" s="152"/>
      <c r="IJ66" s="152"/>
      <c r="IK66" s="152"/>
      <c r="IL66" s="152"/>
      <c r="IM66" s="152"/>
      <c r="IN66" s="152"/>
      <c r="IO66" s="152"/>
      <c r="IP66" s="152"/>
      <c r="IQ66" s="152"/>
      <c r="IR66" s="152"/>
      <c r="IS66" s="152"/>
      <c r="IT66" s="152"/>
      <c r="IU66" s="152"/>
      <c r="IV66" s="152"/>
      <c r="IW66" s="152"/>
    </row>
    <row r="67" customFormat="false" ht="12.75" hidden="false" customHeight="false" outlineLevel="0" collapsed="false">
      <c r="A67" s="157"/>
      <c r="B67" s="148" t="s">
        <v>105</v>
      </c>
      <c r="C67" s="152"/>
      <c r="D67" s="152"/>
      <c r="E67" s="152"/>
      <c r="F67" s="152"/>
      <c r="G67" s="152"/>
      <c r="H67" s="152"/>
      <c r="I67" s="152"/>
      <c r="J67" s="153"/>
      <c r="K67" s="152"/>
      <c r="L67" s="154"/>
      <c r="M67" s="155"/>
      <c r="N67" s="149" t="n">
        <v>1095979</v>
      </c>
      <c r="O67" s="155"/>
      <c r="P67" s="155"/>
      <c r="Q67" s="155"/>
      <c r="R67" s="149" t="n">
        <v>1095979</v>
      </c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2"/>
      <c r="AJ67" s="155"/>
      <c r="AK67" s="152"/>
      <c r="AL67" s="155"/>
      <c r="AM67" s="152"/>
      <c r="AN67" s="155"/>
      <c r="AO67" s="155"/>
      <c r="AQ67" s="155"/>
      <c r="AR67" s="155"/>
      <c r="AS67" s="155"/>
      <c r="AU67" s="155"/>
      <c r="AV67" s="155"/>
      <c r="AW67" s="155"/>
      <c r="AY67" s="90" t="n">
        <f aca="false">SUM(T67:AX67)</f>
        <v>0</v>
      </c>
      <c r="AZ67" s="155"/>
      <c r="BA67" s="90"/>
      <c r="BB67" s="155"/>
      <c r="BC67" s="90" t="n">
        <f aca="false">IF(+R67-AY67+BA67&gt;0,R67-AY67+BA67,0)</f>
        <v>1095979</v>
      </c>
      <c r="BE67" s="90" t="n">
        <f aca="false">+AY67+BC67</f>
        <v>1095979</v>
      </c>
      <c r="BG67" s="90" t="n">
        <f aca="false">+R67-BE67</f>
        <v>0</v>
      </c>
      <c r="BH67" s="155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2"/>
      <c r="EC67" s="152"/>
      <c r="ED67" s="152"/>
      <c r="EE67" s="152"/>
      <c r="EF67" s="152"/>
      <c r="EG67" s="152"/>
      <c r="EH67" s="152"/>
      <c r="EI67" s="152"/>
      <c r="EJ67" s="152"/>
      <c r="EK67" s="152"/>
      <c r="EL67" s="152"/>
      <c r="EM67" s="152"/>
      <c r="EN67" s="152"/>
      <c r="EO67" s="152"/>
      <c r="EP67" s="152"/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2"/>
      <c r="FB67" s="152"/>
      <c r="FC67" s="152"/>
      <c r="FD67" s="152"/>
      <c r="FE67" s="152"/>
      <c r="FF67" s="152"/>
      <c r="FG67" s="152"/>
      <c r="FH67" s="152"/>
      <c r="FI67" s="152"/>
      <c r="FJ67" s="152"/>
      <c r="FK67" s="152"/>
      <c r="FL67" s="152"/>
      <c r="FM67" s="152"/>
      <c r="FN67" s="152"/>
      <c r="FO67" s="152"/>
      <c r="FP67" s="152"/>
      <c r="FQ67" s="152"/>
      <c r="FR67" s="152"/>
      <c r="FS67" s="152"/>
      <c r="FT67" s="152"/>
      <c r="FU67" s="152"/>
      <c r="FV67" s="152"/>
      <c r="FW67" s="152"/>
      <c r="FX67" s="152"/>
      <c r="FY67" s="152"/>
      <c r="FZ67" s="152"/>
      <c r="GA67" s="152"/>
      <c r="GB67" s="152"/>
      <c r="GC67" s="152"/>
      <c r="GD67" s="152"/>
      <c r="GE67" s="152"/>
      <c r="GF67" s="152"/>
      <c r="GG67" s="152"/>
      <c r="GH67" s="152"/>
      <c r="GI67" s="152"/>
      <c r="GJ67" s="152"/>
      <c r="GK67" s="152"/>
      <c r="GL67" s="152"/>
      <c r="GM67" s="152"/>
      <c r="GN67" s="152"/>
      <c r="GO67" s="152"/>
      <c r="GP67" s="152"/>
      <c r="GQ67" s="152"/>
      <c r="GR67" s="152"/>
      <c r="GS67" s="152"/>
      <c r="GT67" s="152"/>
      <c r="GU67" s="152"/>
      <c r="GV67" s="152"/>
      <c r="GW67" s="152"/>
      <c r="GX67" s="152"/>
      <c r="GY67" s="152"/>
      <c r="GZ67" s="152"/>
      <c r="HA67" s="152"/>
      <c r="HB67" s="152"/>
      <c r="HC67" s="152"/>
      <c r="HD67" s="152"/>
      <c r="HE67" s="152"/>
      <c r="HF67" s="152"/>
      <c r="HG67" s="152"/>
      <c r="HH67" s="152"/>
      <c r="HI67" s="152"/>
      <c r="HJ67" s="152"/>
      <c r="HK67" s="152"/>
      <c r="HL67" s="152"/>
      <c r="HM67" s="152"/>
      <c r="HN67" s="152"/>
      <c r="HO67" s="152"/>
      <c r="HP67" s="152"/>
      <c r="HQ67" s="152"/>
      <c r="HR67" s="152"/>
      <c r="HS67" s="152"/>
      <c r="HT67" s="152"/>
      <c r="HU67" s="152"/>
      <c r="HV67" s="152"/>
      <c r="HW67" s="152"/>
      <c r="HX67" s="152"/>
      <c r="HY67" s="152"/>
      <c r="HZ67" s="152"/>
      <c r="IA67" s="152"/>
      <c r="IB67" s="152"/>
      <c r="IC67" s="152"/>
      <c r="ID67" s="152"/>
      <c r="IE67" s="152"/>
      <c r="IF67" s="152"/>
      <c r="IG67" s="152"/>
      <c r="IH67" s="152"/>
      <c r="II67" s="152"/>
      <c r="IJ67" s="152"/>
      <c r="IK67" s="152"/>
      <c r="IL67" s="152"/>
      <c r="IM67" s="152"/>
      <c r="IN67" s="152"/>
      <c r="IO67" s="152"/>
      <c r="IP67" s="152"/>
      <c r="IQ67" s="152"/>
      <c r="IR67" s="152"/>
      <c r="IS67" s="152"/>
      <c r="IT67" s="152"/>
      <c r="IU67" s="152"/>
      <c r="IV67" s="152"/>
      <c r="IW67" s="152"/>
    </row>
    <row r="68" customFormat="false" ht="12.75" hidden="false" customHeight="false" outlineLevel="0" collapsed="false">
      <c r="A68" s="157"/>
      <c r="B68" s="148" t="s">
        <v>106</v>
      </c>
      <c r="C68" s="152"/>
      <c r="D68" s="152"/>
      <c r="E68" s="152"/>
      <c r="F68" s="152"/>
      <c r="G68" s="152"/>
      <c r="H68" s="152"/>
      <c r="I68" s="152"/>
      <c r="J68" s="153"/>
      <c r="K68" s="152"/>
      <c r="L68" s="154"/>
      <c r="M68" s="155"/>
      <c r="N68" s="149" t="n">
        <v>804952</v>
      </c>
      <c r="O68" s="155"/>
      <c r="P68" s="155"/>
      <c r="Q68" s="155"/>
      <c r="R68" s="149" t="n">
        <v>804952</v>
      </c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2"/>
      <c r="AJ68" s="155"/>
      <c r="AK68" s="152"/>
      <c r="AL68" s="155"/>
      <c r="AM68" s="152"/>
      <c r="AN68" s="155"/>
      <c r="AO68" s="155"/>
      <c r="AQ68" s="155"/>
      <c r="AR68" s="155"/>
      <c r="AS68" s="155"/>
      <c r="AU68" s="155"/>
      <c r="AV68" s="155"/>
      <c r="AW68" s="155"/>
      <c r="AY68" s="90" t="n">
        <f aca="false">SUM(T68:AX68)</f>
        <v>0</v>
      </c>
      <c r="AZ68" s="155"/>
      <c r="BA68" s="90"/>
      <c r="BB68" s="155"/>
      <c r="BC68" s="90" t="n">
        <f aca="false">IF(+R68-AY68+BA68&gt;0,R68-AY68+BA68,0)</f>
        <v>804952</v>
      </c>
      <c r="BE68" s="90" t="n">
        <f aca="false">+AY68+BC68</f>
        <v>804952</v>
      </c>
      <c r="BG68" s="90" t="n">
        <f aca="false">+R68-BE68</f>
        <v>0</v>
      </c>
      <c r="BH68" s="155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52"/>
      <c r="DO68" s="152"/>
      <c r="DP68" s="152"/>
      <c r="DQ68" s="152"/>
      <c r="DR68" s="152"/>
      <c r="DS68" s="152"/>
      <c r="DT68" s="152"/>
      <c r="DU68" s="152"/>
      <c r="DV68" s="152"/>
      <c r="DW68" s="152"/>
      <c r="DX68" s="152"/>
      <c r="DY68" s="152"/>
      <c r="DZ68" s="152"/>
      <c r="EA68" s="152"/>
      <c r="EB68" s="152"/>
      <c r="EC68" s="152"/>
      <c r="ED68" s="152"/>
      <c r="EE68" s="152"/>
      <c r="EF68" s="152"/>
      <c r="EG68" s="152"/>
      <c r="EH68" s="152"/>
      <c r="EI68" s="152"/>
      <c r="EJ68" s="152"/>
      <c r="EK68" s="152"/>
      <c r="EL68" s="152"/>
      <c r="EM68" s="152"/>
      <c r="EN68" s="152"/>
      <c r="EO68" s="152"/>
      <c r="EP68" s="152"/>
      <c r="EQ68" s="152"/>
      <c r="ER68" s="152"/>
      <c r="ES68" s="152"/>
      <c r="ET68" s="152"/>
      <c r="EU68" s="152"/>
      <c r="EV68" s="152"/>
      <c r="EW68" s="152"/>
      <c r="EX68" s="152"/>
      <c r="EY68" s="152"/>
      <c r="EZ68" s="152"/>
      <c r="FA68" s="152"/>
      <c r="FB68" s="152"/>
      <c r="FC68" s="152"/>
      <c r="FD68" s="152"/>
      <c r="FE68" s="152"/>
      <c r="FF68" s="152"/>
      <c r="FG68" s="152"/>
      <c r="FH68" s="152"/>
      <c r="FI68" s="152"/>
      <c r="FJ68" s="152"/>
      <c r="FK68" s="152"/>
      <c r="FL68" s="152"/>
      <c r="FM68" s="152"/>
      <c r="FN68" s="152"/>
      <c r="FO68" s="152"/>
      <c r="FP68" s="152"/>
      <c r="FQ68" s="152"/>
      <c r="FR68" s="152"/>
      <c r="FS68" s="152"/>
      <c r="FT68" s="152"/>
      <c r="FU68" s="152"/>
      <c r="FV68" s="152"/>
      <c r="FW68" s="152"/>
      <c r="FX68" s="152"/>
      <c r="FY68" s="152"/>
      <c r="FZ68" s="152"/>
      <c r="GA68" s="152"/>
      <c r="GB68" s="152"/>
      <c r="GC68" s="152"/>
      <c r="GD68" s="152"/>
      <c r="GE68" s="152"/>
      <c r="GF68" s="152"/>
      <c r="GG68" s="152"/>
      <c r="GH68" s="152"/>
      <c r="GI68" s="152"/>
      <c r="GJ68" s="152"/>
      <c r="GK68" s="152"/>
      <c r="GL68" s="152"/>
      <c r="GM68" s="152"/>
      <c r="GN68" s="152"/>
      <c r="GO68" s="152"/>
      <c r="GP68" s="152"/>
      <c r="GQ68" s="152"/>
      <c r="GR68" s="152"/>
      <c r="GS68" s="152"/>
      <c r="GT68" s="152"/>
      <c r="GU68" s="152"/>
      <c r="GV68" s="152"/>
      <c r="GW68" s="152"/>
      <c r="GX68" s="152"/>
      <c r="GY68" s="152"/>
      <c r="GZ68" s="152"/>
      <c r="HA68" s="152"/>
      <c r="HB68" s="152"/>
      <c r="HC68" s="152"/>
      <c r="HD68" s="152"/>
      <c r="HE68" s="152"/>
      <c r="HF68" s="152"/>
      <c r="HG68" s="152"/>
      <c r="HH68" s="152"/>
      <c r="HI68" s="152"/>
      <c r="HJ68" s="152"/>
      <c r="HK68" s="152"/>
      <c r="HL68" s="152"/>
      <c r="HM68" s="152"/>
      <c r="HN68" s="152"/>
      <c r="HO68" s="152"/>
      <c r="HP68" s="152"/>
      <c r="HQ68" s="152"/>
      <c r="HR68" s="152"/>
      <c r="HS68" s="152"/>
      <c r="HT68" s="152"/>
      <c r="HU68" s="152"/>
      <c r="HV68" s="152"/>
      <c r="HW68" s="152"/>
      <c r="HX68" s="152"/>
      <c r="HY68" s="152"/>
      <c r="HZ68" s="152"/>
      <c r="IA68" s="152"/>
      <c r="IB68" s="152"/>
      <c r="IC68" s="152"/>
      <c r="ID68" s="152"/>
      <c r="IE68" s="152"/>
      <c r="IF68" s="152"/>
      <c r="IG68" s="152"/>
      <c r="IH68" s="152"/>
      <c r="II68" s="152"/>
      <c r="IJ68" s="152"/>
      <c r="IK68" s="152"/>
      <c r="IL68" s="152"/>
      <c r="IM68" s="152"/>
      <c r="IN68" s="152"/>
      <c r="IO68" s="152"/>
      <c r="IP68" s="152"/>
      <c r="IQ68" s="152"/>
      <c r="IR68" s="152"/>
      <c r="IS68" s="152"/>
      <c r="IT68" s="152"/>
      <c r="IU68" s="152"/>
      <c r="IV68" s="152"/>
      <c r="IW68" s="152"/>
    </row>
    <row r="69" customFormat="false" ht="12.75" hidden="false" customHeight="false" outlineLevel="0" collapsed="false">
      <c r="A69" s="157"/>
      <c r="B69" s="148" t="s">
        <v>107</v>
      </c>
      <c r="C69" s="152"/>
      <c r="D69" s="152"/>
      <c r="E69" s="152"/>
      <c r="F69" s="152"/>
      <c r="G69" s="152"/>
      <c r="H69" s="152"/>
      <c r="I69" s="152"/>
      <c r="J69" s="153"/>
      <c r="K69" s="152"/>
      <c r="L69" s="154"/>
      <c r="M69" s="155"/>
      <c r="N69" s="149" t="n">
        <v>155089</v>
      </c>
      <c r="O69" s="155"/>
      <c r="P69" s="155"/>
      <c r="Q69" s="155"/>
      <c r="R69" s="149" t="n">
        <v>155089</v>
      </c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2"/>
      <c r="AJ69" s="155"/>
      <c r="AK69" s="152"/>
      <c r="AL69" s="155"/>
      <c r="AM69" s="152"/>
      <c r="AN69" s="155"/>
      <c r="AO69" s="155"/>
      <c r="AQ69" s="155"/>
      <c r="AR69" s="155"/>
      <c r="AS69" s="155"/>
      <c r="AU69" s="155"/>
      <c r="AV69" s="155"/>
      <c r="AW69" s="155"/>
      <c r="AY69" s="90" t="n">
        <f aca="false">SUM(T69:AX69)</f>
        <v>0</v>
      </c>
      <c r="AZ69" s="155"/>
      <c r="BA69" s="90"/>
      <c r="BB69" s="155"/>
      <c r="BC69" s="90" t="n">
        <f aca="false">IF(+R69-AY69+BA69&gt;0,R69-AY69+BA69,0)</f>
        <v>155089</v>
      </c>
      <c r="BE69" s="90" t="n">
        <f aca="false">+AY69+BC69</f>
        <v>155089</v>
      </c>
      <c r="BG69" s="90" t="n">
        <f aca="false">+R69-BE69</f>
        <v>0</v>
      </c>
      <c r="BH69" s="155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52"/>
      <c r="DO69" s="152"/>
      <c r="DP69" s="152"/>
      <c r="DQ69" s="152"/>
      <c r="DR69" s="152"/>
      <c r="DS69" s="152"/>
      <c r="DT69" s="152"/>
      <c r="DU69" s="152"/>
      <c r="DV69" s="152"/>
      <c r="DW69" s="152"/>
      <c r="DX69" s="152"/>
      <c r="DY69" s="152"/>
      <c r="DZ69" s="152"/>
      <c r="EA69" s="152"/>
      <c r="EB69" s="152"/>
      <c r="EC69" s="152"/>
      <c r="ED69" s="152"/>
      <c r="EE69" s="152"/>
      <c r="EF69" s="152"/>
      <c r="EG69" s="152"/>
      <c r="EH69" s="152"/>
      <c r="EI69" s="152"/>
      <c r="EJ69" s="152"/>
      <c r="EK69" s="152"/>
      <c r="EL69" s="152"/>
      <c r="EM69" s="152"/>
      <c r="EN69" s="152"/>
      <c r="EO69" s="152"/>
      <c r="EP69" s="152"/>
      <c r="EQ69" s="152"/>
      <c r="ER69" s="152"/>
      <c r="ES69" s="152"/>
      <c r="ET69" s="152"/>
      <c r="EU69" s="152"/>
      <c r="EV69" s="152"/>
      <c r="EW69" s="152"/>
      <c r="EX69" s="152"/>
      <c r="EY69" s="152"/>
      <c r="EZ69" s="152"/>
      <c r="FA69" s="152"/>
      <c r="FB69" s="152"/>
      <c r="FC69" s="152"/>
      <c r="FD69" s="152"/>
      <c r="FE69" s="152"/>
      <c r="FF69" s="152"/>
      <c r="FG69" s="152"/>
      <c r="FH69" s="152"/>
      <c r="FI69" s="152"/>
      <c r="FJ69" s="152"/>
      <c r="FK69" s="152"/>
      <c r="FL69" s="152"/>
      <c r="FM69" s="152"/>
      <c r="FN69" s="152"/>
      <c r="FO69" s="152"/>
      <c r="FP69" s="152"/>
      <c r="FQ69" s="152"/>
      <c r="FR69" s="152"/>
      <c r="FS69" s="152"/>
      <c r="FT69" s="152"/>
      <c r="FU69" s="152"/>
      <c r="FV69" s="152"/>
      <c r="FW69" s="152"/>
      <c r="FX69" s="152"/>
      <c r="FY69" s="152"/>
      <c r="FZ69" s="152"/>
      <c r="GA69" s="152"/>
      <c r="GB69" s="152"/>
      <c r="GC69" s="152"/>
      <c r="GD69" s="152"/>
      <c r="GE69" s="152"/>
      <c r="GF69" s="152"/>
      <c r="GG69" s="152"/>
      <c r="GH69" s="152"/>
      <c r="GI69" s="152"/>
      <c r="GJ69" s="152"/>
      <c r="GK69" s="152"/>
      <c r="GL69" s="152"/>
      <c r="GM69" s="152"/>
      <c r="GN69" s="152"/>
      <c r="GO69" s="152"/>
      <c r="GP69" s="152"/>
      <c r="GQ69" s="152"/>
      <c r="GR69" s="152"/>
      <c r="GS69" s="152"/>
      <c r="GT69" s="152"/>
      <c r="GU69" s="152"/>
      <c r="GV69" s="152"/>
      <c r="GW69" s="152"/>
      <c r="GX69" s="152"/>
      <c r="GY69" s="152"/>
      <c r="GZ69" s="152"/>
      <c r="HA69" s="152"/>
      <c r="HB69" s="152"/>
      <c r="HC69" s="152"/>
      <c r="HD69" s="152"/>
      <c r="HE69" s="152"/>
      <c r="HF69" s="152"/>
      <c r="HG69" s="152"/>
      <c r="HH69" s="152"/>
      <c r="HI69" s="152"/>
      <c r="HJ69" s="152"/>
      <c r="HK69" s="152"/>
      <c r="HL69" s="152"/>
      <c r="HM69" s="152"/>
      <c r="HN69" s="152"/>
      <c r="HO69" s="152"/>
      <c r="HP69" s="152"/>
      <c r="HQ69" s="152"/>
      <c r="HR69" s="152"/>
      <c r="HS69" s="152"/>
      <c r="HT69" s="152"/>
      <c r="HU69" s="152"/>
      <c r="HV69" s="152"/>
      <c r="HW69" s="152"/>
      <c r="HX69" s="152"/>
      <c r="HY69" s="152"/>
      <c r="HZ69" s="152"/>
      <c r="IA69" s="152"/>
      <c r="IB69" s="152"/>
      <c r="IC69" s="152"/>
      <c r="ID69" s="152"/>
      <c r="IE69" s="152"/>
      <c r="IF69" s="152"/>
      <c r="IG69" s="152"/>
      <c r="IH69" s="152"/>
      <c r="II69" s="152"/>
      <c r="IJ69" s="152"/>
      <c r="IK69" s="152"/>
      <c r="IL69" s="152"/>
      <c r="IM69" s="152"/>
      <c r="IN69" s="152"/>
      <c r="IO69" s="152"/>
      <c r="IP69" s="152"/>
      <c r="IQ69" s="152"/>
      <c r="IR69" s="152"/>
      <c r="IS69" s="152"/>
      <c r="IT69" s="152"/>
      <c r="IU69" s="152"/>
      <c r="IV69" s="152"/>
      <c r="IW69" s="152"/>
    </row>
    <row r="70" customFormat="false" ht="12.75" hidden="false" customHeight="false" outlineLevel="0" collapsed="false">
      <c r="A70" s="157"/>
      <c r="B70" s="148" t="s">
        <v>108</v>
      </c>
      <c r="C70" s="152"/>
      <c r="D70" s="152"/>
      <c r="E70" s="152"/>
      <c r="F70" s="152"/>
      <c r="G70" s="152"/>
      <c r="H70" s="152"/>
      <c r="I70" s="152"/>
      <c r="J70" s="153"/>
      <c r="K70" s="152"/>
      <c r="L70" s="154"/>
      <c r="M70" s="155"/>
      <c r="N70" s="149" t="n">
        <f aca="false">164407+20209</f>
        <v>184616</v>
      </c>
      <c r="O70" s="155"/>
      <c r="P70" s="155"/>
      <c r="Q70" s="155"/>
      <c r="R70" s="149" t="n">
        <f aca="false">164407+20209</f>
        <v>184616</v>
      </c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2"/>
      <c r="AJ70" s="155"/>
      <c r="AK70" s="152"/>
      <c r="AL70" s="155"/>
      <c r="AM70" s="152"/>
      <c r="AN70" s="155"/>
      <c r="AO70" s="155"/>
      <c r="AQ70" s="155"/>
      <c r="AR70" s="155"/>
      <c r="AS70" s="155"/>
      <c r="AU70" s="155"/>
      <c r="AV70" s="155"/>
      <c r="AW70" s="155"/>
      <c r="AY70" s="90" t="n">
        <f aca="false">SUM(T70:AX70)</f>
        <v>0</v>
      </c>
      <c r="AZ70" s="155"/>
      <c r="BA70" s="155"/>
      <c r="BB70" s="155"/>
      <c r="BC70" s="90" t="n">
        <f aca="false">IF(+R70-AY70+BA70&gt;0,R70-AY70+BA70,0)</f>
        <v>184616</v>
      </c>
      <c r="BE70" s="90" t="n">
        <f aca="false">+AY70+BC70</f>
        <v>184616</v>
      </c>
      <c r="BG70" s="90" t="n">
        <f aca="false">+R70-BE70</f>
        <v>0</v>
      </c>
      <c r="BH70" s="155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  <c r="CD70" s="152"/>
      <c r="CE70" s="152"/>
      <c r="CF70" s="152"/>
      <c r="CG70" s="152"/>
      <c r="CH70" s="152"/>
      <c r="CI70" s="152"/>
      <c r="CJ70" s="152"/>
      <c r="CK70" s="152"/>
      <c r="CL70" s="152"/>
      <c r="CM70" s="152"/>
      <c r="CN70" s="152"/>
      <c r="CO70" s="152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52"/>
      <c r="DO70" s="152"/>
      <c r="DP70" s="152"/>
      <c r="DQ70" s="152"/>
      <c r="DR70" s="152"/>
      <c r="DS70" s="152"/>
      <c r="DT70" s="152"/>
      <c r="DU70" s="152"/>
      <c r="DV70" s="152"/>
      <c r="DW70" s="152"/>
      <c r="DX70" s="152"/>
      <c r="DY70" s="152"/>
      <c r="DZ70" s="152"/>
      <c r="EA70" s="152"/>
      <c r="EB70" s="152"/>
      <c r="EC70" s="152"/>
      <c r="ED70" s="152"/>
      <c r="EE70" s="152"/>
      <c r="EF70" s="152"/>
      <c r="EG70" s="152"/>
      <c r="EH70" s="152"/>
      <c r="EI70" s="152"/>
      <c r="EJ70" s="152"/>
      <c r="EK70" s="152"/>
      <c r="EL70" s="152"/>
      <c r="EM70" s="152"/>
      <c r="EN70" s="152"/>
      <c r="EO70" s="152"/>
      <c r="EP70" s="152"/>
      <c r="EQ70" s="152"/>
      <c r="ER70" s="152"/>
      <c r="ES70" s="152"/>
      <c r="ET70" s="152"/>
      <c r="EU70" s="152"/>
      <c r="EV70" s="152"/>
      <c r="EW70" s="152"/>
      <c r="EX70" s="152"/>
      <c r="EY70" s="152"/>
      <c r="EZ70" s="152"/>
      <c r="FA70" s="152"/>
      <c r="FB70" s="152"/>
      <c r="FC70" s="152"/>
      <c r="FD70" s="152"/>
      <c r="FE70" s="152"/>
      <c r="FF70" s="152"/>
      <c r="FG70" s="152"/>
      <c r="FH70" s="152"/>
      <c r="FI70" s="152"/>
      <c r="FJ70" s="152"/>
      <c r="FK70" s="152"/>
      <c r="FL70" s="152"/>
      <c r="FM70" s="152"/>
      <c r="FN70" s="152"/>
      <c r="FO70" s="152"/>
      <c r="FP70" s="152"/>
      <c r="FQ70" s="152"/>
      <c r="FR70" s="152"/>
      <c r="FS70" s="152"/>
      <c r="FT70" s="152"/>
      <c r="FU70" s="152"/>
      <c r="FV70" s="152"/>
      <c r="FW70" s="152"/>
      <c r="FX70" s="152"/>
      <c r="FY70" s="152"/>
      <c r="FZ70" s="152"/>
      <c r="GA70" s="152"/>
      <c r="GB70" s="152"/>
      <c r="GC70" s="152"/>
      <c r="GD70" s="152"/>
      <c r="GE70" s="152"/>
      <c r="GF70" s="152"/>
      <c r="GG70" s="152"/>
      <c r="GH70" s="152"/>
      <c r="GI70" s="152"/>
      <c r="GJ70" s="152"/>
      <c r="GK70" s="152"/>
      <c r="GL70" s="152"/>
      <c r="GM70" s="152"/>
      <c r="GN70" s="152"/>
      <c r="GO70" s="152"/>
      <c r="GP70" s="152"/>
      <c r="GQ70" s="152"/>
      <c r="GR70" s="152"/>
      <c r="GS70" s="152"/>
      <c r="GT70" s="152"/>
      <c r="GU70" s="152"/>
      <c r="GV70" s="152"/>
      <c r="GW70" s="152"/>
      <c r="GX70" s="152"/>
      <c r="GY70" s="152"/>
      <c r="GZ70" s="152"/>
      <c r="HA70" s="152"/>
      <c r="HB70" s="152"/>
      <c r="HC70" s="152"/>
      <c r="HD70" s="152"/>
      <c r="HE70" s="152"/>
      <c r="HF70" s="152"/>
      <c r="HG70" s="152"/>
      <c r="HH70" s="152"/>
      <c r="HI70" s="152"/>
      <c r="HJ70" s="152"/>
      <c r="HK70" s="152"/>
      <c r="HL70" s="152"/>
      <c r="HM70" s="152"/>
      <c r="HN70" s="152"/>
      <c r="HO70" s="152"/>
      <c r="HP70" s="152"/>
      <c r="HQ70" s="152"/>
      <c r="HR70" s="152"/>
      <c r="HS70" s="152"/>
      <c r="HT70" s="152"/>
      <c r="HU70" s="152"/>
      <c r="HV70" s="152"/>
      <c r="HW70" s="152"/>
      <c r="HX70" s="152"/>
      <c r="HY70" s="152"/>
      <c r="HZ70" s="152"/>
      <c r="IA70" s="152"/>
      <c r="IB70" s="152"/>
      <c r="IC70" s="152"/>
      <c r="ID70" s="152"/>
      <c r="IE70" s="152"/>
      <c r="IF70" s="152"/>
      <c r="IG70" s="152"/>
      <c r="IH70" s="152"/>
      <c r="II70" s="152"/>
      <c r="IJ70" s="152"/>
      <c r="IK70" s="152"/>
      <c r="IL70" s="152"/>
      <c r="IM70" s="152"/>
      <c r="IN70" s="152"/>
      <c r="IO70" s="152"/>
      <c r="IP70" s="152"/>
      <c r="IQ70" s="152"/>
      <c r="IR70" s="152"/>
      <c r="IS70" s="152"/>
      <c r="IT70" s="152"/>
      <c r="IU70" s="152"/>
      <c r="IV70" s="152"/>
      <c r="IW70" s="152"/>
    </row>
    <row r="71" customFormat="false" ht="12.75" hidden="false" customHeight="false" outlineLevel="0" collapsed="false">
      <c r="A71" s="157"/>
      <c r="B71" s="148" t="s">
        <v>109</v>
      </c>
      <c r="C71" s="152"/>
      <c r="D71" s="152"/>
      <c r="E71" s="152"/>
      <c r="F71" s="152"/>
      <c r="G71" s="152"/>
      <c r="H71" s="152"/>
      <c r="I71" s="152"/>
      <c r="J71" s="153"/>
      <c r="K71" s="152"/>
      <c r="L71" s="154"/>
      <c r="M71" s="155"/>
      <c r="N71" s="149" t="n">
        <v>672551</v>
      </c>
      <c r="O71" s="155"/>
      <c r="P71" s="155"/>
      <c r="Q71" s="155"/>
      <c r="R71" s="149" t="n">
        <v>672551</v>
      </c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2"/>
      <c r="AJ71" s="155"/>
      <c r="AK71" s="152"/>
      <c r="AL71" s="155"/>
      <c r="AM71" s="152"/>
      <c r="AN71" s="155"/>
      <c r="AO71" s="155"/>
      <c r="AQ71" s="155"/>
      <c r="AR71" s="155"/>
      <c r="AS71" s="155"/>
      <c r="AU71" s="155"/>
      <c r="AV71" s="155"/>
      <c r="AW71" s="155"/>
      <c r="AY71" s="90" t="n">
        <f aca="false">SUM(T71:AX71)</f>
        <v>0</v>
      </c>
      <c r="AZ71" s="155"/>
      <c r="BA71" s="90"/>
      <c r="BB71" s="155"/>
      <c r="BC71" s="90" t="n">
        <f aca="false">IF(+R71-AY71+BA71&gt;0,R71-AY71+BA71,0)</f>
        <v>672551</v>
      </c>
      <c r="BE71" s="90" t="n">
        <f aca="false">+AY71+BC71</f>
        <v>672551</v>
      </c>
      <c r="BG71" s="90" t="n">
        <f aca="false">+R71-BE71</f>
        <v>0</v>
      </c>
      <c r="BH71" s="155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52"/>
      <c r="DO71" s="152"/>
      <c r="DP71" s="152"/>
      <c r="DQ71" s="152"/>
      <c r="DR71" s="152"/>
      <c r="DS71" s="152"/>
      <c r="DT71" s="152"/>
      <c r="DU71" s="152"/>
      <c r="DV71" s="152"/>
      <c r="DW71" s="152"/>
      <c r="DX71" s="152"/>
      <c r="DY71" s="152"/>
      <c r="DZ71" s="152"/>
      <c r="EA71" s="152"/>
      <c r="EB71" s="152"/>
      <c r="EC71" s="152"/>
      <c r="ED71" s="152"/>
      <c r="EE71" s="152"/>
      <c r="EF71" s="152"/>
      <c r="EG71" s="152"/>
      <c r="EH71" s="152"/>
      <c r="EI71" s="152"/>
      <c r="EJ71" s="152"/>
      <c r="EK71" s="152"/>
      <c r="EL71" s="152"/>
      <c r="EM71" s="152"/>
      <c r="EN71" s="152"/>
      <c r="EO71" s="152"/>
      <c r="EP71" s="152"/>
      <c r="EQ71" s="152"/>
      <c r="ER71" s="152"/>
      <c r="ES71" s="152"/>
      <c r="ET71" s="152"/>
      <c r="EU71" s="152"/>
      <c r="EV71" s="152"/>
      <c r="EW71" s="152"/>
      <c r="EX71" s="152"/>
      <c r="EY71" s="152"/>
      <c r="EZ71" s="152"/>
      <c r="FA71" s="152"/>
      <c r="FB71" s="152"/>
      <c r="FC71" s="152"/>
      <c r="FD71" s="152"/>
      <c r="FE71" s="152"/>
      <c r="FF71" s="152"/>
      <c r="FG71" s="152"/>
      <c r="FH71" s="152"/>
      <c r="FI71" s="152"/>
      <c r="FJ71" s="152"/>
      <c r="FK71" s="152"/>
      <c r="FL71" s="152"/>
      <c r="FM71" s="152"/>
      <c r="FN71" s="152"/>
      <c r="FO71" s="152"/>
      <c r="FP71" s="152"/>
      <c r="FQ71" s="152"/>
      <c r="FR71" s="152"/>
      <c r="FS71" s="152"/>
      <c r="FT71" s="152"/>
      <c r="FU71" s="152"/>
      <c r="FV71" s="152"/>
      <c r="FW71" s="152"/>
      <c r="FX71" s="152"/>
      <c r="FY71" s="152"/>
      <c r="FZ71" s="152"/>
      <c r="GA71" s="152"/>
      <c r="GB71" s="152"/>
      <c r="GC71" s="152"/>
      <c r="GD71" s="152"/>
      <c r="GE71" s="152"/>
      <c r="GF71" s="152"/>
      <c r="GG71" s="152"/>
      <c r="GH71" s="152"/>
      <c r="GI71" s="152"/>
      <c r="GJ71" s="152"/>
      <c r="GK71" s="152"/>
      <c r="GL71" s="152"/>
      <c r="GM71" s="152"/>
      <c r="GN71" s="152"/>
      <c r="GO71" s="152"/>
      <c r="GP71" s="152"/>
      <c r="GQ71" s="152"/>
      <c r="GR71" s="152"/>
      <c r="GS71" s="152"/>
      <c r="GT71" s="152"/>
      <c r="GU71" s="152"/>
      <c r="GV71" s="152"/>
      <c r="GW71" s="152"/>
      <c r="GX71" s="152"/>
      <c r="GY71" s="152"/>
      <c r="GZ71" s="152"/>
      <c r="HA71" s="152"/>
      <c r="HB71" s="152"/>
      <c r="HC71" s="152"/>
      <c r="HD71" s="152"/>
      <c r="HE71" s="152"/>
      <c r="HF71" s="152"/>
      <c r="HG71" s="152"/>
      <c r="HH71" s="152"/>
      <c r="HI71" s="152"/>
      <c r="HJ71" s="152"/>
      <c r="HK71" s="152"/>
      <c r="HL71" s="152"/>
      <c r="HM71" s="152"/>
      <c r="HN71" s="152"/>
      <c r="HO71" s="152"/>
      <c r="HP71" s="152"/>
      <c r="HQ71" s="152"/>
      <c r="HR71" s="152"/>
      <c r="HS71" s="152"/>
      <c r="HT71" s="152"/>
      <c r="HU71" s="152"/>
      <c r="HV71" s="152"/>
      <c r="HW71" s="152"/>
      <c r="HX71" s="152"/>
      <c r="HY71" s="152"/>
      <c r="HZ71" s="152"/>
      <c r="IA71" s="152"/>
      <c r="IB71" s="152"/>
      <c r="IC71" s="152"/>
      <c r="ID71" s="152"/>
      <c r="IE71" s="152"/>
      <c r="IF71" s="152"/>
      <c r="IG71" s="152"/>
      <c r="IH71" s="152"/>
      <c r="II71" s="152"/>
      <c r="IJ71" s="152"/>
      <c r="IK71" s="152"/>
      <c r="IL71" s="152"/>
      <c r="IM71" s="152"/>
      <c r="IN71" s="152"/>
      <c r="IO71" s="152"/>
      <c r="IP71" s="152"/>
      <c r="IQ71" s="152"/>
      <c r="IR71" s="152"/>
      <c r="IS71" s="152"/>
      <c r="IT71" s="152"/>
      <c r="IU71" s="152"/>
      <c r="IV71" s="152"/>
      <c r="IW71" s="152"/>
    </row>
    <row r="72" customFormat="false" ht="12.75" hidden="false" customHeight="false" outlineLevel="0" collapsed="false">
      <c r="A72" s="157"/>
      <c r="B72" s="148" t="s">
        <v>110</v>
      </c>
      <c r="C72" s="152"/>
      <c r="D72" s="152"/>
      <c r="E72" s="152"/>
      <c r="F72" s="152"/>
      <c r="G72" s="152"/>
      <c r="H72" s="152"/>
      <c r="I72" s="152"/>
      <c r="J72" s="153"/>
      <c r="K72" s="152"/>
      <c r="L72" s="154"/>
      <c r="M72" s="155"/>
      <c r="N72" s="149" t="n">
        <v>838916</v>
      </c>
      <c r="O72" s="155"/>
      <c r="P72" s="155"/>
      <c r="Q72" s="155"/>
      <c r="R72" s="149" t="n">
        <v>838916</v>
      </c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2"/>
      <c r="AJ72" s="155"/>
      <c r="AK72" s="152"/>
      <c r="AL72" s="155"/>
      <c r="AM72" s="152"/>
      <c r="AN72" s="155"/>
      <c r="AO72" s="155"/>
      <c r="AQ72" s="155"/>
      <c r="AR72" s="155"/>
      <c r="AS72" s="155"/>
      <c r="AU72" s="155"/>
      <c r="AV72" s="155"/>
      <c r="AW72" s="155"/>
      <c r="AY72" s="90" t="n">
        <f aca="false">SUM(T72:AX72)</f>
        <v>0</v>
      </c>
      <c r="AZ72" s="155"/>
      <c r="BA72" s="90"/>
      <c r="BB72" s="155"/>
      <c r="BC72" s="90" t="n">
        <f aca="false">IF(+R72-AY72+BA72&gt;0,R72-AY72+BA72,0)</f>
        <v>838916</v>
      </c>
      <c r="BE72" s="90" t="n">
        <f aca="false">+AY72+BC72</f>
        <v>838916</v>
      </c>
      <c r="BG72" s="90" t="n">
        <f aca="false">+R72-BE72</f>
        <v>0</v>
      </c>
      <c r="BH72" s="155"/>
      <c r="BI72" s="152"/>
      <c r="BJ72" s="152"/>
      <c r="BK72" s="152"/>
      <c r="BL72" s="152"/>
      <c r="BM72" s="152"/>
      <c r="BN72" s="152"/>
      <c r="BO72" s="152"/>
      <c r="BP72" s="152"/>
      <c r="BQ72" s="152"/>
      <c r="BR72" s="152"/>
      <c r="BS72" s="152"/>
      <c r="BT72" s="152"/>
      <c r="BU72" s="152"/>
      <c r="BV72" s="152"/>
      <c r="BW72" s="152"/>
      <c r="BX72" s="152"/>
      <c r="BY72" s="152"/>
      <c r="BZ72" s="152"/>
      <c r="CA72" s="152"/>
      <c r="CB72" s="152"/>
      <c r="CC72" s="152"/>
      <c r="CD72" s="152"/>
      <c r="CE72" s="152"/>
      <c r="CF72" s="152"/>
      <c r="CG72" s="152"/>
      <c r="CH72" s="152"/>
      <c r="CI72" s="152"/>
      <c r="CJ72" s="152"/>
      <c r="CK72" s="152"/>
      <c r="CL72" s="152"/>
      <c r="CM72" s="152"/>
      <c r="CN72" s="152"/>
      <c r="CO72" s="152"/>
      <c r="CP72" s="152"/>
      <c r="CQ72" s="152"/>
      <c r="CR72" s="152"/>
      <c r="CS72" s="152"/>
      <c r="CT72" s="152"/>
      <c r="CU72" s="152"/>
      <c r="CV72" s="152"/>
      <c r="CW72" s="152"/>
      <c r="CX72" s="152"/>
      <c r="CY72" s="152"/>
      <c r="CZ72" s="152"/>
      <c r="DA72" s="152"/>
      <c r="DB72" s="152"/>
      <c r="DC72" s="152"/>
      <c r="DD72" s="152"/>
      <c r="DE72" s="152"/>
      <c r="DF72" s="152"/>
      <c r="DG72" s="152"/>
      <c r="DH72" s="152"/>
      <c r="DI72" s="152"/>
      <c r="DJ72" s="152"/>
      <c r="DK72" s="152"/>
      <c r="DL72" s="152"/>
      <c r="DM72" s="152"/>
      <c r="DN72" s="152"/>
      <c r="DO72" s="152"/>
      <c r="DP72" s="152"/>
      <c r="DQ72" s="152"/>
      <c r="DR72" s="152"/>
      <c r="DS72" s="152"/>
      <c r="DT72" s="152"/>
      <c r="DU72" s="152"/>
      <c r="DV72" s="152"/>
      <c r="DW72" s="152"/>
      <c r="DX72" s="152"/>
      <c r="DY72" s="152"/>
      <c r="DZ72" s="152"/>
      <c r="EA72" s="152"/>
      <c r="EB72" s="152"/>
      <c r="EC72" s="152"/>
      <c r="ED72" s="152"/>
      <c r="EE72" s="152"/>
      <c r="EF72" s="152"/>
      <c r="EG72" s="152"/>
      <c r="EH72" s="152"/>
      <c r="EI72" s="152"/>
      <c r="EJ72" s="152"/>
      <c r="EK72" s="152"/>
      <c r="EL72" s="152"/>
      <c r="EM72" s="152"/>
      <c r="EN72" s="152"/>
      <c r="EO72" s="152"/>
      <c r="EP72" s="152"/>
      <c r="EQ72" s="152"/>
      <c r="ER72" s="152"/>
      <c r="ES72" s="152"/>
      <c r="ET72" s="152"/>
      <c r="EU72" s="152"/>
      <c r="EV72" s="152"/>
      <c r="EW72" s="152"/>
      <c r="EX72" s="152"/>
      <c r="EY72" s="152"/>
      <c r="EZ72" s="152"/>
      <c r="FA72" s="152"/>
      <c r="FB72" s="152"/>
      <c r="FC72" s="152"/>
      <c r="FD72" s="152"/>
      <c r="FE72" s="152"/>
      <c r="FF72" s="152"/>
      <c r="FG72" s="152"/>
      <c r="FH72" s="152"/>
      <c r="FI72" s="152"/>
      <c r="FJ72" s="152"/>
      <c r="FK72" s="152"/>
      <c r="FL72" s="152"/>
      <c r="FM72" s="152"/>
      <c r="FN72" s="152"/>
      <c r="FO72" s="152"/>
      <c r="FP72" s="152"/>
      <c r="FQ72" s="152"/>
      <c r="FR72" s="152"/>
      <c r="FS72" s="152"/>
      <c r="FT72" s="152"/>
      <c r="FU72" s="152"/>
      <c r="FV72" s="152"/>
      <c r="FW72" s="152"/>
      <c r="FX72" s="152"/>
      <c r="FY72" s="152"/>
      <c r="FZ72" s="152"/>
      <c r="GA72" s="152"/>
      <c r="GB72" s="152"/>
      <c r="GC72" s="152"/>
      <c r="GD72" s="152"/>
      <c r="GE72" s="152"/>
      <c r="GF72" s="152"/>
      <c r="GG72" s="152"/>
      <c r="GH72" s="152"/>
      <c r="GI72" s="152"/>
      <c r="GJ72" s="152"/>
      <c r="GK72" s="152"/>
      <c r="GL72" s="152"/>
      <c r="GM72" s="152"/>
      <c r="GN72" s="152"/>
      <c r="GO72" s="152"/>
      <c r="GP72" s="152"/>
      <c r="GQ72" s="152"/>
      <c r="GR72" s="152"/>
      <c r="GS72" s="152"/>
      <c r="GT72" s="152"/>
      <c r="GU72" s="152"/>
      <c r="GV72" s="152"/>
      <c r="GW72" s="152"/>
      <c r="GX72" s="152"/>
      <c r="GY72" s="152"/>
      <c r="GZ72" s="152"/>
      <c r="HA72" s="152"/>
      <c r="HB72" s="152"/>
      <c r="HC72" s="152"/>
      <c r="HD72" s="152"/>
      <c r="HE72" s="152"/>
      <c r="HF72" s="152"/>
      <c r="HG72" s="152"/>
      <c r="HH72" s="152"/>
      <c r="HI72" s="152"/>
      <c r="HJ72" s="152"/>
      <c r="HK72" s="152"/>
      <c r="HL72" s="152"/>
      <c r="HM72" s="152"/>
      <c r="HN72" s="152"/>
      <c r="HO72" s="152"/>
      <c r="HP72" s="152"/>
      <c r="HQ72" s="152"/>
      <c r="HR72" s="152"/>
      <c r="HS72" s="152"/>
      <c r="HT72" s="152"/>
      <c r="HU72" s="152"/>
      <c r="HV72" s="152"/>
      <c r="HW72" s="152"/>
      <c r="HX72" s="152"/>
      <c r="HY72" s="152"/>
      <c r="HZ72" s="152"/>
      <c r="IA72" s="152"/>
      <c r="IB72" s="152"/>
      <c r="IC72" s="152"/>
      <c r="ID72" s="152"/>
      <c r="IE72" s="152"/>
      <c r="IF72" s="152"/>
      <c r="IG72" s="152"/>
      <c r="IH72" s="152"/>
      <c r="II72" s="152"/>
      <c r="IJ72" s="152"/>
      <c r="IK72" s="152"/>
      <c r="IL72" s="152"/>
      <c r="IM72" s="152"/>
      <c r="IN72" s="152"/>
      <c r="IO72" s="152"/>
      <c r="IP72" s="152"/>
      <c r="IQ72" s="152"/>
      <c r="IR72" s="152"/>
      <c r="IS72" s="152"/>
      <c r="IT72" s="152"/>
      <c r="IU72" s="152"/>
      <c r="IV72" s="152"/>
      <c r="IW72" s="152"/>
    </row>
    <row r="73" customFormat="false" ht="12.75" hidden="false" customHeight="false" outlineLevel="0" collapsed="false">
      <c r="A73" s="157"/>
      <c r="B73" s="148" t="s">
        <v>111</v>
      </c>
      <c r="C73" s="152"/>
      <c r="D73" s="152"/>
      <c r="E73" s="152"/>
      <c r="F73" s="152"/>
      <c r="G73" s="152"/>
      <c r="H73" s="152"/>
      <c r="I73" s="152"/>
      <c r="J73" s="153"/>
      <c r="K73" s="152"/>
      <c r="L73" s="154"/>
      <c r="M73" s="155"/>
      <c r="N73" s="159" t="n">
        <v>0</v>
      </c>
      <c r="O73" s="155"/>
      <c r="P73" s="137" t="n">
        <f aca="false">R73-N73</f>
        <v>125000</v>
      </c>
      <c r="Q73" s="155"/>
      <c r="R73" s="137" t="n">
        <f aca="false">75000+50000</f>
        <v>125000</v>
      </c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2"/>
      <c r="AJ73" s="155"/>
      <c r="AK73" s="152"/>
      <c r="AL73" s="155"/>
      <c r="AM73" s="152"/>
      <c r="AN73" s="155"/>
      <c r="AO73" s="155"/>
      <c r="AP73" s="155"/>
      <c r="AQ73" s="155"/>
      <c r="AR73" s="155"/>
      <c r="AS73" s="155"/>
      <c r="AU73" s="155"/>
      <c r="AV73" s="155"/>
      <c r="AW73" s="155"/>
      <c r="AY73" s="90" t="n">
        <f aca="false">SUM(T73:AX73)</f>
        <v>0</v>
      </c>
      <c r="AZ73" s="155"/>
      <c r="BA73" s="90" t="n">
        <v>0</v>
      </c>
      <c r="BB73" s="155"/>
      <c r="BC73" s="90" t="n">
        <f aca="false">IF(+R73-AY73+BA73&gt;0,R73-AY73+BA73,0)</f>
        <v>125000</v>
      </c>
      <c r="BE73" s="90" t="n">
        <f aca="false">+AY73+BC73</f>
        <v>125000</v>
      </c>
      <c r="BG73" s="90" t="n">
        <f aca="false">+R73-BE73</f>
        <v>0</v>
      </c>
      <c r="BH73" s="155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152"/>
      <c r="CF73" s="152"/>
      <c r="CG73" s="152"/>
      <c r="CH73" s="152"/>
      <c r="CI73" s="152"/>
      <c r="CJ73" s="152"/>
      <c r="CK73" s="152"/>
      <c r="CL73" s="152"/>
      <c r="CM73" s="152"/>
      <c r="CN73" s="152"/>
      <c r="CO73" s="152"/>
      <c r="CP73" s="152"/>
      <c r="CQ73" s="152"/>
      <c r="CR73" s="152"/>
      <c r="CS73" s="152"/>
      <c r="CT73" s="152"/>
      <c r="CU73" s="152"/>
      <c r="CV73" s="152"/>
      <c r="CW73" s="152"/>
      <c r="CX73" s="152"/>
      <c r="CY73" s="152"/>
      <c r="CZ73" s="152"/>
      <c r="DA73" s="152"/>
      <c r="DB73" s="152"/>
      <c r="DC73" s="152"/>
      <c r="DD73" s="152"/>
      <c r="DE73" s="152"/>
      <c r="DF73" s="152"/>
      <c r="DG73" s="152"/>
      <c r="DH73" s="152"/>
      <c r="DI73" s="152"/>
      <c r="DJ73" s="152"/>
      <c r="DK73" s="152"/>
      <c r="DL73" s="152"/>
      <c r="DM73" s="152"/>
      <c r="DN73" s="152"/>
      <c r="DO73" s="152"/>
      <c r="DP73" s="152"/>
      <c r="DQ73" s="152"/>
      <c r="DR73" s="152"/>
      <c r="DS73" s="152"/>
      <c r="DT73" s="152"/>
      <c r="DU73" s="152"/>
      <c r="DV73" s="152"/>
      <c r="DW73" s="152"/>
      <c r="DX73" s="152"/>
      <c r="DY73" s="152"/>
      <c r="DZ73" s="152"/>
      <c r="EA73" s="152"/>
      <c r="EB73" s="152"/>
      <c r="EC73" s="152"/>
      <c r="ED73" s="152"/>
      <c r="EE73" s="152"/>
      <c r="EF73" s="152"/>
      <c r="EG73" s="152"/>
      <c r="EH73" s="152"/>
      <c r="EI73" s="152"/>
      <c r="EJ73" s="152"/>
      <c r="EK73" s="152"/>
      <c r="EL73" s="152"/>
      <c r="EM73" s="152"/>
      <c r="EN73" s="152"/>
      <c r="EO73" s="152"/>
      <c r="EP73" s="152"/>
      <c r="EQ73" s="152"/>
      <c r="ER73" s="152"/>
      <c r="ES73" s="152"/>
      <c r="ET73" s="152"/>
      <c r="EU73" s="152"/>
      <c r="EV73" s="152"/>
      <c r="EW73" s="152"/>
      <c r="EX73" s="152"/>
      <c r="EY73" s="152"/>
      <c r="EZ73" s="152"/>
      <c r="FA73" s="152"/>
      <c r="FB73" s="152"/>
      <c r="FC73" s="152"/>
      <c r="FD73" s="152"/>
      <c r="FE73" s="152"/>
      <c r="FF73" s="152"/>
      <c r="FG73" s="152"/>
      <c r="FH73" s="152"/>
      <c r="FI73" s="152"/>
      <c r="FJ73" s="152"/>
      <c r="FK73" s="152"/>
      <c r="FL73" s="152"/>
      <c r="FM73" s="152"/>
      <c r="FN73" s="152"/>
      <c r="FO73" s="152"/>
      <c r="FP73" s="152"/>
      <c r="FQ73" s="152"/>
      <c r="FR73" s="152"/>
      <c r="FS73" s="152"/>
      <c r="FT73" s="152"/>
      <c r="FU73" s="152"/>
      <c r="FV73" s="152"/>
      <c r="FW73" s="152"/>
      <c r="FX73" s="152"/>
      <c r="FY73" s="152"/>
      <c r="FZ73" s="152"/>
      <c r="GA73" s="152"/>
      <c r="GB73" s="152"/>
      <c r="GC73" s="152"/>
      <c r="GD73" s="152"/>
      <c r="GE73" s="152"/>
      <c r="GF73" s="152"/>
      <c r="GG73" s="152"/>
      <c r="GH73" s="152"/>
      <c r="GI73" s="152"/>
      <c r="GJ73" s="152"/>
      <c r="GK73" s="152"/>
      <c r="GL73" s="152"/>
      <c r="GM73" s="152"/>
      <c r="GN73" s="152"/>
      <c r="GO73" s="152"/>
      <c r="GP73" s="152"/>
      <c r="GQ73" s="152"/>
      <c r="GR73" s="152"/>
      <c r="GS73" s="152"/>
      <c r="GT73" s="152"/>
      <c r="GU73" s="152"/>
      <c r="GV73" s="152"/>
      <c r="GW73" s="152"/>
      <c r="GX73" s="152"/>
      <c r="GY73" s="152"/>
      <c r="GZ73" s="152"/>
      <c r="HA73" s="152"/>
      <c r="HB73" s="152"/>
      <c r="HC73" s="152"/>
      <c r="HD73" s="152"/>
      <c r="HE73" s="152"/>
      <c r="HF73" s="152"/>
      <c r="HG73" s="152"/>
      <c r="HH73" s="152"/>
      <c r="HI73" s="152"/>
      <c r="HJ73" s="152"/>
      <c r="HK73" s="152"/>
      <c r="HL73" s="152"/>
      <c r="HM73" s="152"/>
      <c r="HN73" s="152"/>
      <c r="HO73" s="152"/>
      <c r="HP73" s="152"/>
      <c r="HQ73" s="152"/>
      <c r="HR73" s="152"/>
      <c r="HS73" s="152"/>
      <c r="HT73" s="152"/>
      <c r="HU73" s="152"/>
      <c r="HV73" s="152"/>
      <c r="HW73" s="152"/>
      <c r="HX73" s="152"/>
      <c r="HY73" s="152"/>
      <c r="HZ73" s="152"/>
      <c r="IA73" s="152"/>
      <c r="IB73" s="152"/>
      <c r="IC73" s="152"/>
      <c r="ID73" s="152"/>
      <c r="IE73" s="152"/>
      <c r="IF73" s="152"/>
      <c r="IG73" s="152"/>
      <c r="IH73" s="152"/>
      <c r="II73" s="152"/>
      <c r="IJ73" s="152"/>
      <c r="IK73" s="152"/>
      <c r="IL73" s="152"/>
      <c r="IM73" s="152"/>
      <c r="IN73" s="152"/>
      <c r="IO73" s="152"/>
      <c r="IP73" s="152"/>
      <c r="IQ73" s="152"/>
      <c r="IR73" s="152"/>
      <c r="IS73" s="152"/>
      <c r="IT73" s="152"/>
      <c r="IU73" s="152"/>
      <c r="IV73" s="152"/>
      <c r="IW73" s="152"/>
    </row>
    <row r="74" customFormat="false" ht="8.25" hidden="false" customHeight="true" outlineLevel="0" collapsed="false">
      <c r="A74" s="157"/>
      <c r="B74" s="160"/>
      <c r="C74" s="152"/>
      <c r="D74" s="152"/>
      <c r="E74" s="152"/>
      <c r="F74" s="152"/>
      <c r="G74" s="152"/>
      <c r="H74" s="152"/>
      <c r="I74" s="152"/>
      <c r="J74" s="153"/>
      <c r="K74" s="152"/>
      <c r="L74" s="154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2"/>
      <c r="AJ74" s="155"/>
      <c r="AK74" s="152"/>
      <c r="AL74" s="155"/>
      <c r="AM74" s="152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2"/>
      <c r="BJ74" s="152"/>
      <c r="BK74" s="152"/>
      <c r="BL74" s="152"/>
      <c r="BM74" s="152"/>
      <c r="BN74" s="152"/>
      <c r="BO74" s="152"/>
      <c r="BP74" s="152"/>
      <c r="BQ74" s="152"/>
      <c r="BR74" s="152"/>
      <c r="BS74" s="152"/>
      <c r="BT74" s="152"/>
      <c r="BU74" s="152"/>
      <c r="BV74" s="152"/>
      <c r="BW74" s="152"/>
      <c r="BX74" s="152"/>
      <c r="BY74" s="152"/>
      <c r="BZ74" s="152"/>
      <c r="CA74" s="152"/>
      <c r="CB74" s="152"/>
      <c r="CC74" s="152"/>
      <c r="CD74" s="152"/>
      <c r="CE74" s="152"/>
      <c r="CF74" s="152"/>
      <c r="CG74" s="152"/>
      <c r="CH74" s="152"/>
      <c r="CI74" s="152"/>
      <c r="CJ74" s="152"/>
      <c r="CK74" s="152"/>
      <c r="CL74" s="152"/>
      <c r="CM74" s="152"/>
      <c r="CN74" s="152"/>
      <c r="CO74" s="152"/>
      <c r="CP74" s="152"/>
      <c r="CQ74" s="152"/>
      <c r="CR74" s="152"/>
      <c r="CS74" s="152"/>
      <c r="CT74" s="152"/>
      <c r="CU74" s="152"/>
      <c r="CV74" s="152"/>
      <c r="CW74" s="152"/>
      <c r="CX74" s="152"/>
      <c r="CY74" s="152"/>
      <c r="CZ74" s="152"/>
      <c r="DA74" s="152"/>
      <c r="DB74" s="152"/>
      <c r="DC74" s="152"/>
      <c r="DD74" s="152"/>
      <c r="DE74" s="152"/>
      <c r="DF74" s="152"/>
      <c r="DG74" s="152"/>
      <c r="DH74" s="152"/>
      <c r="DI74" s="152"/>
      <c r="DJ74" s="152"/>
      <c r="DK74" s="152"/>
      <c r="DL74" s="152"/>
      <c r="DM74" s="152"/>
      <c r="DN74" s="152"/>
      <c r="DO74" s="152"/>
      <c r="DP74" s="152"/>
      <c r="DQ74" s="152"/>
      <c r="DR74" s="152"/>
      <c r="DS74" s="152"/>
      <c r="DT74" s="152"/>
      <c r="DU74" s="152"/>
      <c r="DV74" s="152"/>
      <c r="DW74" s="152"/>
      <c r="DX74" s="152"/>
      <c r="DY74" s="152"/>
      <c r="DZ74" s="152"/>
      <c r="EA74" s="152"/>
      <c r="EB74" s="152"/>
      <c r="EC74" s="152"/>
      <c r="ED74" s="152"/>
      <c r="EE74" s="152"/>
      <c r="EF74" s="152"/>
      <c r="EG74" s="152"/>
      <c r="EH74" s="152"/>
      <c r="EI74" s="152"/>
      <c r="EJ74" s="152"/>
      <c r="EK74" s="152"/>
      <c r="EL74" s="152"/>
      <c r="EM74" s="152"/>
      <c r="EN74" s="152"/>
      <c r="EO74" s="152"/>
      <c r="EP74" s="152"/>
      <c r="EQ74" s="152"/>
      <c r="ER74" s="152"/>
      <c r="ES74" s="152"/>
      <c r="ET74" s="152"/>
      <c r="EU74" s="152"/>
      <c r="EV74" s="152"/>
      <c r="EW74" s="152"/>
      <c r="EX74" s="152"/>
      <c r="EY74" s="152"/>
      <c r="EZ74" s="152"/>
      <c r="FA74" s="152"/>
      <c r="FB74" s="152"/>
      <c r="FC74" s="152"/>
      <c r="FD74" s="152"/>
      <c r="FE74" s="152"/>
      <c r="FF74" s="152"/>
      <c r="FG74" s="152"/>
      <c r="FH74" s="152"/>
      <c r="FI74" s="152"/>
      <c r="FJ74" s="152"/>
      <c r="FK74" s="152"/>
      <c r="FL74" s="152"/>
      <c r="FM74" s="152"/>
      <c r="FN74" s="152"/>
      <c r="FO74" s="152"/>
      <c r="FP74" s="152"/>
      <c r="FQ74" s="152"/>
      <c r="FR74" s="152"/>
      <c r="FS74" s="152"/>
      <c r="FT74" s="152"/>
      <c r="FU74" s="152"/>
      <c r="FV74" s="152"/>
      <c r="FW74" s="152"/>
      <c r="FX74" s="152"/>
      <c r="FY74" s="152"/>
      <c r="FZ74" s="152"/>
      <c r="GA74" s="152"/>
      <c r="GB74" s="152"/>
      <c r="GC74" s="152"/>
      <c r="GD74" s="152"/>
      <c r="GE74" s="152"/>
      <c r="GF74" s="152"/>
      <c r="GG74" s="152"/>
      <c r="GH74" s="152"/>
      <c r="GI74" s="152"/>
      <c r="GJ74" s="152"/>
      <c r="GK74" s="152"/>
      <c r="GL74" s="152"/>
      <c r="GM74" s="152"/>
      <c r="GN74" s="152"/>
      <c r="GO74" s="152"/>
      <c r="GP74" s="152"/>
      <c r="GQ74" s="152"/>
      <c r="GR74" s="152"/>
      <c r="GS74" s="152"/>
      <c r="GT74" s="152"/>
      <c r="GU74" s="152"/>
      <c r="GV74" s="152"/>
      <c r="GW74" s="152"/>
      <c r="GX74" s="152"/>
      <c r="GY74" s="152"/>
      <c r="GZ74" s="152"/>
      <c r="HA74" s="152"/>
      <c r="HB74" s="152"/>
      <c r="HC74" s="152"/>
      <c r="HD74" s="152"/>
      <c r="HE74" s="152"/>
      <c r="HF74" s="152"/>
      <c r="HG74" s="152"/>
      <c r="HH74" s="152"/>
      <c r="HI74" s="152"/>
      <c r="HJ74" s="152"/>
      <c r="HK74" s="152"/>
      <c r="HL74" s="152"/>
      <c r="HM74" s="152"/>
      <c r="HN74" s="152"/>
      <c r="HO74" s="152"/>
      <c r="HP74" s="152"/>
      <c r="HQ74" s="152"/>
      <c r="HR74" s="152"/>
      <c r="HS74" s="152"/>
      <c r="HT74" s="152"/>
      <c r="HU74" s="152"/>
      <c r="HV74" s="152"/>
      <c r="HW74" s="152"/>
      <c r="HX74" s="152"/>
      <c r="HY74" s="152"/>
      <c r="HZ74" s="152"/>
      <c r="IA74" s="152"/>
      <c r="IB74" s="152"/>
      <c r="IC74" s="152"/>
      <c r="ID74" s="152"/>
      <c r="IE74" s="152"/>
      <c r="IF74" s="152"/>
      <c r="IG74" s="152"/>
      <c r="IH74" s="152"/>
      <c r="II74" s="152"/>
      <c r="IJ74" s="152"/>
      <c r="IK74" s="152"/>
      <c r="IL74" s="152"/>
      <c r="IM74" s="152"/>
      <c r="IN74" s="152"/>
      <c r="IO74" s="152"/>
      <c r="IP74" s="152"/>
      <c r="IQ74" s="152"/>
      <c r="IR74" s="152"/>
      <c r="IS74" s="152"/>
      <c r="IT74" s="152"/>
      <c r="IU74" s="152"/>
      <c r="IV74" s="152"/>
      <c r="IW74" s="152"/>
    </row>
    <row r="75" customFormat="false" ht="12.75" hidden="false" customHeight="false" outlineLevel="0" collapsed="false">
      <c r="A75" s="157"/>
      <c r="B75" s="151" t="s">
        <v>112</v>
      </c>
      <c r="C75" s="152"/>
      <c r="D75" s="152"/>
      <c r="E75" s="152"/>
      <c r="F75" s="152"/>
      <c r="G75" s="152"/>
      <c r="H75" s="152"/>
      <c r="I75" s="152"/>
      <c r="J75" s="153"/>
      <c r="K75" s="152"/>
      <c r="L75" s="154"/>
      <c r="M75" s="155"/>
      <c r="N75" s="155" t="n">
        <f aca="false">SUM(N59:N74)</f>
        <v>5891579</v>
      </c>
      <c r="O75" s="155"/>
      <c r="P75" s="155" t="n">
        <f aca="false">SUM(P59:P74)</f>
        <v>125000</v>
      </c>
      <c r="Q75" s="155"/>
      <c r="R75" s="155" t="n">
        <f aca="false">SUM(R59:R74)</f>
        <v>6016579</v>
      </c>
      <c r="S75" s="155" t="n">
        <f aca="false">SUM(S59:S74)</f>
        <v>0</v>
      </c>
      <c r="T75" s="155" t="n">
        <f aca="false">SUM(T59:T74)</f>
        <v>0</v>
      </c>
      <c r="U75" s="155" t="n">
        <f aca="false">SUM(U59:U74)</f>
        <v>0</v>
      </c>
      <c r="V75" s="155" t="n">
        <f aca="false">SUM(V59:V74)</f>
        <v>0</v>
      </c>
      <c r="W75" s="155" t="n">
        <f aca="false">SUM(W59:W74)</f>
        <v>0</v>
      </c>
      <c r="X75" s="155" t="n">
        <f aca="false">SUM(X59:X74)</f>
        <v>0</v>
      </c>
      <c r="Y75" s="155" t="n">
        <f aca="false">SUM(Y59:Y74)</f>
        <v>0</v>
      </c>
      <c r="Z75" s="155" t="n">
        <f aca="false">SUM(Z59:Z74)</f>
        <v>0</v>
      </c>
      <c r="AA75" s="155" t="n">
        <f aca="false">SUM(AA59:AA74)</f>
        <v>0</v>
      </c>
      <c r="AB75" s="155" t="n">
        <f aca="false">SUM(AB59:AB74)</f>
        <v>0</v>
      </c>
      <c r="AC75" s="155" t="n">
        <f aca="false">SUM(AC59:AC74)</f>
        <v>0</v>
      </c>
      <c r="AD75" s="155" t="n">
        <f aca="false">SUM(AD59:AD74)</f>
        <v>0</v>
      </c>
      <c r="AE75" s="155" t="n">
        <f aca="false">SUM(AE59:AE74)</f>
        <v>0</v>
      </c>
      <c r="AF75" s="155" t="n">
        <f aca="false">SUM(AF59:AF74)</f>
        <v>0</v>
      </c>
      <c r="AG75" s="155" t="n">
        <f aca="false">SUM(AG59:AG74)</f>
        <v>0</v>
      </c>
      <c r="AH75" s="155" t="n">
        <f aca="false">SUM(AH59:AH74)</f>
        <v>0</v>
      </c>
      <c r="AI75" s="155" t="n">
        <f aca="false">SUM(AI59:AI74)</f>
        <v>0</v>
      </c>
      <c r="AJ75" s="155" t="n">
        <f aca="false">SUM(AJ59:AJ74)</f>
        <v>0</v>
      </c>
      <c r="AK75" s="155" t="n">
        <f aca="false">SUM(AK59:AK74)</f>
        <v>0</v>
      </c>
      <c r="AL75" s="155" t="n">
        <f aca="false">SUM(AL59:AL74)</f>
        <v>0</v>
      </c>
      <c r="AM75" s="155" t="n">
        <f aca="false">SUM(AM59:AM74)</f>
        <v>0</v>
      </c>
      <c r="AN75" s="155" t="n">
        <f aca="false">SUM(AN59:AN74)</f>
        <v>0</v>
      </c>
      <c r="AO75" s="155" t="n">
        <f aca="false">SUM(AO59:AO74)</f>
        <v>0</v>
      </c>
      <c r="AP75" s="155" t="n">
        <f aca="false">SUM(AP59:AP74)</f>
        <v>0</v>
      </c>
      <c r="AQ75" s="155" t="n">
        <f aca="false">SUM(AQ59:AQ74)</f>
        <v>0</v>
      </c>
      <c r="AR75" s="155" t="n">
        <f aca="false">SUM(AR59:AR74)</f>
        <v>0</v>
      </c>
      <c r="AS75" s="155" t="n">
        <f aca="false">SUM(AS59:AS74)</f>
        <v>0</v>
      </c>
      <c r="AT75" s="155" t="n">
        <f aca="false">SUM(AT59:AT74)</f>
        <v>0</v>
      </c>
      <c r="AU75" s="155" t="n">
        <f aca="false">SUM(AU59:AU74)</f>
        <v>0</v>
      </c>
      <c r="AV75" s="155" t="n">
        <f aca="false">SUM(AV59:AV74)</f>
        <v>0</v>
      </c>
      <c r="AW75" s="155" t="n">
        <f aca="false">SUM(AW59:AW74)</f>
        <v>0</v>
      </c>
      <c r="AX75" s="155" t="n">
        <f aca="false">SUM(AX59:AX74)</f>
        <v>0</v>
      </c>
      <c r="AY75" s="155" t="n">
        <f aca="false">SUM(AY59:AY74)</f>
        <v>0</v>
      </c>
      <c r="AZ75" s="155" t="n">
        <f aca="false">SUM(AZ59:AZ74)</f>
        <v>0</v>
      </c>
      <c r="BA75" s="155" t="n">
        <f aca="false">SUM(BA59:BA74)</f>
        <v>0</v>
      </c>
      <c r="BB75" s="155" t="n">
        <f aca="false">SUM(BB59:BB74)</f>
        <v>0</v>
      </c>
      <c r="BC75" s="155" t="n">
        <f aca="false">SUM(BC59:BC74)</f>
        <v>6016579</v>
      </c>
      <c r="BD75" s="155" t="n">
        <f aca="false">SUM(BD59:BD74)</f>
        <v>511218</v>
      </c>
      <c r="BE75" s="155" t="n">
        <f aca="false">SUM(BE59:BE74)</f>
        <v>6016579</v>
      </c>
      <c r="BF75" s="155" t="n">
        <f aca="false">SUM(BF59:BF74)</f>
        <v>1533654</v>
      </c>
      <c r="BG75" s="155" t="n">
        <f aca="false">SUM(BG59:BG74)</f>
        <v>0</v>
      </c>
      <c r="BH75" s="155" t="n">
        <f aca="false">SUM(BH59:BH74)</f>
        <v>248892</v>
      </c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2"/>
      <c r="BX75" s="152"/>
      <c r="BY75" s="152"/>
      <c r="BZ75" s="152"/>
      <c r="CA75" s="152"/>
      <c r="CB75" s="152"/>
      <c r="CC75" s="152"/>
      <c r="CD75" s="152"/>
      <c r="CE75" s="152"/>
      <c r="CF75" s="152"/>
      <c r="CG75" s="152"/>
      <c r="CH75" s="152"/>
      <c r="CI75" s="152"/>
      <c r="CJ75" s="152"/>
      <c r="CK75" s="152"/>
      <c r="CL75" s="152"/>
      <c r="CM75" s="152"/>
      <c r="CN75" s="152"/>
      <c r="CO75" s="152"/>
      <c r="CP75" s="152"/>
      <c r="CQ75" s="152"/>
      <c r="CR75" s="152"/>
      <c r="CS75" s="152"/>
      <c r="CT75" s="152"/>
      <c r="CU75" s="152"/>
      <c r="CV75" s="152"/>
      <c r="CW75" s="152"/>
      <c r="CX75" s="152"/>
      <c r="CY75" s="152"/>
      <c r="CZ75" s="152"/>
      <c r="DA75" s="152"/>
      <c r="DB75" s="152"/>
      <c r="DC75" s="152"/>
      <c r="DD75" s="152"/>
      <c r="DE75" s="152"/>
      <c r="DF75" s="152"/>
      <c r="DG75" s="152"/>
      <c r="DH75" s="152"/>
      <c r="DI75" s="152"/>
      <c r="DJ75" s="152"/>
      <c r="DK75" s="152"/>
      <c r="DL75" s="152"/>
      <c r="DM75" s="152"/>
      <c r="DN75" s="152"/>
      <c r="DO75" s="152"/>
      <c r="DP75" s="152"/>
      <c r="DQ75" s="152"/>
      <c r="DR75" s="152"/>
      <c r="DS75" s="152"/>
      <c r="DT75" s="152"/>
      <c r="DU75" s="152"/>
      <c r="DV75" s="152"/>
      <c r="DW75" s="152"/>
      <c r="DX75" s="152"/>
      <c r="DY75" s="152"/>
      <c r="DZ75" s="152"/>
      <c r="EA75" s="152"/>
      <c r="EB75" s="152"/>
      <c r="EC75" s="152"/>
      <c r="ED75" s="152"/>
      <c r="EE75" s="152"/>
      <c r="EF75" s="152"/>
      <c r="EG75" s="152"/>
      <c r="EH75" s="152"/>
      <c r="EI75" s="152"/>
      <c r="EJ75" s="152"/>
      <c r="EK75" s="152"/>
      <c r="EL75" s="152"/>
      <c r="EM75" s="152"/>
      <c r="EN75" s="152"/>
      <c r="EO75" s="152"/>
      <c r="EP75" s="152"/>
      <c r="EQ75" s="152"/>
      <c r="ER75" s="152"/>
      <c r="ES75" s="152"/>
      <c r="ET75" s="152"/>
      <c r="EU75" s="152"/>
      <c r="EV75" s="152"/>
      <c r="EW75" s="152"/>
      <c r="EX75" s="152"/>
      <c r="EY75" s="152"/>
      <c r="EZ75" s="152"/>
      <c r="FA75" s="152"/>
      <c r="FB75" s="152"/>
      <c r="FC75" s="152"/>
      <c r="FD75" s="152"/>
      <c r="FE75" s="152"/>
      <c r="FF75" s="152"/>
      <c r="FG75" s="152"/>
      <c r="FH75" s="152"/>
      <c r="FI75" s="152"/>
      <c r="FJ75" s="152"/>
      <c r="FK75" s="152"/>
      <c r="FL75" s="152"/>
      <c r="FM75" s="152"/>
      <c r="FN75" s="152"/>
      <c r="FO75" s="152"/>
      <c r="FP75" s="152"/>
      <c r="FQ75" s="152"/>
      <c r="FR75" s="152"/>
      <c r="FS75" s="152"/>
      <c r="FT75" s="152"/>
      <c r="FU75" s="152"/>
      <c r="FV75" s="152"/>
      <c r="FW75" s="152"/>
      <c r="FX75" s="152"/>
      <c r="FY75" s="152"/>
      <c r="FZ75" s="152"/>
      <c r="GA75" s="152"/>
      <c r="GB75" s="152"/>
      <c r="GC75" s="152"/>
      <c r="GD75" s="152"/>
      <c r="GE75" s="152"/>
      <c r="GF75" s="152"/>
      <c r="GG75" s="152"/>
      <c r="GH75" s="152"/>
      <c r="GI75" s="152"/>
      <c r="GJ75" s="152"/>
      <c r="GK75" s="152"/>
      <c r="GL75" s="152"/>
      <c r="GM75" s="152"/>
      <c r="GN75" s="152"/>
      <c r="GO75" s="152"/>
      <c r="GP75" s="152"/>
      <c r="GQ75" s="152"/>
      <c r="GR75" s="152"/>
      <c r="GS75" s="152"/>
      <c r="GT75" s="152"/>
      <c r="GU75" s="152"/>
      <c r="GV75" s="152"/>
      <c r="GW75" s="152"/>
      <c r="GX75" s="152"/>
      <c r="GY75" s="152"/>
      <c r="GZ75" s="152"/>
      <c r="HA75" s="152"/>
      <c r="HB75" s="152"/>
      <c r="HC75" s="152"/>
      <c r="HD75" s="152"/>
      <c r="HE75" s="152"/>
      <c r="HF75" s="152"/>
      <c r="HG75" s="152"/>
      <c r="HH75" s="152"/>
      <c r="HI75" s="152"/>
      <c r="HJ75" s="152"/>
      <c r="HK75" s="152"/>
      <c r="HL75" s="152"/>
      <c r="HM75" s="152"/>
      <c r="HN75" s="152"/>
      <c r="HO75" s="152"/>
      <c r="HP75" s="152"/>
      <c r="HQ75" s="152"/>
      <c r="HR75" s="152"/>
      <c r="HS75" s="152"/>
      <c r="HT75" s="152"/>
      <c r="HU75" s="152"/>
      <c r="HV75" s="152"/>
      <c r="HW75" s="152"/>
      <c r="HX75" s="152"/>
      <c r="HY75" s="152"/>
      <c r="HZ75" s="152"/>
      <c r="IA75" s="152"/>
      <c r="IB75" s="152"/>
      <c r="IC75" s="152"/>
      <c r="ID75" s="152"/>
      <c r="IE75" s="152"/>
      <c r="IF75" s="152"/>
      <c r="IG75" s="152"/>
      <c r="IH75" s="152"/>
      <c r="II75" s="152"/>
      <c r="IJ75" s="152"/>
      <c r="IK75" s="152"/>
      <c r="IL75" s="152"/>
      <c r="IM75" s="152"/>
      <c r="IN75" s="152"/>
      <c r="IO75" s="152"/>
      <c r="IP75" s="152"/>
      <c r="IQ75" s="152"/>
      <c r="IR75" s="152"/>
      <c r="IS75" s="152"/>
      <c r="IT75" s="152"/>
      <c r="IU75" s="152"/>
      <c r="IV75" s="152"/>
      <c r="IW75" s="152"/>
    </row>
    <row r="76" customFormat="false" ht="12.75" hidden="false" customHeight="false" outlineLevel="0" collapsed="false">
      <c r="A76" s="157"/>
      <c r="B76" s="151"/>
      <c r="C76" s="152"/>
      <c r="D76" s="152"/>
      <c r="E76" s="152"/>
      <c r="F76" s="152"/>
      <c r="G76" s="152"/>
      <c r="H76" s="152"/>
      <c r="I76" s="152"/>
      <c r="J76" s="153"/>
      <c r="K76" s="152"/>
      <c r="L76" s="154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2"/>
      <c r="AJ76" s="155"/>
      <c r="AK76" s="152"/>
      <c r="AL76" s="155"/>
      <c r="AM76" s="152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2"/>
      <c r="BJ76" s="152"/>
      <c r="BK76" s="152"/>
      <c r="BL76" s="152"/>
      <c r="BM76" s="152"/>
      <c r="BN76" s="152"/>
      <c r="BO76" s="152"/>
      <c r="BP76" s="152"/>
      <c r="BQ76" s="152"/>
      <c r="BR76" s="152"/>
      <c r="BS76" s="152"/>
      <c r="BT76" s="152"/>
      <c r="BU76" s="152"/>
      <c r="BV76" s="152"/>
      <c r="BW76" s="152"/>
      <c r="BX76" s="152"/>
      <c r="BY76" s="152"/>
      <c r="BZ76" s="152"/>
      <c r="CA76" s="152"/>
      <c r="CB76" s="152"/>
      <c r="CC76" s="152"/>
      <c r="CD76" s="152"/>
      <c r="CE76" s="152"/>
      <c r="CF76" s="152"/>
      <c r="CG76" s="152"/>
      <c r="CH76" s="152"/>
      <c r="CI76" s="152"/>
      <c r="CJ76" s="152"/>
      <c r="CK76" s="152"/>
      <c r="CL76" s="152"/>
      <c r="CM76" s="152"/>
      <c r="CN76" s="152"/>
      <c r="CO76" s="152"/>
      <c r="CP76" s="152"/>
      <c r="CQ76" s="152"/>
      <c r="CR76" s="152"/>
      <c r="CS76" s="152"/>
      <c r="CT76" s="152"/>
      <c r="CU76" s="152"/>
      <c r="CV76" s="152"/>
      <c r="CW76" s="152"/>
      <c r="CX76" s="152"/>
      <c r="CY76" s="152"/>
      <c r="CZ76" s="152"/>
      <c r="DA76" s="152"/>
      <c r="DB76" s="152"/>
      <c r="DC76" s="152"/>
      <c r="DD76" s="152"/>
      <c r="DE76" s="152"/>
      <c r="DF76" s="152"/>
      <c r="DG76" s="152"/>
      <c r="DH76" s="152"/>
      <c r="DI76" s="152"/>
      <c r="DJ76" s="152"/>
      <c r="DK76" s="152"/>
      <c r="DL76" s="152"/>
      <c r="DM76" s="152"/>
      <c r="DN76" s="152"/>
      <c r="DO76" s="152"/>
      <c r="DP76" s="152"/>
      <c r="DQ76" s="152"/>
      <c r="DR76" s="152"/>
      <c r="DS76" s="152"/>
      <c r="DT76" s="152"/>
      <c r="DU76" s="152"/>
      <c r="DV76" s="152"/>
      <c r="DW76" s="152"/>
      <c r="DX76" s="152"/>
      <c r="DY76" s="152"/>
      <c r="DZ76" s="152"/>
      <c r="EA76" s="152"/>
      <c r="EB76" s="152"/>
      <c r="EC76" s="152"/>
      <c r="ED76" s="152"/>
      <c r="EE76" s="152"/>
      <c r="EF76" s="152"/>
      <c r="EG76" s="152"/>
      <c r="EH76" s="152"/>
      <c r="EI76" s="152"/>
      <c r="EJ76" s="152"/>
      <c r="EK76" s="152"/>
      <c r="EL76" s="152"/>
      <c r="EM76" s="152"/>
      <c r="EN76" s="152"/>
      <c r="EO76" s="152"/>
      <c r="EP76" s="152"/>
      <c r="EQ76" s="152"/>
      <c r="ER76" s="152"/>
      <c r="ES76" s="152"/>
      <c r="ET76" s="152"/>
      <c r="EU76" s="152"/>
      <c r="EV76" s="152"/>
      <c r="EW76" s="152"/>
      <c r="EX76" s="152"/>
      <c r="EY76" s="152"/>
      <c r="EZ76" s="152"/>
      <c r="FA76" s="152"/>
      <c r="FB76" s="152"/>
      <c r="FC76" s="152"/>
      <c r="FD76" s="152"/>
      <c r="FE76" s="152"/>
      <c r="FF76" s="152"/>
      <c r="FG76" s="152"/>
      <c r="FH76" s="152"/>
      <c r="FI76" s="152"/>
      <c r="FJ76" s="152"/>
      <c r="FK76" s="152"/>
      <c r="FL76" s="152"/>
      <c r="FM76" s="152"/>
      <c r="FN76" s="152"/>
      <c r="FO76" s="152"/>
      <c r="FP76" s="152"/>
      <c r="FQ76" s="152"/>
      <c r="FR76" s="152"/>
      <c r="FS76" s="152"/>
      <c r="FT76" s="152"/>
      <c r="FU76" s="152"/>
      <c r="FV76" s="152"/>
      <c r="FW76" s="152"/>
      <c r="FX76" s="152"/>
      <c r="FY76" s="152"/>
      <c r="FZ76" s="152"/>
      <c r="GA76" s="152"/>
      <c r="GB76" s="152"/>
      <c r="GC76" s="152"/>
      <c r="GD76" s="152"/>
      <c r="GE76" s="152"/>
      <c r="GF76" s="152"/>
      <c r="GG76" s="152"/>
      <c r="GH76" s="152"/>
      <c r="GI76" s="152"/>
      <c r="GJ76" s="152"/>
      <c r="GK76" s="152"/>
      <c r="GL76" s="152"/>
      <c r="GM76" s="152"/>
      <c r="GN76" s="152"/>
      <c r="GO76" s="152"/>
      <c r="GP76" s="152"/>
      <c r="GQ76" s="152"/>
      <c r="GR76" s="152"/>
      <c r="GS76" s="152"/>
      <c r="GT76" s="152"/>
      <c r="GU76" s="152"/>
      <c r="GV76" s="152"/>
      <c r="GW76" s="152"/>
      <c r="GX76" s="152"/>
      <c r="GY76" s="152"/>
      <c r="GZ76" s="152"/>
      <c r="HA76" s="152"/>
      <c r="HB76" s="152"/>
      <c r="HC76" s="152"/>
      <c r="HD76" s="152"/>
      <c r="HE76" s="152"/>
      <c r="HF76" s="152"/>
      <c r="HG76" s="152"/>
      <c r="HH76" s="152"/>
      <c r="HI76" s="152"/>
      <c r="HJ76" s="152"/>
      <c r="HK76" s="152"/>
      <c r="HL76" s="152"/>
      <c r="HM76" s="152"/>
      <c r="HN76" s="152"/>
      <c r="HO76" s="152"/>
      <c r="HP76" s="152"/>
      <c r="HQ76" s="152"/>
      <c r="HR76" s="152"/>
      <c r="HS76" s="152"/>
      <c r="HT76" s="152"/>
      <c r="HU76" s="152"/>
      <c r="HV76" s="152"/>
      <c r="HW76" s="152"/>
      <c r="HX76" s="152"/>
      <c r="HY76" s="152"/>
      <c r="HZ76" s="152"/>
      <c r="IA76" s="152"/>
      <c r="IB76" s="152"/>
      <c r="IC76" s="152"/>
      <c r="ID76" s="152"/>
      <c r="IE76" s="152"/>
      <c r="IF76" s="152"/>
      <c r="IG76" s="152"/>
      <c r="IH76" s="152"/>
      <c r="II76" s="152"/>
      <c r="IJ76" s="152"/>
      <c r="IK76" s="152"/>
      <c r="IL76" s="152"/>
      <c r="IM76" s="152"/>
      <c r="IN76" s="152"/>
      <c r="IO76" s="152"/>
      <c r="IP76" s="152"/>
      <c r="IQ76" s="152"/>
      <c r="IR76" s="152"/>
      <c r="IS76" s="152"/>
      <c r="IT76" s="152"/>
      <c r="IU76" s="152"/>
      <c r="IV76" s="152"/>
      <c r="IW76" s="152"/>
    </row>
    <row r="77" customFormat="false" ht="12.75" hidden="false" customHeight="false" outlineLevel="0" collapsed="false">
      <c r="A77" s="157"/>
      <c r="B77" s="161" t="s">
        <v>113</v>
      </c>
      <c r="C77" s="152"/>
      <c r="D77" s="152"/>
      <c r="E77" s="152"/>
      <c r="F77" s="152"/>
      <c r="G77" s="152"/>
      <c r="H77" s="152"/>
      <c r="I77" s="152"/>
      <c r="J77" s="153"/>
      <c r="K77" s="152"/>
      <c r="L77" s="154"/>
      <c r="M77" s="155"/>
      <c r="N77" s="155" t="n">
        <v>0</v>
      </c>
      <c r="O77" s="155"/>
      <c r="P77" s="155"/>
      <c r="Q77" s="155"/>
      <c r="R77" s="155" t="n">
        <v>0</v>
      </c>
      <c r="S77" s="155" t="e">
        <f aca="false">SUM(#REF!)</f>
        <v>#REF!</v>
      </c>
      <c r="T77" s="155"/>
      <c r="U77" s="155" t="e">
        <f aca="false">SUM(#REF!)</f>
        <v>#REF!</v>
      </c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Z77" s="155" t="e">
        <f aca="false">SUM(#REF!)</f>
        <v>#REF!</v>
      </c>
      <c r="BA77" s="155" t="n">
        <f aca="false">SUM(BA61:BA76)</f>
        <v>0</v>
      </c>
      <c r="BB77" s="155" t="e">
        <f aca="false">SUM(#REF!)</f>
        <v>#REF!</v>
      </c>
      <c r="BC77" s="90" t="n">
        <f aca="false">IF(+R77-AY77+BA77&gt;0,R77-AY77+BA77,0)</f>
        <v>0</v>
      </c>
      <c r="BD77" s="155" t="e">
        <f aca="false">SUM(#REF!)</f>
        <v>#REF!</v>
      </c>
      <c r="BE77" s="90" t="n">
        <f aca="false">+AY77+BC77</f>
        <v>0</v>
      </c>
      <c r="BF77" s="155" t="e">
        <f aca="false">SUM(#REF!)</f>
        <v>#REF!</v>
      </c>
      <c r="BG77" s="90" t="n">
        <f aca="false">+R77-BE77</f>
        <v>0</v>
      </c>
      <c r="BH77" s="155"/>
      <c r="BI77" s="152"/>
      <c r="BJ77" s="152"/>
      <c r="BK77" s="152"/>
      <c r="BL77" s="152"/>
      <c r="BM77" s="152"/>
      <c r="BN77" s="152"/>
      <c r="BO77" s="152"/>
      <c r="BP77" s="152"/>
      <c r="BQ77" s="152"/>
      <c r="BR77" s="152"/>
      <c r="BS77" s="152"/>
      <c r="BT77" s="152"/>
      <c r="BU77" s="152"/>
      <c r="BV77" s="152"/>
      <c r="BW77" s="152"/>
      <c r="BX77" s="152"/>
      <c r="BY77" s="152"/>
      <c r="BZ77" s="152"/>
      <c r="CA77" s="152"/>
      <c r="CB77" s="152"/>
      <c r="CC77" s="152"/>
      <c r="CD77" s="152"/>
      <c r="CE77" s="152"/>
      <c r="CF77" s="152"/>
      <c r="CG77" s="152"/>
      <c r="CH77" s="152"/>
      <c r="CI77" s="152"/>
      <c r="CJ77" s="152"/>
      <c r="CK77" s="152"/>
      <c r="CL77" s="152"/>
      <c r="CM77" s="152"/>
      <c r="CN77" s="152"/>
      <c r="CO77" s="152"/>
      <c r="CP77" s="152"/>
      <c r="CQ77" s="152"/>
      <c r="CR77" s="152"/>
      <c r="CS77" s="152"/>
      <c r="CT77" s="152"/>
      <c r="CU77" s="152"/>
      <c r="CV77" s="152"/>
      <c r="CW77" s="152"/>
      <c r="CX77" s="152"/>
      <c r="CY77" s="152"/>
      <c r="CZ77" s="152"/>
      <c r="DA77" s="152"/>
      <c r="DB77" s="152"/>
      <c r="DC77" s="152"/>
      <c r="DD77" s="152"/>
      <c r="DE77" s="152"/>
      <c r="DF77" s="152"/>
      <c r="DG77" s="152"/>
      <c r="DH77" s="152"/>
      <c r="DI77" s="152"/>
      <c r="DJ77" s="152"/>
      <c r="DK77" s="152"/>
      <c r="DL77" s="152"/>
      <c r="DM77" s="152"/>
      <c r="DN77" s="152"/>
      <c r="DO77" s="152"/>
      <c r="DP77" s="152"/>
      <c r="DQ77" s="152"/>
      <c r="DR77" s="152"/>
      <c r="DS77" s="152"/>
      <c r="DT77" s="152"/>
      <c r="DU77" s="152"/>
      <c r="DV77" s="152"/>
      <c r="DW77" s="152"/>
      <c r="DX77" s="152"/>
      <c r="DY77" s="152"/>
      <c r="DZ77" s="152"/>
      <c r="EA77" s="152"/>
      <c r="EB77" s="152"/>
      <c r="EC77" s="152"/>
      <c r="ED77" s="152"/>
      <c r="EE77" s="152"/>
      <c r="EF77" s="152"/>
      <c r="EG77" s="152"/>
      <c r="EH77" s="152"/>
      <c r="EI77" s="152"/>
      <c r="EJ77" s="152"/>
      <c r="EK77" s="152"/>
      <c r="EL77" s="152"/>
      <c r="EM77" s="152"/>
      <c r="EN77" s="152"/>
      <c r="EO77" s="152"/>
      <c r="EP77" s="152"/>
      <c r="EQ77" s="152"/>
      <c r="ER77" s="152"/>
      <c r="ES77" s="152"/>
      <c r="ET77" s="152"/>
      <c r="EU77" s="152"/>
      <c r="EV77" s="152"/>
      <c r="EW77" s="152"/>
      <c r="EX77" s="152"/>
      <c r="EY77" s="152"/>
      <c r="EZ77" s="152"/>
      <c r="FA77" s="152"/>
      <c r="FB77" s="152"/>
      <c r="FC77" s="152"/>
      <c r="FD77" s="152"/>
      <c r="FE77" s="152"/>
      <c r="FF77" s="152"/>
      <c r="FG77" s="152"/>
      <c r="FH77" s="152"/>
      <c r="FI77" s="152"/>
      <c r="FJ77" s="152"/>
      <c r="FK77" s="152"/>
      <c r="FL77" s="152"/>
      <c r="FM77" s="152"/>
      <c r="FN77" s="152"/>
      <c r="FO77" s="152"/>
      <c r="FP77" s="152"/>
      <c r="FQ77" s="152"/>
      <c r="FR77" s="152"/>
      <c r="FS77" s="152"/>
      <c r="FT77" s="152"/>
      <c r="FU77" s="152"/>
      <c r="FV77" s="152"/>
      <c r="FW77" s="152"/>
      <c r="FX77" s="152"/>
      <c r="FY77" s="152"/>
      <c r="FZ77" s="152"/>
      <c r="GA77" s="152"/>
      <c r="GB77" s="152"/>
      <c r="GC77" s="152"/>
      <c r="GD77" s="152"/>
      <c r="GE77" s="152"/>
      <c r="GF77" s="152"/>
      <c r="GG77" s="152"/>
      <c r="GH77" s="152"/>
      <c r="GI77" s="152"/>
      <c r="GJ77" s="152"/>
      <c r="GK77" s="152"/>
      <c r="GL77" s="152"/>
      <c r="GM77" s="152"/>
      <c r="GN77" s="152"/>
      <c r="GO77" s="152"/>
      <c r="GP77" s="152"/>
      <c r="GQ77" s="152"/>
      <c r="GR77" s="152"/>
      <c r="GS77" s="152"/>
      <c r="GT77" s="152"/>
      <c r="GU77" s="152"/>
      <c r="GV77" s="152"/>
      <c r="GW77" s="152"/>
      <c r="GX77" s="152"/>
      <c r="GY77" s="152"/>
      <c r="GZ77" s="152"/>
      <c r="HA77" s="152"/>
      <c r="HB77" s="152"/>
      <c r="HC77" s="152"/>
      <c r="HD77" s="152"/>
      <c r="HE77" s="152"/>
      <c r="HF77" s="152"/>
      <c r="HG77" s="152"/>
      <c r="HH77" s="152"/>
      <c r="HI77" s="152"/>
      <c r="HJ77" s="152"/>
      <c r="HK77" s="152"/>
      <c r="HL77" s="152"/>
      <c r="HM77" s="152"/>
      <c r="HN77" s="152"/>
      <c r="HO77" s="152"/>
      <c r="HP77" s="152"/>
      <c r="HQ77" s="152"/>
      <c r="HR77" s="152"/>
      <c r="HS77" s="152"/>
      <c r="HT77" s="152"/>
      <c r="HU77" s="152"/>
      <c r="HV77" s="152"/>
      <c r="HW77" s="152"/>
      <c r="HX77" s="152"/>
      <c r="HY77" s="152"/>
      <c r="HZ77" s="152"/>
      <c r="IA77" s="152"/>
      <c r="IB77" s="152"/>
      <c r="IC77" s="152"/>
      <c r="ID77" s="152"/>
      <c r="IE77" s="152"/>
      <c r="IF77" s="152"/>
      <c r="IG77" s="152"/>
      <c r="IH77" s="152"/>
      <c r="II77" s="152"/>
      <c r="IJ77" s="152"/>
      <c r="IK77" s="152"/>
      <c r="IL77" s="152"/>
      <c r="IM77" s="152"/>
      <c r="IN77" s="152"/>
      <c r="IO77" s="152"/>
      <c r="IP77" s="152"/>
      <c r="IQ77" s="152"/>
      <c r="IR77" s="152"/>
      <c r="IS77" s="152"/>
      <c r="IT77" s="152"/>
      <c r="IU77" s="152"/>
      <c r="IV77" s="152"/>
      <c r="IW77" s="152"/>
    </row>
    <row r="78" customFormat="false" ht="9" hidden="false" customHeight="true" outlineLevel="0" collapsed="false">
      <c r="A78" s="157"/>
      <c r="B78" s="151"/>
      <c r="C78" s="152"/>
      <c r="D78" s="152"/>
      <c r="E78" s="152"/>
      <c r="F78" s="152"/>
      <c r="G78" s="152"/>
      <c r="H78" s="152"/>
      <c r="I78" s="152"/>
      <c r="J78" s="153"/>
      <c r="K78" s="152"/>
      <c r="L78" s="154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2"/>
      <c r="AJ78" s="155"/>
      <c r="AK78" s="152"/>
      <c r="AL78" s="155"/>
      <c r="AM78" s="152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2"/>
      <c r="BJ78" s="152"/>
      <c r="BK78" s="152"/>
      <c r="BL78" s="152"/>
      <c r="BM78" s="152"/>
      <c r="BN78" s="152"/>
      <c r="BO78" s="152"/>
      <c r="BP78" s="152"/>
      <c r="BQ78" s="152"/>
      <c r="BR78" s="152"/>
      <c r="BS78" s="152"/>
      <c r="BT78" s="152"/>
      <c r="BU78" s="152"/>
      <c r="BV78" s="152"/>
      <c r="BW78" s="152"/>
      <c r="BX78" s="152"/>
      <c r="BY78" s="152"/>
      <c r="BZ78" s="152"/>
      <c r="CA78" s="152"/>
      <c r="CB78" s="152"/>
      <c r="CC78" s="152"/>
      <c r="CD78" s="152"/>
      <c r="CE78" s="152"/>
      <c r="CF78" s="152"/>
      <c r="CG78" s="152"/>
      <c r="CH78" s="152"/>
      <c r="CI78" s="152"/>
      <c r="CJ78" s="152"/>
      <c r="CK78" s="152"/>
      <c r="CL78" s="152"/>
      <c r="CM78" s="152"/>
      <c r="CN78" s="152"/>
      <c r="CO78" s="152"/>
      <c r="CP78" s="152"/>
      <c r="CQ78" s="152"/>
      <c r="CR78" s="152"/>
      <c r="CS78" s="152"/>
      <c r="CT78" s="152"/>
      <c r="CU78" s="152"/>
      <c r="CV78" s="152"/>
      <c r="CW78" s="152"/>
      <c r="CX78" s="152"/>
      <c r="CY78" s="152"/>
      <c r="CZ78" s="152"/>
      <c r="DA78" s="152"/>
      <c r="DB78" s="152"/>
      <c r="DC78" s="152"/>
      <c r="DD78" s="152"/>
      <c r="DE78" s="152"/>
      <c r="DF78" s="152"/>
      <c r="DG78" s="152"/>
      <c r="DH78" s="152"/>
      <c r="DI78" s="152"/>
      <c r="DJ78" s="152"/>
      <c r="DK78" s="152"/>
      <c r="DL78" s="152"/>
      <c r="DM78" s="152"/>
      <c r="DN78" s="152"/>
      <c r="DO78" s="152"/>
      <c r="DP78" s="152"/>
      <c r="DQ78" s="152"/>
      <c r="DR78" s="152"/>
      <c r="DS78" s="152"/>
      <c r="DT78" s="152"/>
      <c r="DU78" s="152"/>
      <c r="DV78" s="152"/>
      <c r="DW78" s="152"/>
      <c r="DX78" s="152"/>
      <c r="DY78" s="152"/>
      <c r="DZ78" s="152"/>
      <c r="EA78" s="152"/>
      <c r="EB78" s="152"/>
      <c r="EC78" s="152"/>
      <c r="ED78" s="152"/>
      <c r="EE78" s="152"/>
      <c r="EF78" s="152"/>
      <c r="EG78" s="152"/>
      <c r="EH78" s="152"/>
      <c r="EI78" s="152"/>
      <c r="EJ78" s="152"/>
      <c r="EK78" s="152"/>
      <c r="EL78" s="152"/>
      <c r="EM78" s="152"/>
      <c r="EN78" s="152"/>
      <c r="EO78" s="152"/>
      <c r="EP78" s="152"/>
      <c r="EQ78" s="152"/>
      <c r="ER78" s="152"/>
      <c r="ES78" s="152"/>
      <c r="ET78" s="152"/>
      <c r="EU78" s="152"/>
      <c r="EV78" s="152"/>
      <c r="EW78" s="152"/>
      <c r="EX78" s="152"/>
      <c r="EY78" s="152"/>
      <c r="EZ78" s="152"/>
      <c r="FA78" s="152"/>
      <c r="FB78" s="152"/>
      <c r="FC78" s="152"/>
      <c r="FD78" s="152"/>
      <c r="FE78" s="152"/>
      <c r="FF78" s="152"/>
      <c r="FG78" s="152"/>
      <c r="FH78" s="152"/>
      <c r="FI78" s="152"/>
      <c r="FJ78" s="152"/>
      <c r="FK78" s="152"/>
      <c r="FL78" s="152"/>
      <c r="FM78" s="152"/>
      <c r="FN78" s="152"/>
      <c r="FO78" s="152"/>
      <c r="FP78" s="152"/>
      <c r="FQ78" s="152"/>
      <c r="FR78" s="152"/>
      <c r="FS78" s="152"/>
      <c r="FT78" s="152"/>
      <c r="FU78" s="152"/>
      <c r="FV78" s="152"/>
      <c r="FW78" s="152"/>
      <c r="FX78" s="152"/>
      <c r="FY78" s="152"/>
      <c r="FZ78" s="152"/>
      <c r="GA78" s="152"/>
      <c r="GB78" s="152"/>
      <c r="GC78" s="152"/>
      <c r="GD78" s="152"/>
      <c r="GE78" s="152"/>
      <c r="GF78" s="152"/>
      <c r="GG78" s="152"/>
      <c r="GH78" s="152"/>
      <c r="GI78" s="152"/>
      <c r="GJ78" s="152"/>
      <c r="GK78" s="152"/>
      <c r="GL78" s="152"/>
      <c r="GM78" s="152"/>
      <c r="GN78" s="152"/>
      <c r="GO78" s="152"/>
      <c r="GP78" s="152"/>
      <c r="GQ78" s="152"/>
      <c r="GR78" s="152"/>
      <c r="GS78" s="152"/>
      <c r="GT78" s="152"/>
      <c r="GU78" s="152"/>
      <c r="GV78" s="152"/>
      <c r="GW78" s="152"/>
      <c r="GX78" s="152"/>
      <c r="GY78" s="152"/>
      <c r="GZ78" s="152"/>
      <c r="HA78" s="152"/>
      <c r="HB78" s="152"/>
      <c r="HC78" s="152"/>
      <c r="HD78" s="152"/>
      <c r="HE78" s="152"/>
      <c r="HF78" s="152"/>
      <c r="HG78" s="152"/>
      <c r="HH78" s="152"/>
      <c r="HI78" s="152"/>
      <c r="HJ78" s="152"/>
      <c r="HK78" s="152"/>
      <c r="HL78" s="152"/>
      <c r="HM78" s="152"/>
      <c r="HN78" s="152"/>
      <c r="HO78" s="152"/>
      <c r="HP78" s="152"/>
      <c r="HQ78" s="152"/>
      <c r="HR78" s="152"/>
      <c r="HS78" s="152"/>
      <c r="HT78" s="152"/>
      <c r="HU78" s="152"/>
      <c r="HV78" s="152"/>
      <c r="HW78" s="152"/>
      <c r="HX78" s="152"/>
      <c r="HY78" s="152"/>
      <c r="HZ78" s="152"/>
      <c r="IA78" s="152"/>
      <c r="IB78" s="152"/>
      <c r="IC78" s="152"/>
      <c r="ID78" s="152"/>
      <c r="IE78" s="152"/>
      <c r="IF78" s="152"/>
      <c r="IG78" s="152"/>
      <c r="IH78" s="152"/>
      <c r="II78" s="152"/>
      <c r="IJ78" s="152"/>
      <c r="IK78" s="152"/>
      <c r="IL78" s="152"/>
      <c r="IM78" s="152"/>
      <c r="IN78" s="152"/>
      <c r="IO78" s="152"/>
      <c r="IP78" s="152"/>
      <c r="IQ78" s="152"/>
      <c r="IR78" s="152"/>
      <c r="IS78" s="152"/>
      <c r="IT78" s="152"/>
      <c r="IU78" s="152"/>
      <c r="IV78" s="152"/>
      <c r="IW78" s="152"/>
    </row>
    <row r="79" customFormat="false" ht="12.75" hidden="false" customHeight="false" outlineLevel="0" collapsed="false">
      <c r="A79" s="162"/>
      <c r="B79" s="163" t="s">
        <v>114</v>
      </c>
      <c r="C79" s="164"/>
      <c r="D79" s="164"/>
      <c r="E79" s="164"/>
      <c r="F79" s="164"/>
      <c r="G79" s="164"/>
      <c r="H79" s="164"/>
      <c r="I79" s="164"/>
      <c r="J79" s="165"/>
      <c r="K79" s="164"/>
      <c r="L79" s="166"/>
      <c r="M79" s="167"/>
      <c r="N79" s="168" t="n">
        <f aca="false">N77+N75+N56+N48</f>
        <v>27028671</v>
      </c>
      <c r="O79" s="167"/>
      <c r="P79" s="168" t="n">
        <f aca="false">P75</f>
        <v>125000</v>
      </c>
      <c r="Q79" s="167"/>
      <c r="R79" s="168" t="n">
        <f aca="false">R77+R75+R56+R48</f>
        <v>27153671</v>
      </c>
      <c r="S79" s="168" t="e">
        <f aca="false">S77+S75+S56+S48</f>
        <v>#REF!</v>
      </c>
      <c r="T79" s="168" t="n">
        <f aca="false">T77+T75+T56+T48</f>
        <v>0</v>
      </c>
      <c r="U79" s="168" t="e">
        <f aca="false">U77+U75+U56+U48</f>
        <v>#REF!</v>
      </c>
      <c r="V79" s="168" t="n">
        <f aca="false">V77+V75+V56+V48</f>
        <v>0</v>
      </c>
      <c r="W79" s="168" t="n">
        <f aca="false">W77+W75+W56+W48</f>
        <v>0</v>
      </c>
      <c r="X79" s="168" t="n">
        <f aca="false">X77+X75+X56+X48</f>
        <v>0</v>
      </c>
      <c r="Y79" s="168" t="n">
        <f aca="false">Y77+Y75+Y56+Y48</f>
        <v>0</v>
      </c>
      <c r="Z79" s="168" t="n">
        <f aca="false">Z77+Z75+Z56+Z48</f>
        <v>0</v>
      </c>
      <c r="AA79" s="168" t="n">
        <f aca="false">AA77+AA75+AA56+AA48</f>
        <v>0</v>
      </c>
      <c r="AB79" s="168" t="n">
        <f aca="false">AB77+AB75+AB56+AB48</f>
        <v>0</v>
      </c>
      <c r="AC79" s="168" t="n">
        <f aca="false">AC77+AC75+AC56+AC48</f>
        <v>0</v>
      </c>
      <c r="AD79" s="168" t="n">
        <f aca="false">AD77+AD75+AD56+AD48</f>
        <v>0</v>
      </c>
      <c r="AE79" s="168" t="n">
        <f aca="false">AE77+AE75+AE56+AE48</f>
        <v>0</v>
      </c>
      <c r="AF79" s="168" t="n">
        <f aca="false">AF77+AF75+AF56+AF48</f>
        <v>0</v>
      </c>
      <c r="AG79" s="168" t="n">
        <f aca="false">AG77+AG75+AG56+AG48</f>
        <v>0</v>
      </c>
      <c r="AH79" s="168" t="n">
        <f aca="false">AH77+AH75+AH56+AH48</f>
        <v>0</v>
      </c>
      <c r="AI79" s="168" t="n">
        <f aca="false">AI77+AI75+AI56+AI48</f>
        <v>0</v>
      </c>
      <c r="AJ79" s="168" t="n">
        <f aca="false">AJ77+AJ75+AJ56+AJ48</f>
        <v>0</v>
      </c>
      <c r="AK79" s="168" t="n">
        <f aca="false">AK77+AK75+AK56+AK48</f>
        <v>0</v>
      </c>
      <c r="AL79" s="168" t="n">
        <f aca="false">AL77+AL75+AL56+AL48</f>
        <v>0</v>
      </c>
      <c r="AM79" s="168" t="n">
        <f aca="false">AM77+AM75+AM56+AM48</f>
        <v>0</v>
      </c>
      <c r="AN79" s="168" t="n">
        <f aca="false">AN77+AN75+AN56+AN48</f>
        <v>0</v>
      </c>
      <c r="AO79" s="168" t="n">
        <f aca="false">AO77+AO75+AO56+AO48</f>
        <v>0</v>
      </c>
      <c r="AP79" s="168" t="n">
        <f aca="false">AP77+AP75+AP56+AP48</f>
        <v>0</v>
      </c>
      <c r="AQ79" s="168" t="n">
        <f aca="false">AQ77+AQ75+AQ56+AQ48</f>
        <v>0</v>
      </c>
      <c r="AR79" s="168" t="n">
        <f aca="false">AR77+AR75+AR56+AR48</f>
        <v>0</v>
      </c>
      <c r="AS79" s="168" t="n">
        <f aca="false">AS77+AS75+AS56+AS48</f>
        <v>0</v>
      </c>
      <c r="AT79" s="168" t="n">
        <f aca="false">AT77+AT75+AT56+AT48</f>
        <v>0</v>
      </c>
      <c r="AU79" s="168" t="n">
        <f aca="false">AU77+AU75+AU56+AU48</f>
        <v>0</v>
      </c>
      <c r="AV79" s="168" t="n">
        <f aca="false">AV77+AV75+AV56+AV48</f>
        <v>0</v>
      </c>
      <c r="AW79" s="168" t="n">
        <f aca="false">AW77+AW75+AW56+AW48</f>
        <v>0</v>
      </c>
      <c r="AX79" s="168" t="n">
        <f aca="false">AX77+AX75+AX56+AX48</f>
        <v>0</v>
      </c>
      <c r="AY79" s="168" t="n">
        <f aca="false">AY77+AY75+AY56+AY48</f>
        <v>0</v>
      </c>
      <c r="AZ79" s="168" t="e">
        <f aca="false">AZ77+AZ75+AZ56+AZ48</f>
        <v>#REF!</v>
      </c>
      <c r="BA79" s="168" t="n">
        <f aca="false">BA77+BA75+BA56+BA48</f>
        <v>0</v>
      </c>
      <c r="BB79" s="168" t="e">
        <f aca="false">BB77+BB75+BB56+BB48</f>
        <v>#REF!</v>
      </c>
      <c r="BC79" s="168" t="n">
        <f aca="false">BC77+BC75+BC56+BC48</f>
        <v>27153671</v>
      </c>
      <c r="BD79" s="168" t="e">
        <f aca="false">BD77+BD75+BD56+BD48</f>
        <v>#REF!</v>
      </c>
      <c r="BE79" s="168" t="n">
        <f aca="false">BE77+BE75+BE56+BE48</f>
        <v>27153671</v>
      </c>
      <c r="BF79" s="168" t="e">
        <f aca="false">BF77+BF75+BF56+BF48</f>
        <v>#REF!</v>
      </c>
      <c r="BG79" s="168" t="n">
        <f aca="false">BG77+BG75+BG56+BG48</f>
        <v>0</v>
      </c>
      <c r="BH79" s="168" t="e">
        <f aca="false">BH77+BH75+BH56+BH48+#REF!</f>
        <v>#REF!</v>
      </c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4"/>
      <c r="CT79" s="164"/>
      <c r="CU79" s="164"/>
      <c r="CV79" s="164"/>
      <c r="CW79" s="164"/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64"/>
      <c r="DY79" s="164"/>
      <c r="DZ79" s="164"/>
      <c r="EA79" s="164"/>
      <c r="EB79" s="164"/>
      <c r="EC79" s="164"/>
      <c r="ED79" s="164"/>
      <c r="EE79" s="164"/>
      <c r="EF79" s="164"/>
      <c r="EG79" s="164"/>
      <c r="EH79" s="164"/>
      <c r="EI79" s="164"/>
      <c r="EJ79" s="164"/>
      <c r="EK79" s="164"/>
      <c r="EL79" s="164"/>
      <c r="EM79" s="164"/>
      <c r="EN79" s="164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  <c r="GK79" s="164"/>
      <c r="GL79" s="164"/>
      <c r="GM79" s="164"/>
      <c r="GN79" s="164"/>
      <c r="GO79" s="164"/>
      <c r="GP79" s="164"/>
      <c r="GQ79" s="164"/>
      <c r="GR79" s="164"/>
      <c r="GS79" s="164"/>
      <c r="GT79" s="164"/>
      <c r="GU79" s="164"/>
      <c r="GV79" s="164"/>
      <c r="GW79" s="164"/>
      <c r="GX79" s="164"/>
      <c r="GY79" s="164"/>
      <c r="GZ79" s="164"/>
      <c r="HA79" s="164"/>
      <c r="HB79" s="164"/>
      <c r="HC79" s="164"/>
      <c r="HD79" s="164"/>
      <c r="HE79" s="164"/>
      <c r="HF79" s="164"/>
      <c r="HG79" s="164"/>
      <c r="HH79" s="164"/>
      <c r="HI79" s="164"/>
      <c r="HJ79" s="164"/>
      <c r="HK79" s="164"/>
      <c r="HL79" s="164"/>
      <c r="HM79" s="164"/>
      <c r="HN79" s="164"/>
      <c r="HO79" s="164"/>
      <c r="HP79" s="164"/>
      <c r="HQ79" s="164"/>
      <c r="HR79" s="164"/>
      <c r="HS79" s="164"/>
      <c r="HT79" s="164"/>
      <c r="HU79" s="164"/>
      <c r="HV79" s="164"/>
      <c r="HW79" s="164"/>
      <c r="HX79" s="164"/>
      <c r="HY79" s="164"/>
      <c r="HZ79" s="164"/>
      <c r="IA79" s="164"/>
      <c r="IB79" s="164"/>
      <c r="IC79" s="164"/>
      <c r="ID79" s="164"/>
      <c r="IE79" s="164"/>
      <c r="IF79" s="164"/>
      <c r="IG79" s="164"/>
      <c r="IH79" s="164"/>
      <c r="II79" s="164"/>
      <c r="IJ79" s="164"/>
      <c r="IK79" s="164"/>
      <c r="IL79" s="164"/>
      <c r="IM79" s="164"/>
      <c r="IN79" s="164"/>
      <c r="IO79" s="164"/>
      <c r="IP79" s="164"/>
      <c r="IQ79" s="164"/>
      <c r="IR79" s="164"/>
      <c r="IS79" s="164"/>
      <c r="IT79" s="164"/>
      <c r="IU79" s="164"/>
      <c r="IV79" s="164"/>
      <c r="IW79" s="164"/>
    </row>
    <row r="80" customFormat="false" ht="12.75" hidden="false" customHeight="false" outlineLevel="0" collapsed="false">
      <c r="A80" s="134"/>
      <c r="B80" s="131"/>
      <c r="C80" s="0"/>
      <c r="D80" s="0"/>
      <c r="E80" s="0"/>
      <c r="F80" s="0"/>
      <c r="G80" s="0"/>
      <c r="H80" s="0"/>
      <c r="I80" s="0"/>
      <c r="J80" s="135"/>
      <c r="K80" s="0"/>
      <c r="L80" s="136"/>
      <c r="M80" s="90"/>
      <c r="O80" s="90"/>
      <c r="Q80" s="90"/>
      <c r="S80" s="90"/>
      <c r="T80" s="90"/>
      <c r="U80" s="90"/>
      <c r="V80" s="90"/>
      <c r="X80" s="90"/>
      <c r="Z80" s="90"/>
      <c r="AB80" s="90"/>
      <c r="AD80" s="90"/>
      <c r="AZ80" s="90"/>
      <c r="BA80" s="90"/>
      <c r="BB80" s="90"/>
      <c r="BH80" s="90"/>
    </row>
    <row r="81" customFormat="false" ht="12.75" hidden="false" customHeight="false" outlineLevel="0" collapsed="false">
      <c r="A81" s="130" t="s">
        <v>115</v>
      </c>
      <c r="C81" s="0"/>
      <c r="D81" s="0"/>
      <c r="E81" s="0"/>
      <c r="F81" s="0"/>
      <c r="G81" s="0"/>
      <c r="H81" s="0"/>
      <c r="I81" s="0"/>
      <c r="J81" s="135"/>
      <c r="K81" s="0"/>
      <c r="L81" s="136"/>
      <c r="M81" s="90"/>
      <c r="O81" s="90"/>
      <c r="Q81" s="90"/>
      <c r="S81" s="90"/>
      <c r="T81" s="90"/>
      <c r="U81" s="90"/>
      <c r="V81" s="90"/>
      <c r="X81" s="90"/>
      <c r="Z81" s="90"/>
      <c r="AB81" s="90"/>
      <c r="AD81" s="90"/>
      <c r="AZ81" s="90"/>
      <c r="BA81" s="90"/>
      <c r="BB81" s="90"/>
      <c r="BH81" s="90"/>
    </row>
    <row r="82" customFormat="false" ht="12.75" hidden="false" customHeight="false" outlineLevel="0" collapsed="false">
      <c r="A82" s="131"/>
      <c r="B82" s="131" t="s">
        <v>116</v>
      </c>
      <c r="C82" s="0"/>
      <c r="D82" s="0"/>
      <c r="E82" s="0"/>
      <c r="F82" s="0"/>
      <c r="G82" s="0"/>
      <c r="H82" s="0"/>
      <c r="I82" s="0"/>
      <c r="J82" s="135" t="s">
        <v>117</v>
      </c>
      <c r="K82" s="0"/>
      <c r="L82" s="136" t="s">
        <v>47</v>
      </c>
      <c r="M82" s="90"/>
      <c r="N82" s="90" t="n">
        <v>0</v>
      </c>
      <c r="O82" s="90"/>
      <c r="P82" s="90" t="n">
        <f aca="false">R82-N82</f>
        <v>500000</v>
      </c>
      <c r="Q82" s="90"/>
      <c r="R82" s="90" t="n">
        <f aca="false">500000</f>
        <v>500000</v>
      </c>
      <c r="S82" s="90"/>
      <c r="T82" s="90"/>
      <c r="U82" s="90"/>
      <c r="V82" s="90"/>
      <c r="X82" s="90" t="n">
        <v>31282</v>
      </c>
      <c r="Z82" s="90"/>
      <c r="AB82" s="90"/>
      <c r="AD82" s="90"/>
      <c r="AY82" s="90" t="n">
        <f aca="false">SUM(T82:AX82)</f>
        <v>31282</v>
      </c>
      <c r="AZ82" s="90"/>
      <c r="BA82" s="90" t="n">
        <v>0</v>
      </c>
      <c r="BB82" s="90"/>
      <c r="BC82" s="90" t="n">
        <f aca="false">IF(+R82-AY82+BA82&gt;0,R82-AY82+BA82,0)</f>
        <v>468718</v>
      </c>
      <c r="BE82" s="90" t="n">
        <f aca="false">+AY82+BC82</f>
        <v>500000</v>
      </c>
      <c r="BG82" s="90" t="n">
        <f aca="false">+R82-BE82</f>
        <v>0</v>
      </c>
      <c r="BH82" s="90"/>
    </row>
    <row r="83" customFormat="false" ht="12.75" hidden="false" customHeight="false" outlineLevel="0" collapsed="false">
      <c r="A83" s="131"/>
      <c r="B83" s="131" t="s">
        <v>118</v>
      </c>
      <c r="C83" s="0"/>
      <c r="D83" s="0"/>
      <c r="E83" s="0"/>
      <c r="F83" s="0"/>
      <c r="G83" s="0"/>
      <c r="H83" s="0"/>
      <c r="I83" s="0"/>
      <c r="J83" s="135" t="s">
        <v>118</v>
      </c>
      <c r="K83" s="0"/>
      <c r="L83" s="136" t="s">
        <v>47</v>
      </c>
      <c r="M83" s="90"/>
      <c r="N83" s="90" t="n">
        <v>1701329</v>
      </c>
      <c r="O83" s="90"/>
      <c r="P83" s="90" t="n">
        <f aca="false">R83-N83</f>
        <v>0</v>
      </c>
      <c r="Q83" s="90"/>
      <c r="R83" s="90" t="n">
        <v>1701329</v>
      </c>
      <c r="S83" s="90"/>
      <c r="T83" s="90"/>
      <c r="U83" s="90"/>
      <c r="V83" s="90"/>
      <c r="X83" s="90"/>
      <c r="Z83" s="90"/>
      <c r="AB83" s="90"/>
      <c r="AD83" s="90"/>
      <c r="AY83" s="90" t="n">
        <f aca="false">SUM(T83:AX83)</f>
        <v>0</v>
      </c>
      <c r="AZ83" s="90"/>
      <c r="BA83" s="90" t="n">
        <v>0</v>
      </c>
      <c r="BB83" s="90"/>
      <c r="BC83" s="90" t="n">
        <f aca="false">IF(+R83-AY83+BA83&gt;0,R83-AY83+BA83,0)</f>
        <v>1701329</v>
      </c>
      <c r="BE83" s="90" t="n">
        <f aca="false">+AY83+BC83</f>
        <v>1701329</v>
      </c>
      <c r="BG83" s="90" t="n">
        <f aca="false">+R83-BE83</f>
        <v>0</v>
      </c>
      <c r="BH83" s="90"/>
    </row>
    <row r="84" customFormat="false" ht="12.75" hidden="false" customHeight="false" outlineLevel="0" collapsed="false">
      <c r="A84" s="131"/>
      <c r="B84" s="131" t="s">
        <v>119</v>
      </c>
      <c r="C84" s="0"/>
      <c r="D84" s="0"/>
      <c r="E84" s="0"/>
      <c r="F84" s="0"/>
      <c r="G84" s="0"/>
      <c r="H84" s="0"/>
      <c r="I84" s="0"/>
      <c r="J84" s="135" t="s">
        <v>117</v>
      </c>
      <c r="K84" s="0"/>
      <c r="L84" s="136" t="s">
        <v>47</v>
      </c>
      <c r="M84" s="90"/>
      <c r="N84" s="90" t="n">
        <v>0</v>
      </c>
      <c r="O84" s="90"/>
      <c r="P84" s="90" t="n">
        <v>0</v>
      </c>
      <c r="Q84" s="90"/>
      <c r="R84" s="90" t="n">
        <v>0</v>
      </c>
      <c r="S84" s="90"/>
      <c r="T84" s="90" t="n">
        <v>0</v>
      </c>
      <c r="U84" s="90"/>
      <c r="V84" s="90" t="n">
        <v>0</v>
      </c>
      <c r="X84" s="90" t="n">
        <v>0</v>
      </c>
      <c r="Z84" s="90" t="n">
        <v>0</v>
      </c>
      <c r="AB84" s="90" t="n">
        <v>0</v>
      </c>
      <c r="AD84" s="90" t="n">
        <v>0</v>
      </c>
      <c r="AF84" s="90" t="n">
        <v>0</v>
      </c>
      <c r="AH84" s="90" t="n">
        <v>0</v>
      </c>
      <c r="AJ84" s="90" t="n">
        <v>0</v>
      </c>
      <c r="AL84" s="90" t="n">
        <v>0</v>
      </c>
      <c r="AN84" s="90" t="n">
        <v>0</v>
      </c>
      <c r="AP84" s="90" t="n">
        <v>0</v>
      </c>
      <c r="AR84" s="90" t="n">
        <v>0</v>
      </c>
      <c r="AT84" s="90" t="n">
        <v>0</v>
      </c>
      <c r="AV84" s="90" t="n">
        <v>0</v>
      </c>
      <c r="AX84" s="90" t="n">
        <v>0</v>
      </c>
      <c r="AY84" s="90" t="n">
        <f aca="false">SUM(T84:AX84)</f>
        <v>0</v>
      </c>
      <c r="AZ84" s="90"/>
      <c r="BA84" s="90" t="n">
        <v>0</v>
      </c>
      <c r="BB84" s="90"/>
      <c r="BC84" s="90" t="n">
        <f aca="false">IF(+R84-AY84+BA84&gt;0,R84-AY84+BA84,0)</f>
        <v>0</v>
      </c>
      <c r="BE84" s="90" t="n">
        <f aca="false">+AY84+BC84</f>
        <v>0</v>
      </c>
      <c r="BG84" s="90" t="n">
        <f aca="false">+R84-BE84</f>
        <v>0</v>
      </c>
      <c r="BH84" s="90"/>
    </row>
    <row r="85" customFormat="false" ht="12.75" hidden="false" customHeight="false" outlineLevel="0" collapsed="false">
      <c r="A85" s="131"/>
      <c r="B85" s="131" t="s">
        <v>120</v>
      </c>
      <c r="C85" s="0"/>
      <c r="D85" s="0"/>
      <c r="E85" s="0"/>
      <c r="F85" s="0"/>
      <c r="G85" s="0"/>
      <c r="H85" s="0"/>
      <c r="I85" s="0"/>
      <c r="J85" s="135" t="s">
        <v>117</v>
      </c>
      <c r="K85" s="0"/>
      <c r="L85" s="136" t="s">
        <v>47</v>
      </c>
      <c r="M85" s="90"/>
      <c r="N85" s="90" t="n">
        <v>0</v>
      </c>
      <c r="O85" s="90"/>
      <c r="P85" s="90" t="n">
        <v>0</v>
      </c>
      <c r="Q85" s="90"/>
      <c r="R85" s="90" t="n">
        <v>0</v>
      </c>
      <c r="S85" s="90"/>
      <c r="T85" s="90" t="n">
        <v>0</v>
      </c>
      <c r="U85" s="90"/>
      <c r="V85" s="90" t="n">
        <v>0</v>
      </c>
      <c r="X85" s="90" t="n">
        <v>0</v>
      </c>
      <c r="Z85" s="90" t="n">
        <v>0</v>
      </c>
      <c r="AB85" s="90" t="n">
        <v>0</v>
      </c>
      <c r="AD85" s="90" t="n">
        <v>0</v>
      </c>
      <c r="AF85" s="90" t="n">
        <v>0</v>
      </c>
      <c r="AH85" s="90" t="n">
        <v>0</v>
      </c>
      <c r="AJ85" s="90" t="n">
        <v>0</v>
      </c>
      <c r="AL85" s="90" t="n">
        <v>0</v>
      </c>
      <c r="AN85" s="90" t="n">
        <v>0</v>
      </c>
      <c r="AP85" s="90" t="n">
        <v>0</v>
      </c>
      <c r="AR85" s="90" t="n">
        <v>0</v>
      </c>
      <c r="AT85" s="90" t="n">
        <v>0</v>
      </c>
      <c r="AV85" s="90" t="n">
        <v>0</v>
      </c>
      <c r="AX85" s="90" t="n">
        <v>0</v>
      </c>
      <c r="AY85" s="90" t="n">
        <f aca="false">SUM(T85:AX85)</f>
        <v>0</v>
      </c>
      <c r="AZ85" s="90"/>
      <c r="BA85" s="90" t="n">
        <v>0</v>
      </c>
      <c r="BB85" s="90"/>
      <c r="BC85" s="90" t="n">
        <f aca="false">IF(+R85-AY85+BA85&gt;0,R85-AY85+BA85,0)</f>
        <v>0</v>
      </c>
      <c r="BE85" s="90" t="n">
        <f aca="false">+AY85+BC85</f>
        <v>0</v>
      </c>
      <c r="BG85" s="90" t="n">
        <f aca="false">+R85-BE85</f>
        <v>0</v>
      </c>
      <c r="BH85" s="90"/>
    </row>
    <row r="86" customFormat="false" ht="12.75" hidden="false" customHeight="false" outlineLevel="0" collapsed="false">
      <c r="A86" s="131"/>
      <c r="B86" s="131" t="s">
        <v>121</v>
      </c>
      <c r="C86" s="82"/>
      <c r="D86" s="82"/>
      <c r="E86" s="82"/>
      <c r="F86" s="82"/>
      <c r="G86" s="82"/>
      <c r="H86" s="82"/>
      <c r="I86" s="82"/>
      <c r="J86" s="169" t="s">
        <v>117</v>
      </c>
      <c r="K86" s="82"/>
      <c r="L86" s="136" t="s">
        <v>47</v>
      </c>
      <c r="M86" s="90"/>
      <c r="N86" s="90" t="n">
        <v>0</v>
      </c>
      <c r="O86" s="90"/>
      <c r="P86" s="90" t="n">
        <v>0</v>
      </c>
      <c r="Q86" s="90"/>
      <c r="R86" s="90" t="n">
        <v>0</v>
      </c>
      <c r="S86" s="90"/>
      <c r="T86" s="90" t="n">
        <v>0</v>
      </c>
      <c r="U86" s="90"/>
      <c r="V86" s="90" t="n">
        <v>0</v>
      </c>
      <c r="X86" s="90" t="n">
        <v>0</v>
      </c>
      <c r="Z86" s="90" t="n">
        <v>0</v>
      </c>
      <c r="AB86" s="90" t="n">
        <v>0</v>
      </c>
      <c r="AD86" s="90" t="n">
        <v>0</v>
      </c>
      <c r="AF86" s="90" t="n">
        <v>0</v>
      </c>
      <c r="AH86" s="90" t="n">
        <v>0</v>
      </c>
      <c r="AJ86" s="90" t="n">
        <v>0</v>
      </c>
      <c r="AL86" s="90" t="n">
        <v>0</v>
      </c>
      <c r="AN86" s="90" t="n">
        <v>0</v>
      </c>
      <c r="AP86" s="90" t="n">
        <v>0</v>
      </c>
      <c r="AR86" s="90" t="n">
        <v>0</v>
      </c>
      <c r="AT86" s="90" t="n">
        <v>0</v>
      </c>
      <c r="AV86" s="90" t="n">
        <v>0</v>
      </c>
      <c r="AX86" s="90" t="n">
        <v>0</v>
      </c>
      <c r="AY86" s="90" t="n">
        <f aca="false">SUM(T86:AX86)</f>
        <v>0</v>
      </c>
      <c r="AZ86" s="90"/>
      <c r="BA86" s="90" t="n">
        <v>0</v>
      </c>
      <c r="BB86" s="90"/>
      <c r="BC86" s="90" t="n">
        <f aca="false">IF(+R86-AY86+BA86&gt;0,R86-AY86+BA86,0)</f>
        <v>0</v>
      </c>
      <c r="BE86" s="90" t="n">
        <f aca="false">+AY86+BC86</f>
        <v>0</v>
      </c>
      <c r="BG86" s="90" t="n">
        <f aca="false">+R86-BE86</f>
        <v>0</v>
      </c>
      <c r="BH86" s="90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86"/>
      <c r="HO86" s="86"/>
      <c r="HP86" s="86"/>
      <c r="HQ86" s="86"/>
      <c r="HR86" s="86"/>
      <c r="HS86" s="86"/>
      <c r="HT86" s="86"/>
      <c r="HU86" s="86"/>
      <c r="HV86" s="86"/>
      <c r="HW86" s="86"/>
      <c r="HX86" s="86"/>
      <c r="HY86" s="86"/>
      <c r="HZ86" s="86"/>
      <c r="IA86" s="86"/>
      <c r="IB86" s="86"/>
      <c r="IC86" s="86"/>
      <c r="ID86" s="86"/>
      <c r="IE86" s="86"/>
      <c r="IF86" s="86"/>
      <c r="IG86" s="86"/>
      <c r="IH86" s="86"/>
      <c r="II86" s="86"/>
      <c r="IJ86" s="86"/>
      <c r="IK86" s="86"/>
      <c r="IL86" s="86"/>
      <c r="IM86" s="86"/>
      <c r="IN86" s="86"/>
      <c r="IO86" s="86"/>
      <c r="IP86" s="86"/>
      <c r="IQ86" s="86"/>
      <c r="IR86" s="86"/>
      <c r="IS86" s="86"/>
      <c r="IT86" s="86"/>
      <c r="IU86" s="86"/>
      <c r="IV86" s="86"/>
      <c r="IW86" s="86"/>
    </row>
    <row r="87" customFormat="false" ht="12.75" hidden="false" customHeight="false" outlineLevel="0" collapsed="false">
      <c r="A87" s="131"/>
      <c r="B87" s="131" t="s">
        <v>122</v>
      </c>
      <c r="C87" s="0"/>
      <c r="D87" s="0"/>
      <c r="E87" s="0"/>
      <c r="F87" s="0"/>
      <c r="G87" s="0"/>
      <c r="H87" s="0"/>
      <c r="I87" s="0"/>
      <c r="J87" s="135"/>
      <c r="K87" s="0"/>
      <c r="L87" s="136" t="s">
        <v>47</v>
      </c>
      <c r="M87" s="90"/>
      <c r="N87" s="90" t="n">
        <v>25000</v>
      </c>
      <c r="O87" s="90"/>
      <c r="P87" s="90" t="n">
        <v>0</v>
      </c>
      <c r="Q87" s="90"/>
      <c r="R87" s="90" t="n">
        <v>25000</v>
      </c>
      <c r="S87" s="90"/>
      <c r="T87" s="90" t="n">
        <v>0</v>
      </c>
      <c r="U87" s="90"/>
      <c r="V87" s="90" t="n">
        <v>0</v>
      </c>
      <c r="X87" s="90" t="n">
        <v>0</v>
      </c>
      <c r="Z87" s="90" t="n">
        <v>0</v>
      </c>
      <c r="AB87" s="90" t="n">
        <v>0</v>
      </c>
      <c r="AD87" s="90" t="n">
        <v>0</v>
      </c>
      <c r="AF87" s="90" t="n">
        <v>0</v>
      </c>
      <c r="AH87" s="90" t="n">
        <v>0</v>
      </c>
      <c r="AJ87" s="90" t="n">
        <v>0</v>
      </c>
      <c r="AL87" s="90" t="n">
        <v>0</v>
      </c>
      <c r="AN87" s="90" t="n">
        <v>0</v>
      </c>
      <c r="AP87" s="90" t="n">
        <v>0</v>
      </c>
      <c r="AR87" s="90" t="n">
        <v>0</v>
      </c>
      <c r="AT87" s="90" t="n">
        <v>0</v>
      </c>
      <c r="AV87" s="90" t="n">
        <v>0</v>
      </c>
      <c r="AX87" s="90" t="n">
        <v>0</v>
      </c>
      <c r="AY87" s="90" t="n">
        <f aca="false">SUM(T87:AX87)</f>
        <v>0</v>
      </c>
      <c r="AZ87" s="90"/>
      <c r="BA87" s="90" t="n">
        <v>0</v>
      </c>
      <c r="BB87" s="90"/>
      <c r="BC87" s="90" t="n">
        <f aca="false">IF(+R87-AY87+BA87&gt;0,R87-AY87+BA87,0)</f>
        <v>25000</v>
      </c>
      <c r="BE87" s="90" t="n">
        <f aca="false">+AY87+BC87</f>
        <v>25000</v>
      </c>
      <c r="BG87" s="90" t="n">
        <f aca="false">+R87-BE87</f>
        <v>0</v>
      </c>
      <c r="BH87" s="90"/>
    </row>
    <row r="88" customFormat="false" ht="12.75" hidden="false" customHeight="false" outlineLevel="0" collapsed="false">
      <c r="A88" s="131"/>
      <c r="B88" s="131"/>
      <c r="C88" s="0"/>
      <c r="D88" s="0"/>
      <c r="E88" s="0"/>
      <c r="F88" s="0"/>
      <c r="G88" s="0"/>
      <c r="H88" s="0"/>
      <c r="I88" s="0"/>
      <c r="J88" s="135"/>
      <c r="K88" s="0"/>
      <c r="L88" s="136"/>
      <c r="M88" s="90"/>
      <c r="N88" s="137"/>
      <c r="O88" s="90"/>
      <c r="Q88" s="90"/>
      <c r="R88" s="137"/>
      <c r="S88" s="90"/>
      <c r="T88" s="90"/>
      <c r="U88" s="90"/>
      <c r="V88" s="90"/>
      <c r="X88" s="90"/>
      <c r="Z88" s="90"/>
      <c r="AB88" s="90"/>
      <c r="AD88" s="90"/>
      <c r="AZ88" s="90"/>
      <c r="BA88" s="90"/>
      <c r="BB88" s="90"/>
      <c r="BC88" s="90" t="n">
        <f aca="false">IF(+R88-AY88+BA88&gt;0,R88-AY88+BA88,0)</f>
        <v>0</v>
      </c>
      <c r="BG88" s="90" t="n">
        <f aca="false">+R88-BE88</f>
        <v>0</v>
      </c>
      <c r="BH88" s="90"/>
    </row>
    <row r="89" customFormat="false" ht="12.75" hidden="false" customHeight="false" outlineLevel="0" collapsed="false">
      <c r="A89" s="140"/>
      <c r="B89" s="141" t="s">
        <v>123</v>
      </c>
      <c r="C89" s="142"/>
      <c r="D89" s="142"/>
      <c r="E89" s="142"/>
      <c r="F89" s="142"/>
      <c r="G89" s="142"/>
      <c r="H89" s="142"/>
      <c r="I89" s="142"/>
      <c r="J89" s="143"/>
      <c r="K89" s="142"/>
      <c r="L89" s="144"/>
      <c r="M89" s="145"/>
      <c r="N89" s="170" t="n">
        <f aca="false">SUM(N82:N88)</f>
        <v>1726329</v>
      </c>
      <c r="O89" s="145"/>
      <c r="P89" s="170" t="n">
        <f aca="false">SUM(P82:P88)</f>
        <v>500000</v>
      </c>
      <c r="Q89" s="145"/>
      <c r="R89" s="170" t="n">
        <f aca="false">SUM(R82:R88)</f>
        <v>2226329</v>
      </c>
      <c r="S89" s="145"/>
      <c r="T89" s="170" t="n">
        <f aca="false">SUM(T82:T88)</f>
        <v>0</v>
      </c>
      <c r="U89" s="145"/>
      <c r="V89" s="170" t="n">
        <f aca="false">SUM(V82:V88)</f>
        <v>0</v>
      </c>
      <c r="W89" s="145"/>
      <c r="X89" s="170" t="n">
        <f aca="false">SUM(X82:X88)</f>
        <v>31282</v>
      </c>
      <c r="Y89" s="145"/>
      <c r="Z89" s="170" t="n">
        <f aca="false">SUM(Z82:Z88)</f>
        <v>0</v>
      </c>
      <c r="AA89" s="145"/>
      <c r="AB89" s="170" t="n">
        <f aca="false">SUM(AB82:AB88)</f>
        <v>0</v>
      </c>
      <c r="AC89" s="145"/>
      <c r="AD89" s="170" t="n">
        <f aca="false">SUM(AD82:AD88)</f>
        <v>0</v>
      </c>
      <c r="AE89" s="145"/>
      <c r="AF89" s="170" t="n">
        <f aca="false">SUM(AF82:AF88)</f>
        <v>0</v>
      </c>
      <c r="AG89" s="145"/>
      <c r="AH89" s="170" t="n">
        <f aca="false">SUM(AH82:AH88)</f>
        <v>0</v>
      </c>
      <c r="AI89" s="145"/>
      <c r="AJ89" s="170" t="n">
        <f aca="false">SUM(AJ82:AJ88)</f>
        <v>0</v>
      </c>
      <c r="AK89" s="145"/>
      <c r="AL89" s="170" t="n">
        <f aca="false">SUM(AL82:AL88)</f>
        <v>0</v>
      </c>
      <c r="AM89" s="145"/>
      <c r="AN89" s="170" t="n">
        <f aca="false">SUM(AN82:AN88)</f>
        <v>0</v>
      </c>
      <c r="AO89" s="145"/>
      <c r="AP89" s="170" t="n">
        <f aca="false">SUM(AP82:AP88)</f>
        <v>0</v>
      </c>
      <c r="AQ89" s="145"/>
      <c r="AR89" s="170" t="n">
        <f aca="false">SUM(AR82:AR88)</f>
        <v>0</v>
      </c>
      <c r="AS89" s="145"/>
      <c r="AT89" s="170" t="n">
        <f aca="false">SUM(AT82:AT88)</f>
        <v>0</v>
      </c>
      <c r="AU89" s="145"/>
      <c r="AV89" s="170" t="n">
        <f aca="false">SUM(AV82:AV88)</f>
        <v>0</v>
      </c>
      <c r="AW89" s="145"/>
      <c r="AX89" s="170" t="n">
        <f aca="false">SUM(AX82:AX88)</f>
        <v>0</v>
      </c>
      <c r="AY89" s="170" t="n">
        <f aca="false">SUM(AY82:AY88)</f>
        <v>31282</v>
      </c>
      <c r="AZ89" s="145"/>
      <c r="BA89" s="170" t="n">
        <f aca="false">SUM(BA82:BA88)</f>
        <v>0</v>
      </c>
      <c r="BB89" s="145"/>
      <c r="BC89" s="170" t="n">
        <f aca="false">SUM(BC82:BC88)</f>
        <v>2195047</v>
      </c>
      <c r="BD89" s="145"/>
      <c r="BE89" s="170" t="n">
        <f aca="false">SUM(BE82:BE88)</f>
        <v>2226329</v>
      </c>
      <c r="BF89" s="145"/>
      <c r="BG89" s="170" t="n">
        <f aca="false">SUM(BG82:BG88)</f>
        <v>0</v>
      </c>
      <c r="BH89" s="145"/>
      <c r="BI89" s="142"/>
      <c r="BJ89" s="142"/>
      <c r="BK89" s="142"/>
      <c r="BL89" s="142"/>
      <c r="BM89" s="142"/>
      <c r="BN89" s="142"/>
      <c r="BO89" s="142"/>
      <c r="BP89" s="142"/>
      <c r="BQ89" s="142"/>
      <c r="BR89" s="142"/>
      <c r="BS89" s="142"/>
      <c r="BT89" s="142"/>
      <c r="BU89" s="142"/>
      <c r="BV89" s="142"/>
      <c r="BW89" s="142"/>
      <c r="BX89" s="142"/>
      <c r="BY89" s="142"/>
      <c r="BZ89" s="142"/>
      <c r="CA89" s="142"/>
      <c r="CB89" s="142"/>
      <c r="CC89" s="142"/>
      <c r="CD89" s="142"/>
      <c r="CE89" s="142"/>
      <c r="CF89" s="142"/>
      <c r="CG89" s="142"/>
      <c r="CH89" s="142"/>
      <c r="CI89" s="142"/>
      <c r="CJ89" s="142"/>
      <c r="CK89" s="142"/>
      <c r="CL89" s="142"/>
      <c r="CM89" s="142"/>
      <c r="CN89" s="142"/>
      <c r="CO89" s="142"/>
      <c r="CP89" s="142"/>
      <c r="CQ89" s="142"/>
      <c r="CR89" s="142"/>
      <c r="CS89" s="142"/>
      <c r="CT89" s="142"/>
      <c r="CU89" s="142"/>
      <c r="CV89" s="142"/>
      <c r="CW89" s="142"/>
      <c r="CX89" s="142"/>
      <c r="CY89" s="142"/>
      <c r="CZ89" s="142"/>
      <c r="DA89" s="142"/>
      <c r="DB89" s="142"/>
      <c r="DC89" s="142"/>
      <c r="DD89" s="142"/>
      <c r="DE89" s="142"/>
      <c r="DF89" s="142"/>
      <c r="DG89" s="142"/>
      <c r="DH89" s="142"/>
      <c r="DI89" s="142"/>
      <c r="DJ89" s="142"/>
      <c r="DK89" s="142"/>
      <c r="DL89" s="142"/>
      <c r="DM89" s="142"/>
      <c r="DN89" s="142"/>
      <c r="DO89" s="142"/>
      <c r="DP89" s="142"/>
      <c r="DQ89" s="142"/>
      <c r="DR89" s="142"/>
      <c r="DS89" s="142"/>
      <c r="DT89" s="142"/>
      <c r="DU89" s="142"/>
      <c r="DV89" s="142"/>
      <c r="DW89" s="142"/>
      <c r="DX89" s="142"/>
      <c r="DY89" s="142"/>
      <c r="DZ89" s="142"/>
      <c r="EA89" s="142"/>
      <c r="EB89" s="142"/>
      <c r="EC89" s="142"/>
      <c r="ED89" s="142"/>
      <c r="EE89" s="142"/>
      <c r="EF89" s="142"/>
      <c r="EG89" s="142"/>
      <c r="EH89" s="142"/>
      <c r="EI89" s="142"/>
      <c r="EJ89" s="142"/>
      <c r="EK89" s="142"/>
      <c r="EL89" s="142"/>
      <c r="EM89" s="142"/>
      <c r="EN89" s="142"/>
      <c r="EO89" s="142"/>
      <c r="EP89" s="142"/>
      <c r="EQ89" s="142"/>
      <c r="ER89" s="142"/>
      <c r="ES89" s="142"/>
      <c r="ET89" s="142"/>
      <c r="EU89" s="142"/>
      <c r="EV89" s="142"/>
      <c r="EW89" s="142"/>
      <c r="EX89" s="142"/>
      <c r="EY89" s="142"/>
      <c r="EZ89" s="142"/>
      <c r="FA89" s="142"/>
      <c r="FB89" s="142"/>
      <c r="FC89" s="142"/>
      <c r="FD89" s="142"/>
      <c r="FE89" s="142"/>
      <c r="FF89" s="142"/>
      <c r="FG89" s="142"/>
      <c r="FH89" s="142"/>
      <c r="FI89" s="142"/>
      <c r="FJ89" s="142"/>
      <c r="FK89" s="142"/>
      <c r="FL89" s="142"/>
      <c r="FM89" s="142"/>
      <c r="FN89" s="142"/>
      <c r="FO89" s="142"/>
      <c r="FP89" s="142"/>
      <c r="FQ89" s="142"/>
      <c r="FR89" s="142"/>
      <c r="FS89" s="142"/>
      <c r="FT89" s="142"/>
      <c r="FU89" s="142"/>
      <c r="FV89" s="142"/>
      <c r="FW89" s="142"/>
      <c r="FX89" s="142"/>
      <c r="FY89" s="142"/>
      <c r="FZ89" s="142"/>
      <c r="GA89" s="142"/>
      <c r="GB89" s="142"/>
      <c r="GC89" s="142"/>
      <c r="GD89" s="142"/>
      <c r="GE89" s="142"/>
      <c r="GF89" s="142"/>
      <c r="GG89" s="142"/>
      <c r="GH89" s="142"/>
      <c r="GI89" s="142"/>
      <c r="GJ89" s="142"/>
      <c r="GK89" s="142"/>
      <c r="GL89" s="142"/>
      <c r="GM89" s="142"/>
      <c r="GN89" s="142"/>
      <c r="GO89" s="142"/>
      <c r="GP89" s="142"/>
      <c r="GQ89" s="142"/>
      <c r="GR89" s="142"/>
      <c r="GS89" s="142"/>
      <c r="GT89" s="142"/>
      <c r="GU89" s="142"/>
      <c r="GV89" s="142"/>
      <c r="GW89" s="142"/>
      <c r="GX89" s="142"/>
      <c r="GY89" s="142"/>
      <c r="GZ89" s="142"/>
      <c r="HA89" s="142"/>
      <c r="HB89" s="142"/>
      <c r="HC89" s="142"/>
      <c r="HD89" s="142"/>
      <c r="HE89" s="142"/>
      <c r="HF89" s="142"/>
      <c r="HG89" s="142"/>
      <c r="HH89" s="142"/>
      <c r="HI89" s="142"/>
      <c r="HJ89" s="142"/>
      <c r="HK89" s="142"/>
      <c r="HL89" s="142"/>
      <c r="HM89" s="142"/>
      <c r="HN89" s="142"/>
      <c r="HO89" s="142"/>
      <c r="HP89" s="142"/>
      <c r="HQ89" s="142"/>
      <c r="HR89" s="142"/>
      <c r="HS89" s="142"/>
      <c r="HT89" s="142"/>
      <c r="HU89" s="142"/>
      <c r="HV89" s="142"/>
      <c r="HW89" s="142"/>
      <c r="HX89" s="142"/>
      <c r="HY89" s="142"/>
      <c r="HZ89" s="142"/>
      <c r="IA89" s="142"/>
      <c r="IB89" s="142"/>
      <c r="IC89" s="142"/>
      <c r="ID89" s="142"/>
      <c r="IE89" s="142"/>
      <c r="IF89" s="142"/>
      <c r="IG89" s="142"/>
      <c r="IH89" s="142"/>
      <c r="II89" s="142"/>
      <c r="IJ89" s="142"/>
      <c r="IK89" s="142"/>
      <c r="IL89" s="142"/>
      <c r="IM89" s="142"/>
      <c r="IN89" s="142"/>
      <c r="IO89" s="142"/>
      <c r="IP89" s="142"/>
      <c r="IQ89" s="142"/>
      <c r="IR89" s="142"/>
      <c r="IS89" s="142"/>
      <c r="IT89" s="142"/>
      <c r="IU89" s="142"/>
      <c r="IV89" s="142"/>
      <c r="IW89" s="142"/>
    </row>
    <row r="90" customFormat="false" ht="12.75" hidden="false" customHeight="false" outlineLevel="0" collapsed="false">
      <c r="A90" s="82"/>
      <c r="B90" s="82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82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150" t="s">
        <v>124</v>
      </c>
      <c r="B91" s="131"/>
      <c r="C91" s="0"/>
      <c r="D91" s="0"/>
      <c r="E91" s="0"/>
      <c r="F91" s="0"/>
      <c r="G91" s="0"/>
      <c r="H91" s="0"/>
      <c r="I91" s="0"/>
      <c r="J91" s="135"/>
      <c r="K91" s="0"/>
      <c r="L91" s="136"/>
      <c r="M91" s="90"/>
      <c r="O91" s="90"/>
      <c r="Q91" s="90"/>
      <c r="S91" s="90"/>
      <c r="T91" s="90"/>
      <c r="U91" s="90"/>
      <c r="V91" s="90"/>
      <c r="X91" s="90"/>
      <c r="Z91" s="90"/>
      <c r="AB91" s="90"/>
      <c r="AD91" s="90"/>
      <c r="AZ91" s="90"/>
      <c r="BA91" s="90"/>
      <c r="BB91" s="90"/>
      <c r="BH91" s="90"/>
      <c r="BI91" s="171"/>
      <c r="BJ91" s="171"/>
      <c r="BK91" s="171"/>
      <c r="BL91" s="171"/>
      <c r="BM91" s="171"/>
      <c r="BN91" s="171"/>
      <c r="BO91" s="171"/>
      <c r="BP91" s="171"/>
      <c r="BQ91" s="171"/>
      <c r="BR91" s="171"/>
      <c r="BS91" s="171"/>
      <c r="BT91" s="171"/>
      <c r="BU91" s="171"/>
      <c r="BV91" s="171"/>
      <c r="BW91" s="171"/>
      <c r="BX91" s="171"/>
      <c r="BY91" s="171"/>
      <c r="BZ91" s="171"/>
      <c r="CA91" s="171"/>
      <c r="CB91" s="171"/>
      <c r="CC91" s="171"/>
      <c r="CD91" s="171"/>
      <c r="CE91" s="171"/>
      <c r="CF91" s="171"/>
      <c r="CG91" s="171"/>
      <c r="CH91" s="171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1"/>
      <c r="CT91" s="171"/>
      <c r="CU91" s="171"/>
      <c r="CV91" s="171"/>
      <c r="CW91" s="171"/>
      <c r="CX91" s="171"/>
      <c r="CY91" s="171"/>
      <c r="CZ91" s="171"/>
      <c r="DA91" s="171"/>
      <c r="DB91" s="171"/>
      <c r="DC91" s="171"/>
      <c r="DD91" s="171"/>
      <c r="DE91" s="171"/>
      <c r="DF91" s="171"/>
      <c r="DG91" s="171"/>
      <c r="DH91" s="171"/>
      <c r="DI91" s="171"/>
      <c r="DJ91" s="171"/>
      <c r="DK91" s="171"/>
      <c r="DL91" s="171"/>
      <c r="DM91" s="171"/>
      <c r="DN91" s="171"/>
      <c r="DO91" s="171"/>
      <c r="DP91" s="171"/>
      <c r="DQ91" s="171"/>
      <c r="DR91" s="171"/>
      <c r="DS91" s="171"/>
      <c r="DT91" s="171"/>
      <c r="DU91" s="171"/>
      <c r="DV91" s="171"/>
      <c r="DW91" s="171"/>
      <c r="DX91" s="171"/>
      <c r="DY91" s="171"/>
      <c r="DZ91" s="171"/>
      <c r="EA91" s="171"/>
      <c r="EB91" s="171"/>
      <c r="EC91" s="171"/>
      <c r="ED91" s="171"/>
      <c r="EE91" s="171"/>
      <c r="EF91" s="171"/>
      <c r="EG91" s="171"/>
      <c r="EH91" s="171"/>
      <c r="EI91" s="171"/>
      <c r="EJ91" s="171"/>
      <c r="EK91" s="171"/>
      <c r="EL91" s="171"/>
      <c r="EM91" s="171"/>
      <c r="EN91" s="171"/>
      <c r="EO91" s="171"/>
      <c r="EP91" s="171"/>
      <c r="EQ91" s="171"/>
      <c r="ER91" s="171"/>
      <c r="ES91" s="171"/>
      <c r="ET91" s="171"/>
      <c r="EU91" s="171"/>
      <c r="EV91" s="171"/>
      <c r="EW91" s="171"/>
      <c r="EX91" s="171"/>
      <c r="EY91" s="171"/>
      <c r="EZ91" s="171"/>
      <c r="FA91" s="171"/>
      <c r="FB91" s="171"/>
      <c r="FC91" s="171"/>
      <c r="FD91" s="171"/>
      <c r="FE91" s="171"/>
      <c r="FF91" s="171"/>
      <c r="FG91" s="171"/>
      <c r="FH91" s="171"/>
      <c r="FI91" s="171"/>
      <c r="FJ91" s="171"/>
      <c r="FK91" s="171"/>
      <c r="FL91" s="171"/>
      <c r="FM91" s="171"/>
      <c r="FN91" s="171"/>
      <c r="FO91" s="171"/>
      <c r="FP91" s="171"/>
      <c r="FQ91" s="171"/>
      <c r="FR91" s="171"/>
      <c r="FS91" s="171"/>
      <c r="FT91" s="171"/>
      <c r="FU91" s="171"/>
      <c r="FV91" s="171"/>
      <c r="FW91" s="171"/>
      <c r="FX91" s="171"/>
      <c r="FY91" s="171"/>
      <c r="FZ91" s="171"/>
      <c r="GA91" s="171"/>
      <c r="GB91" s="171"/>
      <c r="GC91" s="171"/>
      <c r="GD91" s="171"/>
      <c r="GE91" s="171"/>
      <c r="GF91" s="171"/>
      <c r="GG91" s="171"/>
      <c r="GH91" s="171"/>
      <c r="GI91" s="171"/>
      <c r="GJ91" s="171"/>
      <c r="GK91" s="171"/>
      <c r="GL91" s="171"/>
      <c r="GM91" s="171"/>
      <c r="GN91" s="171"/>
      <c r="GO91" s="171"/>
      <c r="GP91" s="171"/>
      <c r="GQ91" s="171"/>
      <c r="GR91" s="171"/>
      <c r="GS91" s="171"/>
      <c r="GT91" s="171"/>
      <c r="GU91" s="171"/>
      <c r="GV91" s="171"/>
      <c r="GW91" s="171"/>
      <c r="GX91" s="171"/>
      <c r="GY91" s="171"/>
      <c r="GZ91" s="171"/>
      <c r="HA91" s="171"/>
      <c r="HB91" s="171"/>
      <c r="HC91" s="171"/>
      <c r="HD91" s="171"/>
      <c r="HE91" s="171"/>
      <c r="HF91" s="171"/>
      <c r="HG91" s="171"/>
      <c r="HH91" s="171"/>
      <c r="HI91" s="171"/>
      <c r="HJ91" s="171"/>
      <c r="HK91" s="171"/>
      <c r="HL91" s="171"/>
      <c r="HM91" s="171"/>
      <c r="HN91" s="171"/>
      <c r="HO91" s="171"/>
      <c r="HP91" s="171"/>
      <c r="HQ91" s="171"/>
      <c r="HR91" s="171"/>
      <c r="HS91" s="171"/>
      <c r="HT91" s="171"/>
      <c r="HU91" s="171"/>
      <c r="HV91" s="171"/>
      <c r="HW91" s="171"/>
      <c r="HX91" s="171"/>
      <c r="HY91" s="171"/>
      <c r="HZ91" s="171"/>
      <c r="IA91" s="171"/>
      <c r="IB91" s="171"/>
      <c r="IC91" s="171"/>
      <c r="ID91" s="171"/>
      <c r="IE91" s="171"/>
      <c r="IF91" s="171"/>
      <c r="IG91" s="171"/>
      <c r="IH91" s="171"/>
      <c r="II91" s="171"/>
      <c r="IJ91" s="171"/>
      <c r="IK91" s="171"/>
      <c r="IL91" s="171"/>
      <c r="IM91" s="171"/>
      <c r="IN91" s="171"/>
      <c r="IO91" s="171"/>
      <c r="IP91" s="171"/>
      <c r="IQ91" s="171"/>
      <c r="IR91" s="171"/>
      <c r="IS91" s="171"/>
      <c r="IT91" s="171"/>
      <c r="IU91" s="171"/>
      <c r="IV91" s="171"/>
      <c r="IW91" s="171"/>
    </row>
    <row r="92" customFormat="false" ht="12.75" hidden="false" customHeight="false" outlineLevel="0" collapsed="false">
      <c r="A92" s="150"/>
      <c r="B92" s="131" t="s">
        <v>60</v>
      </c>
      <c r="C92" s="0"/>
      <c r="D92" s="0"/>
      <c r="E92" s="0"/>
      <c r="F92" s="0"/>
      <c r="G92" s="0"/>
      <c r="H92" s="0"/>
      <c r="I92" s="0"/>
      <c r="J92" s="135" t="s">
        <v>59</v>
      </c>
      <c r="K92" s="0"/>
      <c r="L92" s="136" t="s">
        <v>47</v>
      </c>
      <c r="M92" s="90"/>
      <c r="N92" s="90" t="n">
        <v>668000</v>
      </c>
      <c r="O92" s="90"/>
      <c r="P92" s="90" t="n">
        <f aca="false">R92-N92</f>
        <v>0</v>
      </c>
      <c r="Q92" s="90"/>
      <c r="R92" s="90" t="n">
        <v>668000</v>
      </c>
      <c r="S92" s="90"/>
      <c r="T92" s="90" t="n">
        <v>0</v>
      </c>
      <c r="U92" s="90"/>
      <c r="V92" s="90" t="n">
        <v>0</v>
      </c>
      <c r="X92" s="90" t="n">
        <v>0</v>
      </c>
      <c r="Z92" s="90" t="n">
        <v>0</v>
      </c>
      <c r="AB92" s="90" t="n">
        <v>0</v>
      </c>
      <c r="AD92" s="90" t="n">
        <v>0</v>
      </c>
      <c r="AF92" s="90" t="n">
        <v>0</v>
      </c>
      <c r="AH92" s="90" t="n">
        <v>0</v>
      </c>
      <c r="AJ92" s="90" t="n">
        <v>0</v>
      </c>
      <c r="AL92" s="90" t="n">
        <v>0</v>
      </c>
      <c r="AN92" s="90" t="n">
        <v>0</v>
      </c>
      <c r="AP92" s="90" t="n">
        <v>0</v>
      </c>
      <c r="AR92" s="90" t="n">
        <v>0</v>
      </c>
      <c r="AT92" s="90" t="n">
        <v>0</v>
      </c>
      <c r="AV92" s="90" t="n">
        <v>0</v>
      </c>
      <c r="AX92" s="90" t="n">
        <v>0</v>
      </c>
      <c r="AY92" s="90" t="n">
        <f aca="false">SUM(T92:AX92)</f>
        <v>0</v>
      </c>
      <c r="AZ92" s="90"/>
      <c r="BA92" s="90" t="n">
        <v>0</v>
      </c>
      <c r="BB92" s="90"/>
      <c r="BC92" s="90" t="n">
        <f aca="false">IF(+R92-AY92+BA92&gt;0,R92-AY92+BA92,0)</f>
        <v>668000</v>
      </c>
      <c r="BE92" s="90" t="n">
        <f aca="false">+AY92+BC92</f>
        <v>668000</v>
      </c>
      <c r="BG92" s="90" t="n">
        <f aca="false">+R92-BE92</f>
        <v>0</v>
      </c>
      <c r="BH92" s="90"/>
      <c r="BI92" s="171"/>
      <c r="BJ92" s="171"/>
      <c r="BK92" s="171"/>
      <c r="BL92" s="171"/>
      <c r="BM92" s="171"/>
      <c r="BN92" s="171"/>
      <c r="BO92" s="171"/>
      <c r="BP92" s="171"/>
      <c r="BQ92" s="171"/>
      <c r="BR92" s="171"/>
      <c r="BS92" s="171"/>
      <c r="BT92" s="171"/>
      <c r="BU92" s="171"/>
      <c r="BV92" s="171"/>
      <c r="BW92" s="171"/>
      <c r="BX92" s="171"/>
      <c r="BY92" s="171"/>
      <c r="BZ92" s="171"/>
      <c r="CA92" s="171"/>
      <c r="CB92" s="171"/>
      <c r="CC92" s="171"/>
      <c r="CD92" s="171"/>
      <c r="CE92" s="171"/>
      <c r="CF92" s="171"/>
      <c r="CG92" s="171"/>
      <c r="CH92" s="171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1"/>
      <c r="CT92" s="171"/>
      <c r="CU92" s="171"/>
      <c r="CV92" s="171"/>
      <c r="CW92" s="171"/>
      <c r="CX92" s="171"/>
      <c r="CY92" s="171"/>
      <c r="CZ92" s="171"/>
      <c r="DA92" s="171"/>
      <c r="DB92" s="171"/>
      <c r="DC92" s="171"/>
      <c r="DD92" s="171"/>
      <c r="DE92" s="171"/>
      <c r="DF92" s="171"/>
      <c r="DG92" s="171"/>
      <c r="DH92" s="171"/>
      <c r="DI92" s="171"/>
      <c r="DJ92" s="171"/>
      <c r="DK92" s="171"/>
      <c r="DL92" s="171"/>
      <c r="DM92" s="171"/>
      <c r="DN92" s="171"/>
      <c r="DO92" s="171"/>
      <c r="DP92" s="171"/>
      <c r="DQ92" s="171"/>
      <c r="DR92" s="171"/>
      <c r="DS92" s="171"/>
      <c r="DT92" s="171"/>
      <c r="DU92" s="171"/>
      <c r="DV92" s="171"/>
      <c r="DW92" s="171"/>
      <c r="DX92" s="171"/>
      <c r="DY92" s="171"/>
      <c r="DZ92" s="171"/>
      <c r="EA92" s="171"/>
      <c r="EB92" s="171"/>
      <c r="EC92" s="171"/>
      <c r="ED92" s="171"/>
      <c r="EE92" s="171"/>
      <c r="EF92" s="171"/>
      <c r="EG92" s="171"/>
      <c r="EH92" s="171"/>
      <c r="EI92" s="171"/>
      <c r="EJ92" s="171"/>
      <c r="EK92" s="171"/>
      <c r="EL92" s="171"/>
      <c r="EM92" s="171"/>
      <c r="EN92" s="171"/>
      <c r="EO92" s="171"/>
      <c r="EP92" s="171"/>
      <c r="EQ92" s="171"/>
      <c r="ER92" s="171"/>
      <c r="ES92" s="171"/>
      <c r="ET92" s="171"/>
      <c r="EU92" s="171"/>
      <c r="EV92" s="171"/>
      <c r="EW92" s="171"/>
      <c r="EX92" s="171"/>
      <c r="EY92" s="171"/>
      <c r="EZ92" s="171"/>
      <c r="FA92" s="171"/>
      <c r="FB92" s="171"/>
      <c r="FC92" s="171"/>
      <c r="FD92" s="171"/>
      <c r="FE92" s="171"/>
      <c r="FF92" s="171"/>
      <c r="FG92" s="171"/>
      <c r="FH92" s="171"/>
      <c r="FI92" s="171"/>
      <c r="FJ92" s="171"/>
      <c r="FK92" s="171"/>
      <c r="FL92" s="171"/>
      <c r="FM92" s="171"/>
      <c r="FN92" s="171"/>
      <c r="FO92" s="171"/>
      <c r="FP92" s="171"/>
      <c r="FQ92" s="171"/>
      <c r="FR92" s="171"/>
      <c r="FS92" s="171"/>
      <c r="FT92" s="171"/>
      <c r="FU92" s="171"/>
      <c r="FV92" s="171"/>
      <c r="FW92" s="171"/>
      <c r="FX92" s="171"/>
      <c r="FY92" s="171"/>
      <c r="FZ92" s="171"/>
      <c r="GA92" s="171"/>
      <c r="GB92" s="171"/>
      <c r="GC92" s="171"/>
      <c r="GD92" s="171"/>
      <c r="GE92" s="171"/>
      <c r="GF92" s="171"/>
      <c r="GG92" s="171"/>
      <c r="GH92" s="171"/>
      <c r="GI92" s="171"/>
      <c r="GJ92" s="171"/>
      <c r="GK92" s="171"/>
      <c r="GL92" s="171"/>
      <c r="GM92" s="171"/>
      <c r="GN92" s="171"/>
      <c r="GO92" s="171"/>
      <c r="GP92" s="171"/>
      <c r="GQ92" s="171"/>
      <c r="GR92" s="171"/>
      <c r="GS92" s="171"/>
      <c r="GT92" s="171"/>
      <c r="GU92" s="171"/>
      <c r="GV92" s="171"/>
      <c r="GW92" s="171"/>
      <c r="GX92" s="171"/>
      <c r="GY92" s="171"/>
      <c r="GZ92" s="171"/>
      <c r="HA92" s="171"/>
      <c r="HB92" s="171"/>
      <c r="HC92" s="171"/>
      <c r="HD92" s="171"/>
      <c r="HE92" s="171"/>
      <c r="HF92" s="171"/>
      <c r="HG92" s="171"/>
      <c r="HH92" s="171"/>
      <c r="HI92" s="171"/>
      <c r="HJ92" s="171"/>
      <c r="HK92" s="171"/>
      <c r="HL92" s="171"/>
      <c r="HM92" s="171"/>
      <c r="HN92" s="171"/>
      <c r="HO92" s="171"/>
      <c r="HP92" s="171"/>
      <c r="HQ92" s="171"/>
      <c r="HR92" s="171"/>
      <c r="HS92" s="171"/>
      <c r="HT92" s="171"/>
      <c r="HU92" s="171"/>
      <c r="HV92" s="171"/>
      <c r="HW92" s="171"/>
      <c r="HX92" s="171"/>
      <c r="HY92" s="171"/>
      <c r="HZ92" s="171"/>
      <c r="IA92" s="171"/>
      <c r="IB92" s="171"/>
      <c r="IC92" s="171"/>
      <c r="ID92" s="171"/>
      <c r="IE92" s="171"/>
      <c r="IF92" s="171"/>
      <c r="IG92" s="171"/>
      <c r="IH92" s="171"/>
      <c r="II92" s="171"/>
      <c r="IJ92" s="171"/>
      <c r="IK92" s="171"/>
      <c r="IL92" s="171"/>
      <c r="IM92" s="171"/>
      <c r="IN92" s="171"/>
      <c r="IO92" s="171"/>
      <c r="IP92" s="171"/>
      <c r="IQ92" s="171"/>
      <c r="IR92" s="171"/>
      <c r="IS92" s="171"/>
      <c r="IT92" s="171"/>
      <c r="IU92" s="171"/>
      <c r="IV92" s="171"/>
      <c r="IW92" s="171"/>
    </row>
    <row r="93" customFormat="false" ht="8.25" hidden="false" customHeight="true" outlineLevel="0" collapsed="false">
      <c r="A93" s="134"/>
      <c r="B93" s="131"/>
      <c r="C93" s="0"/>
      <c r="D93" s="0"/>
      <c r="E93" s="0"/>
      <c r="F93" s="0"/>
      <c r="G93" s="0"/>
      <c r="H93" s="0"/>
      <c r="I93" s="0"/>
      <c r="J93" s="135"/>
      <c r="K93" s="0"/>
      <c r="L93" s="136"/>
      <c r="M93" s="90"/>
      <c r="O93" s="90"/>
      <c r="Q93" s="90"/>
      <c r="R93" s="137"/>
      <c r="S93" s="90"/>
      <c r="T93" s="90"/>
      <c r="U93" s="90"/>
      <c r="V93" s="90"/>
      <c r="X93" s="90"/>
      <c r="Z93" s="90"/>
      <c r="AB93" s="90"/>
      <c r="AD93" s="90"/>
      <c r="AZ93" s="90"/>
      <c r="BA93" s="90"/>
      <c r="BB93" s="90"/>
      <c r="BG93" s="90" t="n">
        <f aca="false">+R93-BE93</f>
        <v>0</v>
      </c>
      <c r="BH93" s="90"/>
      <c r="BI93" s="171"/>
      <c r="BJ93" s="171"/>
      <c r="BK93" s="171"/>
      <c r="BL93" s="171"/>
      <c r="BM93" s="171"/>
      <c r="BN93" s="171"/>
      <c r="BO93" s="171"/>
      <c r="BP93" s="171"/>
      <c r="BQ93" s="171"/>
      <c r="BR93" s="171"/>
      <c r="BS93" s="171"/>
      <c r="BT93" s="171"/>
      <c r="BU93" s="171"/>
      <c r="BV93" s="171"/>
      <c r="BW93" s="171"/>
      <c r="BX93" s="171"/>
      <c r="BY93" s="171"/>
      <c r="BZ93" s="171"/>
      <c r="CA93" s="171"/>
      <c r="CB93" s="171"/>
      <c r="CC93" s="171"/>
      <c r="CD93" s="171"/>
      <c r="CE93" s="171"/>
      <c r="CF93" s="171"/>
      <c r="CG93" s="171"/>
      <c r="CH93" s="171"/>
      <c r="CI93" s="171"/>
      <c r="CJ93" s="171"/>
      <c r="CK93" s="171"/>
      <c r="CL93" s="171"/>
      <c r="CM93" s="171"/>
      <c r="CN93" s="171"/>
      <c r="CO93" s="171"/>
      <c r="CP93" s="171"/>
      <c r="CQ93" s="171"/>
      <c r="CR93" s="171"/>
      <c r="CS93" s="171"/>
      <c r="CT93" s="171"/>
      <c r="CU93" s="171"/>
      <c r="CV93" s="171"/>
      <c r="CW93" s="171"/>
      <c r="CX93" s="171"/>
      <c r="CY93" s="171"/>
      <c r="CZ93" s="171"/>
      <c r="DA93" s="171"/>
      <c r="DB93" s="171"/>
      <c r="DC93" s="171"/>
      <c r="DD93" s="171"/>
      <c r="DE93" s="171"/>
      <c r="DF93" s="171"/>
      <c r="DG93" s="171"/>
      <c r="DH93" s="171"/>
      <c r="DI93" s="171"/>
      <c r="DJ93" s="171"/>
      <c r="DK93" s="171"/>
      <c r="DL93" s="171"/>
      <c r="DM93" s="171"/>
      <c r="DN93" s="171"/>
      <c r="DO93" s="171"/>
      <c r="DP93" s="171"/>
      <c r="DQ93" s="171"/>
      <c r="DR93" s="171"/>
      <c r="DS93" s="171"/>
      <c r="DT93" s="171"/>
      <c r="DU93" s="171"/>
      <c r="DV93" s="171"/>
      <c r="DW93" s="171"/>
      <c r="DX93" s="171"/>
      <c r="DY93" s="171"/>
      <c r="DZ93" s="171"/>
      <c r="EA93" s="171"/>
      <c r="EB93" s="171"/>
      <c r="EC93" s="171"/>
      <c r="ED93" s="171"/>
      <c r="EE93" s="171"/>
      <c r="EF93" s="171"/>
      <c r="EG93" s="171"/>
      <c r="EH93" s="171"/>
      <c r="EI93" s="171"/>
      <c r="EJ93" s="171"/>
      <c r="EK93" s="171"/>
      <c r="EL93" s="171"/>
      <c r="EM93" s="171"/>
      <c r="EN93" s="171"/>
      <c r="EO93" s="171"/>
      <c r="EP93" s="171"/>
      <c r="EQ93" s="171"/>
      <c r="ER93" s="171"/>
      <c r="ES93" s="171"/>
      <c r="ET93" s="171"/>
      <c r="EU93" s="171"/>
      <c r="EV93" s="171"/>
      <c r="EW93" s="171"/>
      <c r="EX93" s="171"/>
      <c r="EY93" s="171"/>
      <c r="EZ93" s="171"/>
      <c r="FA93" s="171"/>
      <c r="FB93" s="171"/>
      <c r="FC93" s="171"/>
      <c r="FD93" s="171"/>
      <c r="FE93" s="171"/>
      <c r="FF93" s="171"/>
      <c r="FG93" s="171"/>
      <c r="FH93" s="171"/>
      <c r="FI93" s="171"/>
      <c r="FJ93" s="171"/>
      <c r="FK93" s="171"/>
      <c r="FL93" s="171"/>
      <c r="FM93" s="171"/>
      <c r="FN93" s="171"/>
      <c r="FO93" s="171"/>
      <c r="FP93" s="171"/>
      <c r="FQ93" s="171"/>
      <c r="FR93" s="171"/>
      <c r="FS93" s="171"/>
      <c r="FT93" s="171"/>
      <c r="FU93" s="171"/>
      <c r="FV93" s="171"/>
      <c r="FW93" s="171"/>
      <c r="FX93" s="171"/>
      <c r="FY93" s="171"/>
      <c r="FZ93" s="171"/>
      <c r="GA93" s="171"/>
      <c r="GB93" s="171"/>
      <c r="GC93" s="171"/>
      <c r="GD93" s="171"/>
      <c r="GE93" s="171"/>
      <c r="GF93" s="171"/>
      <c r="GG93" s="171"/>
      <c r="GH93" s="171"/>
      <c r="GI93" s="171"/>
      <c r="GJ93" s="171"/>
      <c r="GK93" s="171"/>
      <c r="GL93" s="171"/>
      <c r="GM93" s="171"/>
      <c r="GN93" s="171"/>
      <c r="GO93" s="171"/>
      <c r="GP93" s="171"/>
      <c r="GQ93" s="171"/>
      <c r="GR93" s="171"/>
      <c r="GS93" s="171"/>
      <c r="GT93" s="171"/>
      <c r="GU93" s="171"/>
      <c r="GV93" s="171"/>
      <c r="GW93" s="171"/>
      <c r="GX93" s="171"/>
      <c r="GY93" s="171"/>
      <c r="GZ93" s="171"/>
      <c r="HA93" s="171"/>
      <c r="HB93" s="171"/>
      <c r="HC93" s="171"/>
      <c r="HD93" s="171"/>
      <c r="HE93" s="171"/>
      <c r="HF93" s="171"/>
      <c r="HG93" s="171"/>
      <c r="HH93" s="171"/>
      <c r="HI93" s="171"/>
      <c r="HJ93" s="171"/>
      <c r="HK93" s="171"/>
      <c r="HL93" s="171"/>
      <c r="HM93" s="171"/>
      <c r="HN93" s="171"/>
      <c r="HO93" s="171"/>
      <c r="HP93" s="171"/>
      <c r="HQ93" s="171"/>
      <c r="HR93" s="171"/>
      <c r="HS93" s="171"/>
      <c r="HT93" s="171"/>
      <c r="HU93" s="171"/>
      <c r="HV93" s="171"/>
      <c r="HW93" s="171"/>
      <c r="HX93" s="171"/>
      <c r="HY93" s="171"/>
      <c r="HZ93" s="171"/>
      <c r="IA93" s="171"/>
      <c r="IB93" s="171"/>
      <c r="IC93" s="171"/>
      <c r="ID93" s="171"/>
      <c r="IE93" s="171"/>
      <c r="IF93" s="171"/>
      <c r="IG93" s="171"/>
      <c r="IH93" s="171"/>
      <c r="II93" s="171"/>
      <c r="IJ93" s="171"/>
      <c r="IK93" s="171"/>
      <c r="IL93" s="171"/>
      <c r="IM93" s="171"/>
      <c r="IN93" s="171"/>
      <c r="IO93" s="171"/>
      <c r="IP93" s="171"/>
      <c r="IQ93" s="171"/>
      <c r="IR93" s="171"/>
      <c r="IS93" s="171"/>
      <c r="IT93" s="171"/>
      <c r="IU93" s="171"/>
      <c r="IV93" s="171"/>
      <c r="IW93" s="171"/>
    </row>
    <row r="94" customFormat="false" ht="12.75" hidden="false" customHeight="false" outlineLevel="0" collapsed="false">
      <c r="A94" s="172"/>
      <c r="B94" s="132" t="s">
        <v>125</v>
      </c>
      <c r="C94" s="152"/>
      <c r="D94" s="152"/>
      <c r="E94" s="152"/>
      <c r="F94" s="152"/>
      <c r="G94" s="152"/>
      <c r="H94" s="152"/>
      <c r="I94" s="152"/>
      <c r="J94" s="153"/>
      <c r="K94" s="152"/>
      <c r="L94" s="154"/>
      <c r="M94" s="155"/>
      <c r="N94" s="173" t="n">
        <f aca="false">SUM(N92:N93)</f>
        <v>668000</v>
      </c>
      <c r="O94" s="155"/>
      <c r="P94" s="173" t="n">
        <f aca="false">SUM(P92:P93)</f>
        <v>0</v>
      </c>
      <c r="Q94" s="155"/>
      <c r="R94" s="159" t="n">
        <f aca="false">SUM(R92:R93)</f>
        <v>668000</v>
      </c>
      <c r="S94" s="155"/>
      <c r="T94" s="173" t="n">
        <f aca="false">SUM(T92:T93)</f>
        <v>0</v>
      </c>
      <c r="U94" s="155"/>
      <c r="V94" s="173" t="n">
        <f aca="false">SUM(V92:V93)</f>
        <v>0</v>
      </c>
      <c r="W94" s="155"/>
      <c r="X94" s="173" t="n">
        <f aca="false">SUM(X92:X93)</f>
        <v>0</v>
      </c>
      <c r="Y94" s="155"/>
      <c r="Z94" s="173" t="n">
        <f aca="false">SUM(Z92:Z93)</f>
        <v>0</v>
      </c>
      <c r="AA94" s="155"/>
      <c r="AB94" s="173" t="n">
        <f aca="false">SUM(AB92:AB93)</f>
        <v>0</v>
      </c>
      <c r="AC94" s="155"/>
      <c r="AD94" s="173" t="n">
        <f aca="false">SUM(AD92:AD93)</f>
        <v>0</v>
      </c>
      <c r="AE94" s="155"/>
      <c r="AF94" s="173" t="n">
        <f aca="false">SUM(AF92:AF93)</f>
        <v>0</v>
      </c>
      <c r="AG94" s="155"/>
      <c r="AH94" s="173" t="n">
        <f aca="false">SUM(AH92:AH93)</f>
        <v>0</v>
      </c>
      <c r="AI94" s="155"/>
      <c r="AJ94" s="173" t="n">
        <f aca="false">SUM(AJ92:AJ93)</f>
        <v>0</v>
      </c>
      <c r="AK94" s="155"/>
      <c r="AL94" s="173" t="n">
        <f aca="false">SUM(AL92:AL93)</f>
        <v>0</v>
      </c>
      <c r="AM94" s="155"/>
      <c r="AN94" s="173" t="n">
        <f aca="false">SUM(AN92:AN93)</f>
        <v>0</v>
      </c>
      <c r="AO94" s="155"/>
      <c r="AP94" s="173" t="n">
        <f aca="false">SUM(AP92:AP93)</f>
        <v>0</v>
      </c>
      <c r="AQ94" s="155"/>
      <c r="AR94" s="173" t="n">
        <f aca="false">SUM(AR92:AR93)</f>
        <v>0</v>
      </c>
      <c r="AS94" s="155"/>
      <c r="AT94" s="173" t="n">
        <f aca="false">SUM(AT92:AT93)</f>
        <v>0</v>
      </c>
      <c r="AU94" s="155"/>
      <c r="AV94" s="173" t="n">
        <f aca="false">SUM(AV92:AV93)</f>
        <v>0</v>
      </c>
      <c r="AW94" s="155"/>
      <c r="AX94" s="173" t="n">
        <f aca="false">SUM(AX92:AX93)</f>
        <v>0</v>
      </c>
      <c r="AY94" s="173" t="n">
        <f aca="false">SUM(AY92:AY93)</f>
        <v>0</v>
      </c>
      <c r="AZ94" s="155"/>
      <c r="BA94" s="173" t="n">
        <f aca="false">SUM(BA92:BA93)</f>
        <v>0</v>
      </c>
      <c r="BB94" s="155"/>
      <c r="BC94" s="173" t="n">
        <f aca="false">SUM(BC92:BC93)</f>
        <v>668000</v>
      </c>
      <c r="BD94" s="155"/>
      <c r="BE94" s="173" t="n">
        <f aca="false">SUM(BE92:BE93)</f>
        <v>668000</v>
      </c>
      <c r="BF94" s="155"/>
      <c r="BG94" s="173" t="n">
        <f aca="false">SUM(BG92:BG93)</f>
        <v>0</v>
      </c>
      <c r="BH94" s="155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  <c r="CH94" s="174"/>
      <c r="CI94" s="174"/>
      <c r="CJ94" s="174"/>
      <c r="CK94" s="174"/>
      <c r="CL94" s="174"/>
      <c r="CM94" s="174"/>
      <c r="CN94" s="174"/>
      <c r="CO94" s="174"/>
      <c r="CP94" s="174"/>
      <c r="CQ94" s="174"/>
      <c r="CR94" s="174"/>
      <c r="CS94" s="174"/>
      <c r="CT94" s="174"/>
      <c r="CU94" s="174"/>
      <c r="CV94" s="174"/>
      <c r="CW94" s="174"/>
      <c r="CX94" s="174"/>
      <c r="CY94" s="174"/>
      <c r="CZ94" s="174"/>
      <c r="DA94" s="174"/>
      <c r="DB94" s="174"/>
      <c r="DC94" s="174"/>
      <c r="DD94" s="174"/>
      <c r="DE94" s="174"/>
      <c r="DF94" s="174"/>
      <c r="DG94" s="174"/>
      <c r="DH94" s="174"/>
      <c r="DI94" s="174"/>
      <c r="DJ94" s="174"/>
      <c r="DK94" s="174"/>
      <c r="DL94" s="174"/>
      <c r="DM94" s="174"/>
      <c r="DN94" s="174"/>
      <c r="DO94" s="174"/>
      <c r="DP94" s="174"/>
      <c r="DQ94" s="174"/>
      <c r="DR94" s="174"/>
      <c r="DS94" s="174"/>
      <c r="DT94" s="174"/>
      <c r="DU94" s="174"/>
      <c r="DV94" s="174"/>
      <c r="DW94" s="174"/>
      <c r="DX94" s="174"/>
      <c r="DY94" s="174"/>
      <c r="DZ94" s="174"/>
      <c r="EA94" s="174"/>
      <c r="EB94" s="174"/>
      <c r="EC94" s="174"/>
      <c r="ED94" s="174"/>
      <c r="EE94" s="174"/>
      <c r="EF94" s="174"/>
      <c r="EG94" s="174"/>
      <c r="EH94" s="174"/>
      <c r="EI94" s="174"/>
      <c r="EJ94" s="174"/>
      <c r="EK94" s="174"/>
      <c r="EL94" s="174"/>
      <c r="EM94" s="174"/>
      <c r="EN94" s="174"/>
      <c r="EO94" s="174"/>
      <c r="EP94" s="174"/>
      <c r="EQ94" s="174"/>
      <c r="ER94" s="174"/>
      <c r="ES94" s="174"/>
      <c r="ET94" s="174"/>
      <c r="EU94" s="174"/>
      <c r="EV94" s="174"/>
      <c r="EW94" s="174"/>
      <c r="EX94" s="174"/>
      <c r="EY94" s="174"/>
      <c r="EZ94" s="174"/>
      <c r="FA94" s="174"/>
      <c r="FB94" s="174"/>
      <c r="FC94" s="174"/>
      <c r="FD94" s="174"/>
      <c r="FE94" s="174"/>
      <c r="FF94" s="174"/>
      <c r="FG94" s="174"/>
      <c r="FH94" s="174"/>
      <c r="FI94" s="174"/>
      <c r="FJ94" s="174"/>
      <c r="FK94" s="174"/>
      <c r="FL94" s="174"/>
      <c r="FM94" s="174"/>
      <c r="FN94" s="174"/>
      <c r="FO94" s="174"/>
      <c r="FP94" s="174"/>
      <c r="FQ94" s="174"/>
      <c r="FR94" s="174"/>
      <c r="FS94" s="174"/>
      <c r="FT94" s="174"/>
      <c r="FU94" s="174"/>
      <c r="FV94" s="174"/>
      <c r="FW94" s="174"/>
      <c r="FX94" s="174"/>
      <c r="FY94" s="174"/>
      <c r="FZ94" s="174"/>
      <c r="GA94" s="174"/>
      <c r="GB94" s="174"/>
      <c r="GC94" s="174"/>
      <c r="GD94" s="174"/>
      <c r="GE94" s="174"/>
      <c r="GF94" s="174"/>
      <c r="GG94" s="174"/>
      <c r="GH94" s="174"/>
      <c r="GI94" s="174"/>
      <c r="GJ94" s="174"/>
      <c r="GK94" s="174"/>
      <c r="GL94" s="174"/>
      <c r="GM94" s="174"/>
      <c r="GN94" s="174"/>
      <c r="GO94" s="174"/>
      <c r="GP94" s="174"/>
      <c r="GQ94" s="174"/>
      <c r="GR94" s="174"/>
      <c r="GS94" s="174"/>
      <c r="GT94" s="174"/>
      <c r="GU94" s="174"/>
      <c r="GV94" s="174"/>
      <c r="GW94" s="174"/>
      <c r="GX94" s="174"/>
      <c r="GY94" s="174"/>
      <c r="GZ94" s="174"/>
      <c r="HA94" s="174"/>
      <c r="HB94" s="174"/>
      <c r="HC94" s="174"/>
      <c r="HD94" s="174"/>
      <c r="HE94" s="174"/>
      <c r="HF94" s="174"/>
      <c r="HG94" s="174"/>
      <c r="HH94" s="174"/>
      <c r="HI94" s="174"/>
      <c r="HJ94" s="174"/>
      <c r="HK94" s="174"/>
      <c r="HL94" s="174"/>
      <c r="HM94" s="174"/>
      <c r="HN94" s="174"/>
      <c r="HO94" s="174"/>
      <c r="HP94" s="174"/>
      <c r="HQ94" s="174"/>
      <c r="HR94" s="174"/>
      <c r="HS94" s="174"/>
      <c r="HT94" s="174"/>
      <c r="HU94" s="174"/>
      <c r="HV94" s="174"/>
      <c r="HW94" s="174"/>
      <c r="HX94" s="174"/>
      <c r="HY94" s="174"/>
      <c r="HZ94" s="174"/>
      <c r="IA94" s="174"/>
      <c r="IB94" s="174"/>
      <c r="IC94" s="174"/>
      <c r="ID94" s="174"/>
      <c r="IE94" s="174"/>
      <c r="IF94" s="174"/>
      <c r="IG94" s="174"/>
      <c r="IH94" s="174"/>
      <c r="II94" s="174"/>
      <c r="IJ94" s="174"/>
      <c r="IK94" s="174"/>
      <c r="IL94" s="174"/>
      <c r="IM94" s="174"/>
      <c r="IN94" s="174"/>
      <c r="IO94" s="174"/>
      <c r="IP94" s="174"/>
      <c r="IQ94" s="174"/>
      <c r="IR94" s="174"/>
      <c r="IS94" s="174"/>
      <c r="IT94" s="174"/>
      <c r="IU94" s="174"/>
      <c r="IV94" s="174"/>
      <c r="IW94" s="174"/>
    </row>
    <row r="95" customFormat="false" ht="12.75" hidden="false" customHeight="false" outlineLevel="0" collapsed="false">
      <c r="A95" s="134"/>
      <c r="B95" s="131"/>
      <c r="C95" s="0"/>
      <c r="D95" s="0"/>
      <c r="E95" s="0"/>
      <c r="F95" s="0"/>
      <c r="G95" s="0"/>
      <c r="H95" s="0"/>
      <c r="I95" s="0"/>
      <c r="J95" s="135"/>
      <c r="K95" s="0"/>
      <c r="L95" s="136"/>
      <c r="M95" s="90"/>
      <c r="O95" s="90"/>
      <c r="Q95" s="90"/>
      <c r="S95" s="90"/>
      <c r="T95" s="90"/>
      <c r="U95" s="90"/>
      <c r="V95" s="90"/>
      <c r="X95" s="90"/>
      <c r="Z95" s="90"/>
      <c r="AB95" s="90"/>
      <c r="AD95" s="90"/>
      <c r="AZ95" s="90"/>
      <c r="BA95" s="90"/>
      <c r="BB95" s="90"/>
      <c r="BH95" s="90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1"/>
      <c r="BU95" s="171"/>
      <c r="BV95" s="171"/>
      <c r="BW95" s="171"/>
      <c r="BX95" s="171"/>
      <c r="BY95" s="171"/>
      <c r="BZ95" s="171"/>
      <c r="CA95" s="171"/>
      <c r="CB95" s="171"/>
      <c r="CC95" s="171"/>
      <c r="CD95" s="171"/>
      <c r="CE95" s="171"/>
      <c r="CF95" s="171"/>
      <c r="CG95" s="171"/>
      <c r="CH95" s="171"/>
      <c r="CI95" s="171"/>
      <c r="CJ95" s="171"/>
      <c r="CK95" s="171"/>
      <c r="CL95" s="171"/>
      <c r="CM95" s="171"/>
      <c r="CN95" s="171"/>
      <c r="CO95" s="171"/>
      <c r="CP95" s="171"/>
      <c r="CQ95" s="171"/>
      <c r="CR95" s="171"/>
      <c r="CS95" s="171"/>
      <c r="CT95" s="171"/>
      <c r="CU95" s="171"/>
      <c r="CV95" s="171"/>
      <c r="CW95" s="171"/>
      <c r="CX95" s="171"/>
      <c r="CY95" s="171"/>
      <c r="CZ95" s="171"/>
      <c r="DA95" s="171"/>
      <c r="DB95" s="171"/>
      <c r="DC95" s="171"/>
      <c r="DD95" s="171"/>
      <c r="DE95" s="171"/>
      <c r="DF95" s="171"/>
      <c r="DG95" s="171"/>
      <c r="DH95" s="171"/>
      <c r="DI95" s="171"/>
      <c r="DJ95" s="171"/>
      <c r="DK95" s="171"/>
      <c r="DL95" s="171"/>
      <c r="DM95" s="171"/>
      <c r="DN95" s="171"/>
      <c r="DO95" s="171"/>
      <c r="DP95" s="171"/>
      <c r="DQ95" s="171"/>
      <c r="DR95" s="171"/>
      <c r="DS95" s="171"/>
      <c r="DT95" s="171"/>
      <c r="DU95" s="171"/>
      <c r="DV95" s="171"/>
      <c r="DW95" s="171"/>
      <c r="DX95" s="171"/>
      <c r="DY95" s="171"/>
      <c r="DZ95" s="171"/>
      <c r="EA95" s="171"/>
      <c r="EB95" s="171"/>
      <c r="EC95" s="171"/>
      <c r="ED95" s="171"/>
      <c r="EE95" s="171"/>
      <c r="EF95" s="171"/>
      <c r="EG95" s="171"/>
      <c r="EH95" s="171"/>
      <c r="EI95" s="171"/>
      <c r="EJ95" s="171"/>
      <c r="EK95" s="171"/>
      <c r="EL95" s="171"/>
      <c r="EM95" s="171"/>
      <c r="EN95" s="171"/>
      <c r="EO95" s="171"/>
      <c r="EP95" s="171"/>
      <c r="EQ95" s="171"/>
      <c r="ER95" s="171"/>
      <c r="ES95" s="171"/>
      <c r="ET95" s="171"/>
      <c r="EU95" s="171"/>
      <c r="EV95" s="171"/>
      <c r="EW95" s="171"/>
      <c r="EX95" s="171"/>
      <c r="EY95" s="171"/>
      <c r="EZ95" s="171"/>
      <c r="FA95" s="171"/>
      <c r="FB95" s="171"/>
      <c r="FC95" s="171"/>
      <c r="FD95" s="171"/>
      <c r="FE95" s="171"/>
      <c r="FF95" s="171"/>
      <c r="FG95" s="171"/>
      <c r="FH95" s="171"/>
      <c r="FI95" s="171"/>
      <c r="FJ95" s="171"/>
      <c r="FK95" s="171"/>
      <c r="FL95" s="171"/>
      <c r="FM95" s="171"/>
      <c r="FN95" s="171"/>
      <c r="FO95" s="171"/>
      <c r="FP95" s="171"/>
      <c r="FQ95" s="171"/>
      <c r="FR95" s="171"/>
      <c r="FS95" s="171"/>
      <c r="FT95" s="171"/>
      <c r="FU95" s="171"/>
      <c r="FV95" s="171"/>
      <c r="FW95" s="171"/>
      <c r="FX95" s="171"/>
      <c r="FY95" s="171"/>
      <c r="FZ95" s="171"/>
      <c r="GA95" s="171"/>
      <c r="GB95" s="171"/>
      <c r="GC95" s="171"/>
      <c r="GD95" s="171"/>
      <c r="GE95" s="171"/>
      <c r="GF95" s="171"/>
      <c r="GG95" s="171"/>
      <c r="GH95" s="171"/>
      <c r="GI95" s="171"/>
      <c r="GJ95" s="171"/>
      <c r="GK95" s="171"/>
      <c r="GL95" s="171"/>
      <c r="GM95" s="171"/>
      <c r="GN95" s="171"/>
      <c r="GO95" s="171"/>
      <c r="GP95" s="171"/>
      <c r="GQ95" s="171"/>
      <c r="GR95" s="171"/>
      <c r="GS95" s="171"/>
      <c r="GT95" s="171"/>
      <c r="GU95" s="171"/>
      <c r="GV95" s="171"/>
      <c r="GW95" s="171"/>
      <c r="GX95" s="171"/>
      <c r="GY95" s="171"/>
      <c r="GZ95" s="171"/>
      <c r="HA95" s="171"/>
      <c r="HB95" s="171"/>
      <c r="HC95" s="171"/>
      <c r="HD95" s="171"/>
      <c r="HE95" s="171"/>
      <c r="HF95" s="171"/>
      <c r="HG95" s="171"/>
      <c r="HH95" s="171"/>
      <c r="HI95" s="171"/>
      <c r="HJ95" s="171"/>
      <c r="HK95" s="171"/>
      <c r="HL95" s="171"/>
      <c r="HM95" s="171"/>
      <c r="HN95" s="171"/>
      <c r="HO95" s="171"/>
      <c r="HP95" s="171"/>
      <c r="HQ95" s="171"/>
      <c r="HR95" s="171"/>
      <c r="HS95" s="171"/>
      <c r="HT95" s="171"/>
      <c r="HU95" s="171"/>
      <c r="HV95" s="171"/>
      <c r="HW95" s="171"/>
      <c r="HX95" s="171"/>
      <c r="HY95" s="171"/>
      <c r="HZ95" s="171"/>
      <c r="IA95" s="171"/>
      <c r="IB95" s="171"/>
      <c r="IC95" s="171"/>
      <c r="ID95" s="171"/>
      <c r="IE95" s="171"/>
      <c r="IF95" s="171"/>
      <c r="IG95" s="171"/>
      <c r="IH95" s="171"/>
      <c r="II95" s="171"/>
      <c r="IJ95" s="171"/>
      <c r="IK95" s="171"/>
      <c r="IL95" s="171"/>
      <c r="IM95" s="171"/>
      <c r="IN95" s="171"/>
      <c r="IO95" s="171"/>
      <c r="IP95" s="171"/>
      <c r="IQ95" s="171"/>
      <c r="IR95" s="171"/>
      <c r="IS95" s="171"/>
      <c r="IT95" s="171"/>
      <c r="IU95" s="171"/>
      <c r="IV95" s="171"/>
      <c r="IW95" s="171"/>
    </row>
    <row r="96" customFormat="false" ht="12.75" hidden="false" customHeight="false" outlineLevel="0" collapsed="false">
      <c r="A96" s="163" t="s">
        <v>126</v>
      </c>
      <c r="B96" s="175"/>
      <c r="C96" s="164"/>
      <c r="D96" s="164"/>
      <c r="E96" s="164"/>
      <c r="F96" s="164"/>
      <c r="G96" s="164"/>
      <c r="H96" s="164"/>
      <c r="I96" s="164"/>
      <c r="J96" s="165"/>
      <c r="K96" s="164"/>
      <c r="L96" s="166"/>
      <c r="M96" s="167"/>
      <c r="N96" s="167" t="n">
        <f aca="false">N94+N89+N79+N34</f>
        <v>88300000</v>
      </c>
      <c r="O96" s="167"/>
      <c r="P96" s="167" t="n">
        <f aca="false">P94+P89+P79+P34</f>
        <v>625000</v>
      </c>
      <c r="Q96" s="167"/>
      <c r="R96" s="167" t="n">
        <f aca="false">R94+R89+R79+R34</f>
        <v>88925000</v>
      </c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4"/>
      <c r="BJ96" s="164"/>
      <c r="BK96" s="164"/>
      <c r="BL96" s="164"/>
      <c r="BM96" s="164"/>
      <c r="BN96" s="164"/>
      <c r="BO96" s="164"/>
      <c r="BP96" s="164"/>
      <c r="BQ96" s="164"/>
      <c r="BR96" s="164"/>
      <c r="BS96" s="164"/>
      <c r="BT96" s="164"/>
      <c r="BU96" s="164"/>
      <c r="BV96" s="164"/>
      <c r="BW96" s="164"/>
      <c r="BX96" s="164"/>
      <c r="BY96" s="164"/>
      <c r="BZ96" s="164"/>
      <c r="CA96" s="164"/>
      <c r="CB96" s="164"/>
      <c r="CC96" s="164"/>
      <c r="CD96" s="164"/>
      <c r="CE96" s="164"/>
      <c r="CF96" s="164"/>
      <c r="CG96" s="164"/>
      <c r="CH96" s="164"/>
      <c r="CI96" s="164"/>
      <c r="CJ96" s="164"/>
      <c r="CK96" s="164"/>
      <c r="CL96" s="164"/>
      <c r="CM96" s="164"/>
      <c r="CN96" s="164"/>
      <c r="CO96" s="164"/>
      <c r="CP96" s="164"/>
      <c r="CQ96" s="164"/>
      <c r="CR96" s="164"/>
      <c r="CS96" s="164"/>
      <c r="CT96" s="164"/>
      <c r="CU96" s="164"/>
      <c r="CV96" s="164"/>
      <c r="CW96" s="164"/>
      <c r="CX96" s="164"/>
      <c r="CY96" s="164"/>
      <c r="CZ96" s="164"/>
      <c r="DA96" s="164"/>
      <c r="DB96" s="164"/>
      <c r="DC96" s="164"/>
      <c r="DD96" s="164"/>
      <c r="DE96" s="164"/>
      <c r="DF96" s="164"/>
      <c r="DG96" s="164"/>
      <c r="DH96" s="164"/>
      <c r="DI96" s="164"/>
      <c r="DJ96" s="164"/>
      <c r="DK96" s="164"/>
      <c r="DL96" s="164"/>
      <c r="DM96" s="164"/>
      <c r="DN96" s="164"/>
      <c r="DO96" s="164"/>
      <c r="DP96" s="164"/>
      <c r="DQ96" s="164"/>
      <c r="DR96" s="164"/>
      <c r="DS96" s="164"/>
      <c r="DT96" s="164"/>
      <c r="DU96" s="164"/>
      <c r="DV96" s="164"/>
      <c r="DW96" s="164"/>
      <c r="DX96" s="164"/>
      <c r="DY96" s="164"/>
      <c r="DZ96" s="164"/>
      <c r="EA96" s="164"/>
      <c r="EB96" s="164"/>
      <c r="EC96" s="164"/>
      <c r="ED96" s="164"/>
      <c r="EE96" s="164"/>
      <c r="EF96" s="164"/>
      <c r="EG96" s="164"/>
      <c r="EH96" s="164"/>
      <c r="EI96" s="164"/>
      <c r="EJ96" s="164"/>
      <c r="EK96" s="164"/>
      <c r="EL96" s="164"/>
      <c r="EM96" s="164"/>
      <c r="EN96" s="164"/>
      <c r="EO96" s="164"/>
      <c r="EP96" s="164"/>
      <c r="EQ96" s="164"/>
      <c r="ER96" s="164"/>
      <c r="ES96" s="164"/>
      <c r="ET96" s="164"/>
      <c r="EU96" s="164"/>
      <c r="EV96" s="164"/>
      <c r="EW96" s="164"/>
      <c r="EX96" s="164"/>
      <c r="EY96" s="164"/>
      <c r="EZ96" s="164"/>
      <c r="FA96" s="164"/>
      <c r="FB96" s="164"/>
      <c r="FC96" s="164"/>
      <c r="FD96" s="164"/>
      <c r="FE96" s="164"/>
      <c r="FF96" s="164"/>
      <c r="FG96" s="164"/>
      <c r="FH96" s="164"/>
      <c r="FI96" s="164"/>
      <c r="FJ96" s="164"/>
      <c r="FK96" s="164"/>
      <c r="FL96" s="164"/>
      <c r="FM96" s="164"/>
      <c r="FN96" s="164"/>
      <c r="FO96" s="164"/>
      <c r="FP96" s="164"/>
      <c r="FQ96" s="164"/>
      <c r="FR96" s="164"/>
      <c r="FS96" s="164"/>
      <c r="FT96" s="164"/>
      <c r="FU96" s="164"/>
      <c r="FV96" s="164"/>
      <c r="FW96" s="164"/>
      <c r="FX96" s="164"/>
      <c r="FY96" s="164"/>
      <c r="FZ96" s="164"/>
      <c r="GA96" s="164"/>
      <c r="GB96" s="164"/>
      <c r="GC96" s="164"/>
      <c r="GD96" s="164"/>
      <c r="GE96" s="164"/>
      <c r="GF96" s="164"/>
      <c r="GG96" s="164"/>
      <c r="GH96" s="164"/>
      <c r="GI96" s="164"/>
      <c r="GJ96" s="164"/>
      <c r="GK96" s="164"/>
      <c r="GL96" s="164"/>
      <c r="GM96" s="164"/>
      <c r="GN96" s="164"/>
      <c r="GO96" s="164"/>
      <c r="GP96" s="164"/>
      <c r="GQ96" s="164"/>
      <c r="GR96" s="164"/>
      <c r="GS96" s="164"/>
      <c r="GT96" s="164"/>
      <c r="GU96" s="164"/>
      <c r="GV96" s="164"/>
      <c r="GW96" s="164"/>
      <c r="GX96" s="164"/>
      <c r="GY96" s="164"/>
      <c r="GZ96" s="164"/>
      <c r="HA96" s="164"/>
      <c r="HB96" s="164"/>
      <c r="HC96" s="164"/>
      <c r="HD96" s="164"/>
      <c r="HE96" s="164"/>
      <c r="HF96" s="164"/>
      <c r="HG96" s="164"/>
      <c r="HH96" s="164"/>
      <c r="HI96" s="164"/>
      <c r="HJ96" s="164"/>
      <c r="HK96" s="164"/>
      <c r="HL96" s="164"/>
      <c r="HM96" s="164"/>
      <c r="HN96" s="164"/>
      <c r="HO96" s="164"/>
      <c r="HP96" s="164"/>
      <c r="HQ96" s="164"/>
      <c r="HR96" s="164"/>
      <c r="HS96" s="164"/>
      <c r="HT96" s="164"/>
      <c r="HU96" s="164"/>
      <c r="HV96" s="164"/>
      <c r="HW96" s="164"/>
      <c r="HX96" s="164"/>
      <c r="HY96" s="164"/>
      <c r="HZ96" s="164"/>
      <c r="IA96" s="164"/>
      <c r="IB96" s="164"/>
      <c r="IC96" s="164"/>
      <c r="ID96" s="164"/>
      <c r="IE96" s="164"/>
      <c r="IF96" s="164"/>
      <c r="IG96" s="164"/>
      <c r="IH96" s="164"/>
      <c r="II96" s="164"/>
      <c r="IJ96" s="164"/>
      <c r="IK96" s="164"/>
      <c r="IL96" s="164"/>
      <c r="IM96" s="164"/>
      <c r="IN96" s="164"/>
      <c r="IO96" s="164"/>
      <c r="IP96" s="164"/>
      <c r="IQ96" s="164"/>
      <c r="IR96" s="164"/>
      <c r="IS96" s="164"/>
      <c r="IT96" s="164"/>
      <c r="IU96" s="164"/>
      <c r="IV96" s="164"/>
      <c r="IW96" s="164"/>
    </row>
    <row r="97" customFormat="false" ht="12.75" hidden="false" customHeight="false" outlineLevel="0" collapsed="false">
      <c r="A97" s="176"/>
      <c r="B97" s="134"/>
      <c r="C97" s="0"/>
      <c r="D97" s="0"/>
      <c r="E97" s="0"/>
      <c r="F97" s="0"/>
      <c r="G97" s="0"/>
      <c r="H97" s="0"/>
      <c r="I97" s="0"/>
      <c r="J97" s="135"/>
      <c r="K97" s="0"/>
      <c r="L97" s="136"/>
      <c r="M97" s="90"/>
      <c r="O97" s="90"/>
      <c r="Q97" s="90"/>
      <c r="S97" s="90"/>
      <c r="T97" s="90"/>
      <c r="U97" s="90"/>
      <c r="V97" s="90"/>
      <c r="X97" s="90"/>
      <c r="Z97" s="90"/>
      <c r="AB97" s="90"/>
      <c r="AD97" s="90"/>
      <c r="AZ97" s="90"/>
      <c r="BA97" s="90"/>
      <c r="BB97" s="90"/>
      <c r="BH97" s="90"/>
      <c r="BI97" s="171"/>
      <c r="BJ97" s="171"/>
      <c r="BK97" s="171"/>
      <c r="BL97" s="171"/>
      <c r="BM97" s="171"/>
      <c r="BN97" s="171"/>
      <c r="BO97" s="171"/>
      <c r="BP97" s="171"/>
      <c r="BQ97" s="171"/>
      <c r="BR97" s="171"/>
      <c r="BS97" s="171"/>
      <c r="BT97" s="171"/>
      <c r="BU97" s="171"/>
      <c r="BV97" s="171"/>
      <c r="BW97" s="171"/>
      <c r="BX97" s="171"/>
      <c r="BY97" s="171"/>
      <c r="BZ97" s="171"/>
      <c r="CA97" s="171"/>
      <c r="CB97" s="171"/>
      <c r="CC97" s="171"/>
      <c r="CD97" s="171"/>
      <c r="CE97" s="171"/>
      <c r="CF97" s="171"/>
      <c r="CG97" s="171"/>
      <c r="CH97" s="171"/>
      <c r="CI97" s="171"/>
      <c r="CJ97" s="171"/>
      <c r="CK97" s="171"/>
      <c r="CL97" s="171"/>
      <c r="CM97" s="171"/>
      <c r="CN97" s="171"/>
      <c r="CO97" s="171"/>
      <c r="CP97" s="171"/>
      <c r="CQ97" s="171"/>
      <c r="CR97" s="171"/>
      <c r="CS97" s="171"/>
      <c r="CT97" s="171"/>
      <c r="CU97" s="171"/>
      <c r="CV97" s="171"/>
      <c r="CW97" s="171"/>
      <c r="CX97" s="171"/>
      <c r="CY97" s="171"/>
      <c r="CZ97" s="171"/>
      <c r="DA97" s="171"/>
      <c r="DB97" s="171"/>
      <c r="DC97" s="171"/>
      <c r="DD97" s="171"/>
      <c r="DE97" s="171"/>
      <c r="DF97" s="171"/>
      <c r="DG97" s="171"/>
      <c r="DH97" s="171"/>
      <c r="DI97" s="171"/>
      <c r="DJ97" s="171"/>
      <c r="DK97" s="171"/>
      <c r="DL97" s="171"/>
      <c r="DM97" s="171"/>
      <c r="DN97" s="171"/>
      <c r="DO97" s="171"/>
      <c r="DP97" s="171"/>
      <c r="DQ97" s="171"/>
      <c r="DR97" s="171"/>
      <c r="DS97" s="171"/>
      <c r="DT97" s="171"/>
      <c r="DU97" s="171"/>
      <c r="DV97" s="171"/>
      <c r="DW97" s="171"/>
      <c r="DX97" s="171"/>
      <c r="DY97" s="171"/>
      <c r="DZ97" s="171"/>
      <c r="EA97" s="171"/>
      <c r="EB97" s="171"/>
      <c r="EC97" s="171"/>
      <c r="ED97" s="171"/>
      <c r="EE97" s="171"/>
      <c r="EF97" s="171"/>
      <c r="EG97" s="171"/>
      <c r="EH97" s="171"/>
      <c r="EI97" s="171"/>
      <c r="EJ97" s="171"/>
      <c r="EK97" s="171"/>
      <c r="EL97" s="171"/>
      <c r="EM97" s="171"/>
      <c r="EN97" s="171"/>
      <c r="EO97" s="171"/>
      <c r="EP97" s="171"/>
      <c r="EQ97" s="171"/>
      <c r="ER97" s="171"/>
      <c r="ES97" s="171"/>
      <c r="ET97" s="171"/>
      <c r="EU97" s="171"/>
      <c r="EV97" s="171"/>
      <c r="EW97" s="171"/>
      <c r="EX97" s="171"/>
      <c r="EY97" s="171"/>
      <c r="EZ97" s="171"/>
      <c r="FA97" s="171"/>
      <c r="FB97" s="171"/>
      <c r="FC97" s="171"/>
      <c r="FD97" s="171"/>
      <c r="FE97" s="171"/>
      <c r="FF97" s="171"/>
      <c r="FG97" s="171"/>
      <c r="FH97" s="171"/>
      <c r="FI97" s="171"/>
      <c r="FJ97" s="171"/>
      <c r="FK97" s="171"/>
      <c r="FL97" s="171"/>
      <c r="FM97" s="171"/>
      <c r="FN97" s="171"/>
      <c r="FO97" s="171"/>
      <c r="FP97" s="171"/>
      <c r="FQ97" s="171"/>
      <c r="FR97" s="171"/>
      <c r="FS97" s="171"/>
      <c r="FT97" s="171"/>
      <c r="FU97" s="171"/>
      <c r="FV97" s="171"/>
      <c r="FW97" s="171"/>
      <c r="FX97" s="171"/>
      <c r="FY97" s="171"/>
      <c r="FZ97" s="171"/>
      <c r="GA97" s="171"/>
      <c r="GB97" s="171"/>
      <c r="GC97" s="171"/>
      <c r="GD97" s="171"/>
      <c r="GE97" s="171"/>
      <c r="GF97" s="171"/>
      <c r="GG97" s="171"/>
      <c r="GH97" s="171"/>
      <c r="GI97" s="171"/>
      <c r="GJ97" s="171"/>
      <c r="GK97" s="171"/>
      <c r="GL97" s="171"/>
      <c r="GM97" s="171"/>
      <c r="GN97" s="171"/>
      <c r="GO97" s="171"/>
      <c r="GP97" s="171"/>
      <c r="GQ97" s="171"/>
      <c r="GR97" s="171"/>
      <c r="GS97" s="171"/>
      <c r="GT97" s="171"/>
      <c r="GU97" s="171"/>
      <c r="GV97" s="171"/>
      <c r="GW97" s="171"/>
      <c r="GX97" s="171"/>
      <c r="GY97" s="171"/>
      <c r="GZ97" s="171"/>
      <c r="HA97" s="171"/>
      <c r="HB97" s="171"/>
      <c r="HC97" s="171"/>
      <c r="HD97" s="171"/>
      <c r="HE97" s="171"/>
      <c r="HF97" s="171"/>
      <c r="HG97" s="171"/>
      <c r="HH97" s="171"/>
      <c r="HI97" s="171"/>
      <c r="HJ97" s="171"/>
      <c r="HK97" s="171"/>
      <c r="HL97" s="171"/>
      <c r="HM97" s="171"/>
      <c r="HN97" s="171"/>
      <c r="HO97" s="171"/>
      <c r="HP97" s="171"/>
      <c r="HQ97" s="171"/>
      <c r="HR97" s="171"/>
      <c r="HS97" s="171"/>
      <c r="HT97" s="171"/>
      <c r="HU97" s="171"/>
      <c r="HV97" s="171"/>
      <c r="HW97" s="171"/>
      <c r="HX97" s="171"/>
      <c r="HY97" s="171"/>
      <c r="HZ97" s="171"/>
      <c r="IA97" s="171"/>
      <c r="IB97" s="171"/>
      <c r="IC97" s="171"/>
      <c r="ID97" s="171"/>
      <c r="IE97" s="171"/>
      <c r="IF97" s="171"/>
      <c r="IG97" s="171"/>
      <c r="IH97" s="171"/>
      <c r="II97" s="171"/>
      <c r="IJ97" s="171"/>
      <c r="IK97" s="171"/>
      <c r="IL97" s="171"/>
      <c r="IM97" s="171"/>
      <c r="IN97" s="171"/>
      <c r="IO97" s="171"/>
      <c r="IP97" s="171"/>
      <c r="IQ97" s="171"/>
      <c r="IR97" s="171"/>
      <c r="IS97" s="171"/>
      <c r="IT97" s="171"/>
      <c r="IU97" s="171"/>
      <c r="IV97" s="171"/>
      <c r="IW97" s="171"/>
    </row>
    <row r="98" customFormat="false" ht="12.75" hidden="false" customHeight="false" outlineLevel="0" collapsed="false">
      <c r="A98" s="130" t="s">
        <v>127</v>
      </c>
      <c r="B98" s="130"/>
      <c r="C98" s="0"/>
      <c r="D98" s="0"/>
      <c r="E98" s="0"/>
      <c r="F98" s="0"/>
      <c r="G98" s="0"/>
      <c r="H98" s="0"/>
      <c r="I98" s="0"/>
      <c r="J98" s="135"/>
      <c r="K98" s="0"/>
      <c r="L98" s="136"/>
      <c r="M98" s="90"/>
      <c r="O98" s="90"/>
      <c r="Q98" s="90"/>
      <c r="S98" s="90"/>
      <c r="T98" s="90"/>
      <c r="U98" s="90"/>
      <c r="V98" s="90"/>
      <c r="X98" s="90"/>
      <c r="Z98" s="90"/>
      <c r="AB98" s="90"/>
      <c r="AD98" s="90"/>
      <c r="AZ98" s="90"/>
      <c r="BA98" s="90"/>
      <c r="BB98" s="90"/>
      <c r="BH98" s="90"/>
    </row>
    <row r="99" customFormat="false" ht="12.75" hidden="false" customHeight="false" outlineLevel="0" collapsed="false">
      <c r="A99" s="131"/>
      <c r="B99" s="131" t="s">
        <v>128</v>
      </c>
      <c r="E99" s="87"/>
      <c r="G99" s="87"/>
      <c r="I99" s="87"/>
      <c r="J99" s="88" t="s">
        <v>59</v>
      </c>
      <c r="L99" s="136" t="s">
        <v>47</v>
      </c>
      <c r="M99" s="90"/>
      <c r="N99" s="90" t="n">
        <v>0</v>
      </c>
      <c r="O99" s="90"/>
      <c r="P99" s="90" t="n">
        <v>0</v>
      </c>
      <c r="Q99" s="90"/>
      <c r="R99" s="90" t="n">
        <v>0</v>
      </c>
      <c r="S99" s="90"/>
      <c r="T99" s="90"/>
      <c r="U99" s="90"/>
      <c r="V99" s="90"/>
      <c r="X99" s="90"/>
      <c r="Z99" s="90"/>
      <c r="AB99" s="90"/>
      <c r="AD99" s="90"/>
      <c r="AY99" s="90" t="n">
        <f aca="false">SUM(T99:AX99)</f>
        <v>0</v>
      </c>
      <c r="AZ99" s="90"/>
      <c r="BA99" s="90" t="n">
        <v>0</v>
      </c>
      <c r="BB99" s="90"/>
      <c r="BC99" s="90" t="n">
        <f aca="false">IF(+R99-AY99+BA99&gt;0,R99-AY99+BA99,0)</f>
        <v>0</v>
      </c>
      <c r="BE99" s="90" t="n">
        <f aca="false">+AY99+BC99</f>
        <v>0</v>
      </c>
      <c r="BG99" s="90" t="n">
        <f aca="false">+R99-BE99</f>
        <v>0</v>
      </c>
      <c r="BH99" s="90"/>
    </row>
    <row r="100" customFormat="false" ht="12.75" hidden="false" customHeight="false" outlineLevel="0" collapsed="false">
      <c r="A100" s="131"/>
      <c r="B100" s="131" t="s">
        <v>129</v>
      </c>
      <c r="E100" s="87"/>
      <c r="G100" s="87"/>
      <c r="I100" s="87"/>
      <c r="L100" s="136" t="s">
        <v>47</v>
      </c>
      <c r="M100" s="90"/>
      <c r="N100" s="90" t="n">
        <v>0</v>
      </c>
      <c r="O100" s="90"/>
      <c r="P100" s="90" t="n">
        <v>0</v>
      </c>
      <c r="Q100" s="90"/>
      <c r="R100" s="90" t="n">
        <v>0</v>
      </c>
      <c r="S100" s="90"/>
      <c r="T100" s="90"/>
      <c r="U100" s="90"/>
      <c r="V100" s="90"/>
      <c r="X100" s="90"/>
      <c r="Z100" s="90"/>
      <c r="AB100" s="90"/>
      <c r="AD100" s="90"/>
      <c r="AY100" s="90" t="n">
        <f aca="false">SUM(T100:AX100)</f>
        <v>0</v>
      </c>
      <c r="AZ100" s="90"/>
      <c r="BA100" s="90" t="n">
        <v>0</v>
      </c>
      <c r="BB100" s="90"/>
      <c r="BC100" s="90" t="n">
        <f aca="false">+R100-AY100+BA100</f>
        <v>0</v>
      </c>
      <c r="BE100" s="90" t="n">
        <f aca="false">+AY100+BC100</f>
        <v>0</v>
      </c>
      <c r="BG100" s="90" t="n">
        <f aca="false">+R100-BE100</f>
        <v>0</v>
      </c>
      <c r="BH100" s="90"/>
    </row>
    <row r="101" customFormat="false" ht="12.75" hidden="true" customHeight="false" outlineLevel="0" collapsed="false">
      <c r="A101" s="131"/>
      <c r="B101" s="131" t="s">
        <v>60</v>
      </c>
      <c r="E101" s="87"/>
      <c r="G101" s="87"/>
      <c r="I101" s="87"/>
      <c r="L101" s="136" t="s">
        <v>47</v>
      </c>
      <c r="M101" s="90"/>
      <c r="N101" s="90" t="n">
        <v>0</v>
      </c>
      <c r="O101" s="90"/>
      <c r="P101" s="90" t="n">
        <v>0</v>
      </c>
      <c r="Q101" s="90"/>
      <c r="R101" s="90" t="n">
        <v>0</v>
      </c>
      <c r="S101" s="90"/>
      <c r="T101" s="90" t="n">
        <v>0</v>
      </c>
      <c r="U101" s="90"/>
      <c r="V101" s="90" t="n">
        <v>0</v>
      </c>
      <c r="X101" s="90" t="n">
        <v>0</v>
      </c>
      <c r="Z101" s="90" t="n">
        <v>0</v>
      </c>
      <c r="AB101" s="90" t="n">
        <v>0</v>
      </c>
      <c r="AD101" s="90" t="n">
        <v>0</v>
      </c>
      <c r="AF101" s="90" t="n">
        <v>0</v>
      </c>
      <c r="AH101" s="90" t="n">
        <v>0</v>
      </c>
      <c r="AJ101" s="90" t="n">
        <v>0</v>
      </c>
      <c r="AL101" s="90" t="n">
        <v>0</v>
      </c>
      <c r="AN101" s="90" t="n">
        <v>0</v>
      </c>
      <c r="AP101" s="90" t="n">
        <v>0</v>
      </c>
      <c r="AR101" s="90" t="n">
        <v>0</v>
      </c>
      <c r="AT101" s="90" t="n">
        <v>0</v>
      </c>
      <c r="AV101" s="90" t="n">
        <v>0</v>
      </c>
      <c r="AX101" s="90" t="n">
        <v>0</v>
      </c>
      <c r="AY101" s="90" t="n">
        <f aca="false">SUM(T101:AX101)</f>
        <v>0</v>
      </c>
      <c r="AZ101" s="90"/>
      <c r="BA101" s="90" t="n">
        <v>0</v>
      </c>
      <c r="BB101" s="90"/>
      <c r="BC101" s="90" t="n">
        <f aca="false">+R101-AY101+BA101</f>
        <v>0</v>
      </c>
      <c r="BE101" s="90" t="n">
        <f aca="false">+AY101+BC101</f>
        <v>0</v>
      </c>
      <c r="BG101" s="90" t="n">
        <f aca="false">+R101-BE101</f>
        <v>0</v>
      </c>
      <c r="BH101" s="90"/>
    </row>
    <row r="102" customFormat="false" ht="12.75" hidden="false" customHeight="false" outlineLevel="0" collapsed="false">
      <c r="A102" s="130"/>
      <c r="B102" s="130" t="s">
        <v>130</v>
      </c>
      <c r="C102" s="152"/>
      <c r="D102" s="152"/>
      <c r="E102" s="152"/>
      <c r="F102" s="152"/>
      <c r="G102" s="152"/>
      <c r="H102" s="152"/>
      <c r="I102" s="152"/>
      <c r="J102" s="153"/>
      <c r="K102" s="152"/>
      <c r="L102" s="154"/>
      <c r="M102" s="155"/>
      <c r="N102" s="173" t="n">
        <f aca="false">SUM(N99:N101)</f>
        <v>0</v>
      </c>
      <c r="O102" s="155"/>
      <c r="P102" s="173" t="n">
        <f aca="false">SUM(P99:P101)</f>
        <v>0</v>
      </c>
      <c r="Q102" s="155"/>
      <c r="R102" s="173" t="n">
        <f aca="false">SUM(R99:R101)</f>
        <v>0</v>
      </c>
      <c r="S102" s="155"/>
      <c r="T102" s="173" t="n">
        <f aca="false">SUM(T99:T101)</f>
        <v>0</v>
      </c>
      <c r="U102" s="155"/>
      <c r="V102" s="173" t="n">
        <f aca="false">SUM(V99:V101)</f>
        <v>0</v>
      </c>
      <c r="W102" s="155"/>
      <c r="X102" s="173" t="n">
        <f aca="false">SUM(X99:X101)</f>
        <v>0</v>
      </c>
      <c r="Y102" s="155"/>
      <c r="Z102" s="173" t="n">
        <f aca="false">SUM(Z99:Z101)</f>
        <v>0</v>
      </c>
      <c r="AA102" s="155"/>
      <c r="AB102" s="173" t="n">
        <f aca="false">SUM(AB99:AB101)</f>
        <v>0</v>
      </c>
      <c r="AC102" s="155"/>
      <c r="AD102" s="173" t="n">
        <f aca="false">SUM(AD99:AD101)</f>
        <v>0</v>
      </c>
      <c r="AE102" s="155"/>
      <c r="AF102" s="173" t="n">
        <f aca="false">SUM(AF99:AF101)</f>
        <v>0</v>
      </c>
      <c r="AG102" s="155"/>
      <c r="AH102" s="173" t="n">
        <f aca="false">SUM(AH99:AH101)</f>
        <v>0</v>
      </c>
      <c r="AI102" s="155"/>
      <c r="AJ102" s="173" t="n">
        <f aca="false">SUM(AJ99:AJ101)</f>
        <v>0</v>
      </c>
      <c r="AK102" s="155"/>
      <c r="AL102" s="173" t="n">
        <f aca="false">SUM(AL99:AL101)</f>
        <v>0</v>
      </c>
      <c r="AM102" s="155"/>
      <c r="AN102" s="173" t="n">
        <f aca="false">SUM(AN99:AN101)</f>
        <v>0</v>
      </c>
      <c r="AO102" s="155"/>
      <c r="AP102" s="173" t="n">
        <f aca="false">SUM(AP99:AP101)</f>
        <v>0</v>
      </c>
      <c r="AQ102" s="155"/>
      <c r="AR102" s="173" t="n">
        <f aca="false">SUM(AR99:AR101)</f>
        <v>0</v>
      </c>
      <c r="AS102" s="155"/>
      <c r="AT102" s="173" t="n">
        <f aca="false">SUM(AT99:AT101)</f>
        <v>0</v>
      </c>
      <c r="AU102" s="155"/>
      <c r="AV102" s="173" t="n">
        <f aca="false">SUM(AV99:AV101)</f>
        <v>0</v>
      </c>
      <c r="AW102" s="155"/>
      <c r="AX102" s="173" t="n">
        <f aca="false">SUM(AX99:AX101)</f>
        <v>0</v>
      </c>
      <c r="AY102" s="173" t="n">
        <f aca="false">SUM(AY99:AY101)</f>
        <v>0</v>
      </c>
      <c r="AZ102" s="155"/>
      <c r="BA102" s="173" t="n">
        <f aca="false">SUM(BA99:BA101)</f>
        <v>0</v>
      </c>
      <c r="BB102" s="155"/>
      <c r="BC102" s="173" t="n">
        <f aca="false">SUM(BC99:BC101)</f>
        <v>0</v>
      </c>
      <c r="BD102" s="155"/>
      <c r="BE102" s="173" t="n">
        <f aca="false">SUM(BE99:BE101)</f>
        <v>0</v>
      </c>
      <c r="BF102" s="155"/>
      <c r="BG102" s="173" t="n">
        <f aca="false">SUM(BG99:BG101)</f>
        <v>0</v>
      </c>
      <c r="BH102" s="155"/>
      <c r="BI102" s="152"/>
      <c r="BJ102" s="152"/>
      <c r="BK102" s="152"/>
      <c r="BL102" s="152"/>
      <c r="BM102" s="152"/>
      <c r="BN102" s="152"/>
      <c r="BO102" s="152"/>
      <c r="BP102" s="152"/>
      <c r="BQ102" s="152"/>
      <c r="BR102" s="152"/>
      <c r="BS102" s="152"/>
      <c r="BT102" s="152"/>
      <c r="BU102" s="152"/>
      <c r="BV102" s="152"/>
      <c r="BW102" s="152"/>
      <c r="BX102" s="152"/>
      <c r="BY102" s="152"/>
      <c r="BZ102" s="152"/>
      <c r="CA102" s="152"/>
      <c r="CB102" s="152"/>
      <c r="CC102" s="152"/>
      <c r="CD102" s="152"/>
      <c r="CE102" s="152"/>
      <c r="CF102" s="152"/>
      <c r="CG102" s="152"/>
      <c r="CH102" s="152"/>
      <c r="CI102" s="152"/>
      <c r="CJ102" s="152"/>
      <c r="CK102" s="152"/>
      <c r="CL102" s="152"/>
      <c r="CM102" s="152"/>
      <c r="CN102" s="152"/>
      <c r="CO102" s="152"/>
      <c r="CP102" s="152"/>
      <c r="CQ102" s="152"/>
      <c r="CR102" s="152"/>
      <c r="CS102" s="152"/>
      <c r="CT102" s="152"/>
      <c r="CU102" s="152"/>
      <c r="CV102" s="152"/>
      <c r="CW102" s="152"/>
      <c r="CX102" s="152"/>
      <c r="CY102" s="152"/>
      <c r="CZ102" s="152"/>
      <c r="DA102" s="152"/>
      <c r="DB102" s="152"/>
      <c r="DC102" s="152"/>
      <c r="DD102" s="152"/>
      <c r="DE102" s="152"/>
      <c r="DF102" s="152"/>
      <c r="DG102" s="152"/>
      <c r="DH102" s="152"/>
      <c r="DI102" s="152"/>
      <c r="DJ102" s="152"/>
      <c r="DK102" s="152"/>
      <c r="DL102" s="152"/>
      <c r="DM102" s="152"/>
      <c r="DN102" s="152"/>
      <c r="DO102" s="152"/>
      <c r="DP102" s="152"/>
      <c r="DQ102" s="152"/>
      <c r="DR102" s="152"/>
      <c r="DS102" s="152"/>
      <c r="DT102" s="152"/>
      <c r="DU102" s="152"/>
      <c r="DV102" s="152"/>
      <c r="DW102" s="152"/>
      <c r="DX102" s="152"/>
      <c r="DY102" s="152"/>
      <c r="DZ102" s="152"/>
      <c r="EA102" s="152"/>
      <c r="EB102" s="152"/>
      <c r="EC102" s="152"/>
      <c r="ED102" s="152"/>
      <c r="EE102" s="152"/>
      <c r="EF102" s="152"/>
      <c r="EG102" s="152"/>
      <c r="EH102" s="152"/>
      <c r="EI102" s="152"/>
      <c r="EJ102" s="152"/>
      <c r="EK102" s="152"/>
      <c r="EL102" s="152"/>
      <c r="EM102" s="152"/>
      <c r="EN102" s="152"/>
      <c r="EO102" s="152"/>
      <c r="EP102" s="152"/>
      <c r="EQ102" s="152"/>
      <c r="ER102" s="152"/>
      <c r="ES102" s="152"/>
      <c r="ET102" s="152"/>
      <c r="EU102" s="152"/>
      <c r="EV102" s="152"/>
      <c r="EW102" s="152"/>
      <c r="EX102" s="152"/>
      <c r="EY102" s="152"/>
      <c r="EZ102" s="152"/>
      <c r="FA102" s="152"/>
      <c r="FB102" s="152"/>
      <c r="FC102" s="152"/>
      <c r="FD102" s="152"/>
      <c r="FE102" s="152"/>
      <c r="FF102" s="152"/>
      <c r="FG102" s="152"/>
      <c r="FH102" s="152"/>
      <c r="FI102" s="152"/>
      <c r="FJ102" s="152"/>
      <c r="FK102" s="152"/>
      <c r="FL102" s="152"/>
      <c r="FM102" s="152"/>
      <c r="FN102" s="152"/>
      <c r="FO102" s="152"/>
      <c r="FP102" s="152"/>
      <c r="FQ102" s="152"/>
      <c r="FR102" s="152"/>
      <c r="FS102" s="152"/>
      <c r="FT102" s="152"/>
      <c r="FU102" s="152"/>
      <c r="FV102" s="152"/>
      <c r="FW102" s="152"/>
      <c r="FX102" s="152"/>
      <c r="FY102" s="152"/>
      <c r="FZ102" s="152"/>
      <c r="GA102" s="152"/>
      <c r="GB102" s="152"/>
      <c r="GC102" s="152"/>
      <c r="GD102" s="152"/>
      <c r="GE102" s="152"/>
      <c r="GF102" s="152"/>
      <c r="GG102" s="152"/>
      <c r="GH102" s="152"/>
      <c r="GI102" s="152"/>
      <c r="GJ102" s="152"/>
      <c r="GK102" s="152"/>
      <c r="GL102" s="152"/>
      <c r="GM102" s="152"/>
      <c r="GN102" s="152"/>
      <c r="GO102" s="152"/>
      <c r="GP102" s="152"/>
      <c r="GQ102" s="152"/>
      <c r="GR102" s="152"/>
      <c r="GS102" s="152"/>
      <c r="GT102" s="152"/>
      <c r="GU102" s="152"/>
      <c r="GV102" s="152"/>
      <c r="GW102" s="152"/>
      <c r="GX102" s="152"/>
      <c r="GY102" s="152"/>
      <c r="GZ102" s="152"/>
      <c r="HA102" s="152"/>
      <c r="HB102" s="152"/>
      <c r="HC102" s="152"/>
      <c r="HD102" s="152"/>
      <c r="HE102" s="152"/>
      <c r="HF102" s="152"/>
      <c r="HG102" s="152"/>
      <c r="HH102" s="152"/>
      <c r="HI102" s="152"/>
      <c r="HJ102" s="152"/>
      <c r="HK102" s="152"/>
      <c r="HL102" s="152"/>
      <c r="HM102" s="152"/>
      <c r="HN102" s="152"/>
      <c r="HO102" s="152"/>
      <c r="HP102" s="152"/>
      <c r="HQ102" s="152"/>
      <c r="HR102" s="152"/>
      <c r="HS102" s="152"/>
      <c r="HT102" s="152"/>
      <c r="HU102" s="152"/>
      <c r="HV102" s="152"/>
      <c r="HW102" s="152"/>
      <c r="HX102" s="152"/>
      <c r="HY102" s="152"/>
      <c r="HZ102" s="152"/>
      <c r="IA102" s="152"/>
      <c r="IB102" s="152"/>
      <c r="IC102" s="152"/>
      <c r="ID102" s="152"/>
      <c r="IE102" s="152"/>
      <c r="IF102" s="152"/>
      <c r="IG102" s="152"/>
      <c r="IH102" s="152"/>
      <c r="II102" s="152"/>
      <c r="IJ102" s="152"/>
      <c r="IK102" s="152"/>
      <c r="IL102" s="152"/>
      <c r="IM102" s="152"/>
      <c r="IN102" s="152"/>
      <c r="IO102" s="152"/>
      <c r="IP102" s="152"/>
      <c r="IQ102" s="152"/>
      <c r="IR102" s="152"/>
      <c r="IS102" s="152"/>
      <c r="IT102" s="152"/>
      <c r="IU102" s="152"/>
      <c r="IV102" s="152"/>
      <c r="IW102" s="152"/>
    </row>
    <row r="103" customFormat="false" ht="12.75" hidden="false" customHeight="false" outlineLevel="0" collapsed="false">
      <c r="A103" s="130"/>
      <c r="B103" s="130"/>
      <c r="C103" s="152"/>
      <c r="D103" s="152"/>
      <c r="E103" s="152"/>
      <c r="F103" s="152"/>
      <c r="G103" s="152"/>
      <c r="H103" s="152"/>
      <c r="I103" s="152"/>
      <c r="J103" s="153"/>
      <c r="K103" s="152"/>
      <c r="L103" s="154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2"/>
      <c r="BJ103" s="152"/>
      <c r="BK103" s="152"/>
      <c r="BL103" s="152"/>
      <c r="BM103" s="152"/>
      <c r="BN103" s="152"/>
      <c r="BO103" s="152"/>
      <c r="BP103" s="152"/>
      <c r="BQ103" s="152"/>
      <c r="BR103" s="152"/>
      <c r="BS103" s="152"/>
      <c r="BT103" s="152"/>
      <c r="BU103" s="152"/>
      <c r="BV103" s="152"/>
      <c r="BW103" s="152"/>
      <c r="BX103" s="152"/>
      <c r="BY103" s="152"/>
      <c r="BZ103" s="152"/>
      <c r="CA103" s="152"/>
      <c r="CB103" s="152"/>
      <c r="CC103" s="152"/>
      <c r="CD103" s="152"/>
      <c r="CE103" s="152"/>
      <c r="CF103" s="152"/>
      <c r="CG103" s="152"/>
      <c r="CH103" s="152"/>
      <c r="CI103" s="152"/>
      <c r="CJ103" s="152"/>
      <c r="CK103" s="152"/>
      <c r="CL103" s="152"/>
      <c r="CM103" s="152"/>
      <c r="CN103" s="152"/>
      <c r="CO103" s="152"/>
      <c r="CP103" s="152"/>
      <c r="CQ103" s="152"/>
      <c r="CR103" s="152"/>
      <c r="CS103" s="152"/>
      <c r="CT103" s="152"/>
      <c r="CU103" s="152"/>
      <c r="CV103" s="152"/>
      <c r="CW103" s="152"/>
      <c r="CX103" s="152"/>
      <c r="CY103" s="152"/>
      <c r="CZ103" s="152"/>
      <c r="DA103" s="152"/>
      <c r="DB103" s="152"/>
      <c r="DC103" s="152"/>
      <c r="DD103" s="152"/>
      <c r="DE103" s="152"/>
      <c r="DF103" s="152"/>
      <c r="DG103" s="152"/>
      <c r="DH103" s="152"/>
      <c r="DI103" s="152"/>
      <c r="DJ103" s="152"/>
      <c r="DK103" s="152"/>
      <c r="DL103" s="152"/>
      <c r="DM103" s="152"/>
      <c r="DN103" s="152"/>
      <c r="DO103" s="152"/>
      <c r="DP103" s="152"/>
      <c r="DQ103" s="152"/>
      <c r="DR103" s="152"/>
      <c r="DS103" s="152"/>
      <c r="DT103" s="152"/>
      <c r="DU103" s="152"/>
      <c r="DV103" s="152"/>
      <c r="DW103" s="152"/>
      <c r="DX103" s="152"/>
      <c r="DY103" s="152"/>
      <c r="DZ103" s="152"/>
      <c r="EA103" s="152"/>
      <c r="EB103" s="152"/>
      <c r="EC103" s="152"/>
      <c r="ED103" s="152"/>
      <c r="EE103" s="152"/>
      <c r="EF103" s="152"/>
      <c r="EG103" s="152"/>
      <c r="EH103" s="152"/>
      <c r="EI103" s="152"/>
      <c r="EJ103" s="152"/>
      <c r="EK103" s="152"/>
      <c r="EL103" s="152"/>
      <c r="EM103" s="152"/>
      <c r="EN103" s="152"/>
      <c r="EO103" s="152"/>
      <c r="EP103" s="152"/>
      <c r="EQ103" s="152"/>
      <c r="ER103" s="152"/>
      <c r="ES103" s="152"/>
      <c r="ET103" s="152"/>
      <c r="EU103" s="152"/>
      <c r="EV103" s="152"/>
      <c r="EW103" s="152"/>
      <c r="EX103" s="152"/>
      <c r="EY103" s="152"/>
      <c r="EZ103" s="152"/>
      <c r="FA103" s="152"/>
      <c r="FB103" s="152"/>
      <c r="FC103" s="152"/>
      <c r="FD103" s="152"/>
      <c r="FE103" s="152"/>
      <c r="FF103" s="152"/>
      <c r="FG103" s="152"/>
      <c r="FH103" s="152"/>
      <c r="FI103" s="152"/>
      <c r="FJ103" s="152"/>
      <c r="FK103" s="152"/>
      <c r="FL103" s="152"/>
      <c r="FM103" s="152"/>
      <c r="FN103" s="152"/>
      <c r="FO103" s="152"/>
      <c r="FP103" s="152"/>
      <c r="FQ103" s="152"/>
      <c r="FR103" s="152"/>
      <c r="FS103" s="152"/>
      <c r="FT103" s="152"/>
      <c r="FU103" s="152"/>
      <c r="FV103" s="152"/>
      <c r="FW103" s="152"/>
      <c r="FX103" s="152"/>
      <c r="FY103" s="152"/>
      <c r="FZ103" s="152"/>
      <c r="GA103" s="152"/>
      <c r="GB103" s="152"/>
      <c r="GC103" s="152"/>
      <c r="GD103" s="152"/>
      <c r="GE103" s="152"/>
      <c r="GF103" s="152"/>
      <c r="GG103" s="152"/>
      <c r="GH103" s="152"/>
      <c r="GI103" s="152"/>
      <c r="GJ103" s="152"/>
      <c r="GK103" s="152"/>
      <c r="GL103" s="152"/>
      <c r="GM103" s="152"/>
      <c r="GN103" s="152"/>
      <c r="GO103" s="152"/>
      <c r="GP103" s="152"/>
      <c r="GQ103" s="152"/>
      <c r="GR103" s="152"/>
      <c r="GS103" s="152"/>
      <c r="GT103" s="152"/>
      <c r="GU103" s="152"/>
      <c r="GV103" s="152"/>
      <c r="GW103" s="152"/>
      <c r="GX103" s="152"/>
      <c r="GY103" s="152"/>
      <c r="GZ103" s="152"/>
      <c r="HA103" s="152"/>
      <c r="HB103" s="152"/>
      <c r="HC103" s="152"/>
      <c r="HD103" s="152"/>
      <c r="HE103" s="152"/>
      <c r="HF103" s="152"/>
      <c r="HG103" s="152"/>
      <c r="HH103" s="152"/>
      <c r="HI103" s="152"/>
      <c r="HJ103" s="152"/>
      <c r="HK103" s="152"/>
      <c r="HL103" s="152"/>
      <c r="HM103" s="152"/>
      <c r="HN103" s="152"/>
      <c r="HO103" s="152"/>
      <c r="HP103" s="152"/>
      <c r="HQ103" s="152"/>
      <c r="HR103" s="152"/>
      <c r="HS103" s="152"/>
      <c r="HT103" s="152"/>
      <c r="HU103" s="152"/>
      <c r="HV103" s="152"/>
      <c r="HW103" s="152"/>
      <c r="HX103" s="152"/>
      <c r="HY103" s="152"/>
      <c r="HZ103" s="152"/>
      <c r="IA103" s="152"/>
      <c r="IB103" s="152"/>
      <c r="IC103" s="152"/>
      <c r="ID103" s="152"/>
      <c r="IE103" s="152"/>
      <c r="IF103" s="152"/>
      <c r="IG103" s="152"/>
      <c r="IH103" s="152"/>
      <c r="II103" s="152"/>
      <c r="IJ103" s="152"/>
      <c r="IK103" s="152"/>
      <c r="IL103" s="152"/>
      <c r="IM103" s="152"/>
      <c r="IN103" s="152"/>
      <c r="IO103" s="152"/>
      <c r="IP103" s="152"/>
      <c r="IQ103" s="152"/>
      <c r="IR103" s="152"/>
      <c r="IS103" s="152"/>
      <c r="IT103" s="152"/>
      <c r="IU103" s="152"/>
      <c r="IV103" s="152"/>
      <c r="IW103" s="152"/>
    </row>
    <row r="104" customFormat="false" ht="15" hidden="false" customHeight="true" outlineLevel="0" collapsed="false">
      <c r="A104" s="130" t="s">
        <v>131</v>
      </c>
      <c r="B104" s="157"/>
      <c r="C104" s="157"/>
      <c r="D104" s="157"/>
      <c r="E104" s="157"/>
      <c r="F104" s="157"/>
      <c r="G104" s="157"/>
      <c r="H104" s="157"/>
      <c r="I104" s="157"/>
      <c r="J104" s="177" t="s">
        <v>59</v>
      </c>
      <c r="K104" s="157"/>
      <c r="L104" s="178" t="s">
        <v>47</v>
      </c>
      <c r="M104" s="155"/>
      <c r="N104" s="155" t="n">
        <v>0</v>
      </c>
      <c r="O104" s="155"/>
      <c r="P104" s="155" t="n">
        <v>0</v>
      </c>
      <c r="Q104" s="155"/>
      <c r="R104" s="155" t="n">
        <v>0</v>
      </c>
      <c r="S104" s="155"/>
      <c r="T104" s="155" t="n">
        <v>0</v>
      </c>
      <c r="U104" s="155"/>
      <c r="V104" s="155" t="n">
        <v>0</v>
      </c>
      <c r="W104" s="155"/>
      <c r="X104" s="155" t="n">
        <v>0</v>
      </c>
      <c r="Y104" s="155"/>
      <c r="Z104" s="155" t="n">
        <v>0</v>
      </c>
      <c r="AA104" s="155"/>
      <c r="AB104" s="155" t="n">
        <v>0</v>
      </c>
      <c r="AC104" s="155"/>
      <c r="AD104" s="155" t="n">
        <v>0</v>
      </c>
      <c r="AE104" s="155"/>
      <c r="AF104" s="155" t="n">
        <v>0</v>
      </c>
      <c r="AG104" s="155"/>
      <c r="AH104" s="155" t="n">
        <v>0</v>
      </c>
      <c r="AI104" s="155"/>
      <c r="AJ104" s="155" t="n">
        <v>0</v>
      </c>
      <c r="AK104" s="155"/>
      <c r="AL104" s="155" t="n">
        <v>0</v>
      </c>
      <c r="AM104" s="155"/>
      <c r="AN104" s="155" t="n">
        <v>0</v>
      </c>
      <c r="AO104" s="155"/>
      <c r="AP104" s="155" t="n">
        <v>0</v>
      </c>
      <c r="AQ104" s="155"/>
      <c r="AR104" s="155" t="n">
        <v>0</v>
      </c>
      <c r="AS104" s="155"/>
      <c r="AT104" s="155" t="n">
        <v>0</v>
      </c>
      <c r="AU104" s="155"/>
      <c r="AV104" s="155" t="n">
        <v>0</v>
      </c>
      <c r="AW104" s="155"/>
      <c r="AX104" s="155" t="n">
        <v>0</v>
      </c>
      <c r="AY104" s="155" t="n">
        <f aca="false">SUM(T104:AX104)</f>
        <v>0</v>
      </c>
      <c r="AZ104" s="155"/>
      <c r="BA104" s="155" t="n">
        <v>0</v>
      </c>
      <c r="BB104" s="155"/>
      <c r="BC104" s="90" t="n">
        <f aca="false">IF(+R104-AY104+BA104&gt;0,R104-AY104+BA104,0)</f>
        <v>0</v>
      </c>
      <c r="BD104" s="155"/>
      <c r="BE104" s="155" t="n">
        <f aca="false">+AY104+BC104</f>
        <v>0</v>
      </c>
      <c r="BF104" s="155"/>
      <c r="BG104" s="155" t="n">
        <f aca="false">+R104-BE104</f>
        <v>0</v>
      </c>
      <c r="BH104" s="155"/>
      <c r="BI104" s="157"/>
      <c r="BJ104" s="157"/>
      <c r="BK104" s="157"/>
      <c r="BL104" s="157"/>
      <c r="BM104" s="157"/>
      <c r="BN104" s="157"/>
      <c r="BO104" s="157"/>
      <c r="BP104" s="157"/>
      <c r="BQ104" s="157"/>
      <c r="BR104" s="157"/>
      <c r="BS104" s="157"/>
      <c r="BT104" s="157"/>
      <c r="BU104" s="157"/>
      <c r="BV104" s="157"/>
      <c r="BW104" s="157"/>
      <c r="BX104" s="157"/>
      <c r="BY104" s="157"/>
      <c r="BZ104" s="157"/>
      <c r="CA104" s="157"/>
      <c r="CB104" s="157"/>
      <c r="CC104" s="157"/>
      <c r="CD104" s="157"/>
      <c r="CE104" s="157"/>
      <c r="CF104" s="157"/>
      <c r="CG104" s="157"/>
      <c r="CH104" s="157"/>
      <c r="CI104" s="157"/>
      <c r="CJ104" s="157"/>
      <c r="CK104" s="157"/>
      <c r="CL104" s="157"/>
      <c r="CM104" s="157"/>
      <c r="CN104" s="157"/>
      <c r="CO104" s="157"/>
      <c r="CP104" s="157"/>
      <c r="CQ104" s="157"/>
      <c r="CR104" s="157"/>
      <c r="CS104" s="157"/>
      <c r="CT104" s="157"/>
      <c r="CU104" s="157"/>
      <c r="CV104" s="157"/>
      <c r="CW104" s="157"/>
      <c r="CX104" s="157"/>
      <c r="CY104" s="157"/>
      <c r="CZ104" s="157"/>
      <c r="DA104" s="157"/>
      <c r="DB104" s="157"/>
      <c r="DC104" s="157"/>
      <c r="DD104" s="157"/>
      <c r="DE104" s="157"/>
      <c r="DF104" s="157"/>
      <c r="DG104" s="157"/>
      <c r="DH104" s="157"/>
      <c r="DI104" s="157"/>
      <c r="DJ104" s="157"/>
      <c r="DK104" s="157"/>
      <c r="DL104" s="157"/>
      <c r="DM104" s="157"/>
      <c r="DN104" s="157"/>
      <c r="DO104" s="157"/>
      <c r="DP104" s="157"/>
      <c r="DQ104" s="157"/>
      <c r="DR104" s="157"/>
      <c r="DS104" s="157"/>
      <c r="DT104" s="157"/>
      <c r="DU104" s="157"/>
      <c r="DV104" s="157"/>
      <c r="DW104" s="157"/>
      <c r="DX104" s="157"/>
      <c r="DY104" s="157"/>
      <c r="DZ104" s="157"/>
      <c r="EA104" s="157"/>
      <c r="EB104" s="157"/>
      <c r="EC104" s="157"/>
      <c r="ED104" s="157"/>
      <c r="EE104" s="157"/>
      <c r="EF104" s="157"/>
      <c r="EG104" s="157"/>
      <c r="EH104" s="157"/>
      <c r="EI104" s="157"/>
      <c r="EJ104" s="157"/>
      <c r="EK104" s="157"/>
      <c r="EL104" s="157"/>
      <c r="EM104" s="157"/>
      <c r="EN104" s="157"/>
      <c r="EO104" s="157"/>
      <c r="EP104" s="157"/>
      <c r="EQ104" s="157"/>
      <c r="ER104" s="157"/>
      <c r="ES104" s="157"/>
      <c r="ET104" s="157"/>
      <c r="EU104" s="157"/>
      <c r="EV104" s="157"/>
      <c r="EW104" s="157"/>
      <c r="EX104" s="157"/>
      <c r="EY104" s="157"/>
      <c r="EZ104" s="157"/>
      <c r="FA104" s="157"/>
      <c r="FB104" s="157"/>
      <c r="FC104" s="157"/>
      <c r="FD104" s="157"/>
      <c r="FE104" s="157"/>
      <c r="FF104" s="157"/>
      <c r="FG104" s="157"/>
      <c r="FH104" s="157"/>
      <c r="FI104" s="157"/>
      <c r="FJ104" s="157"/>
      <c r="FK104" s="157"/>
      <c r="FL104" s="157"/>
      <c r="FM104" s="157"/>
      <c r="FN104" s="157"/>
      <c r="FO104" s="157"/>
      <c r="FP104" s="157"/>
      <c r="FQ104" s="157"/>
      <c r="FR104" s="157"/>
      <c r="FS104" s="157"/>
      <c r="FT104" s="157"/>
      <c r="FU104" s="157"/>
      <c r="FV104" s="157"/>
      <c r="FW104" s="157"/>
      <c r="FX104" s="157"/>
      <c r="FY104" s="157"/>
      <c r="FZ104" s="157"/>
      <c r="GA104" s="157"/>
      <c r="GB104" s="157"/>
      <c r="GC104" s="157"/>
      <c r="GD104" s="157"/>
      <c r="GE104" s="157"/>
      <c r="GF104" s="157"/>
      <c r="GG104" s="157"/>
      <c r="GH104" s="157"/>
      <c r="GI104" s="157"/>
      <c r="GJ104" s="157"/>
      <c r="GK104" s="157"/>
      <c r="GL104" s="157"/>
      <c r="GM104" s="157"/>
      <c r="GN104" s="157"/>
      <c r="GO104" s="157"/>
      <c r="GP104" s="157"/>
      <c r="GQ104" s="157"/>
      <c r="GR104" s="157"/>
      <c r="GS104" s="157"/>
      <c r="GT104" s="157"/>
      <c r="GU104" s="157"/>
      <c r="GV104" s="157"/>
      <c r="GW104" s="157"/>
      <c r="GX104" s="157"/>
      <c r="GY104" s="157"/>
      <c r="GZ104" s="157"/>
      <c r="HA104" s="157"/>
      <c r="HB104" s="157"/>
      <c r="HC104" s="157"/>
      <c r="HD104" s="157"/>
      <c r="HE104" s="157"/>
      <c r="HF104" s="157"/>
      <c r="HG104" s="157"/>
      <c r="HH104" s="157"/>
      <c r="HI104" s="157"/>
      <c r="HJ104" s="157"/>
      <c r="HK104" s="157"/>
      <c r="HL104" s="157"/>
      <c r="HM104" s="157"/>
      <c r="HN104" s="157"/>
      <c r="HO104" s="157"/>
      <c r="HP104" s="157"/>
      <c r="HQ104" s="157"/>
      <c r="HR104" s="157"/>
      <c r="HS104" s="157"/>
      <c r="HT104" s="157"/>
      <c r="HU104" s="157"/>
      <c r="HV104" s="157"/>
      <c r="HW104" s="157"/>
      <c r="HX104" s="157"/>
      <c r="HY104" s="157"/>
      <c r="HZ104" s="157"/>
      <c r="IA104" s="157"/>
      <c r="IB104" s="157"/>
      <c r="IC104" s="157"/>
      <c r="ID104" s="157"/>
      <c r="IE104" s="157"/>
      <c r="IF104" s="157"/>
      <c r="IG104" s="157"/>
      <c r="IH104" s="157"/>
      <c r="II104" s="157"/>
      <c r="IJ104" s="157"/>
      <c r="IK104" s="157"/>
      <c r="IL104" s="157"/>
      <c r="IM104" s="157"/>
      <c r="IN104" s="157"/>
      <c r="IO104" s="157"/>
      <c r="IP104" s="157"/>
      <c r="IQ104" s="157"/>
      <c r="IR104" s="157"/>
      <c r="IS104" s="157"/>
      <c r="IT104" s="157"/>
      <c r="IU104" s="157"/>
      <c r="IV104" s="157"/>
      <c r="IW104" s="157"/>
    </row>
    <row r="105" customFormat="false" ht="12.75" hidden="false" customHeight="false" outlineLevel="0" collapsed="false">
      <c r="A105" s="130"/>
      <c r="B105" s="157"/>
      <c r="C105" s="152"/>
      <c r="D105" s="152"/>
      <c r="E105" s="152"/>
      <c r="F105" s="152"/>
      <c r="G105" s="152"/>
      <c r="H105" s="152"/>
      <c r="I105" s="152"/>
      <c r="J105" s="153"/>
      <c r="K105" s="152"/>
      <c r="L105" s="136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2"/>
      <c r="BJ105" s="152"/>
      <c r="BK105" s="152"/>
      <c r="BL105" s="152"/>
      <c r="BM105" s="152"/>
      <c r="BN105" s="152"/>
      <c r="BO105" s="152"/>
      <c r="BP105" s="152"/>
      <c r="BQ105" s="152"/>
      <c r="BR105" s="152"/>
      <c r="BS105" s="152"/>
      <c r="BT105" s="152"/>
      <c r="BU105" s="152"/>
      <c r="BV105" s="152"/>
      <c r="BW105" s="152"/>
      <c r="BX105" s="152"/>
      <c r="BY105" s="152"/>
      <c r="BZ105" s="152"/>
      <c r="CA105" s="152"/>
      <c r="CB105" s="152"/>
      <c r="CC105" s="152"/>
      <c r="CD105" s="152"/>
      <c r="CE105" s="152"/>
      <c r="CF105" s="152"/>
      <c r="CG105" s="152"/>
      <c r="CH105" s="152"/>
      <c r="CI105" s="152"/>
      <c r="CJ105" s="152"/>
      <c r="CK105" s="152"/>
      <c r="CL105" s="152"/>
      <c r="CM105" s="152"/>
      <c r="CN105" s="152"/>
      <c r="CO105" s="152"/>
      <c r="CP105" s="152"/>
      <c r="CQ105" s="152"/>
      <c r="CR105" s="152"/>
      <c r="CS105" s="152"/>
      <c r="CT105" s="152"/>
      <c r="CU105" s="152"/>
      <c r="CV105" s="152"/>
      <c r="CW105" s="152"/>
      <c r="CX105" s="152"/>
      <c r="CY105" s="152"/>
      <c r="CZ105" s="152"/>
      <c r="DA105" s="152"/>
      <c r="DB105" s="152"/>
      <c r="DC105" s="152"/>
      <c r="DD105" s="152"/>
      <c r="DE105" s="152"/>
      <c r="DF105" s="152"/>
      <c r="DG105" s="152"/>
      <c r="DH105" s="152"/>
      <c r="DI105" s="152"/>
      <c r="DJ105" s="152"/>
      <c r="DK105" s="152"/>
      <c r="DL105" s="152"/>
      <c r="DM105" s="152"/>
      <c r="DN105" s="152"/>
      <c r="DO105" s="152"/>
      <c r="DP105" s="152"/>
      <c r="DQ105" s="152"/>
      <c r="DR105" s="152"/>
      <c r="DS105" s="152"/>
      <c r="DT105" s="152"/>
      <c r="DU105" s="152"/>
      <c r="DV105" s="152"/>
      <c r="DW105" s="152"/>
      <c r="DX105" s="152"/>
      <c r="DY105" s="152"/>
      <c r="DZ105" s="152"/>
      <c r="EA105" s="152"/>
      <c r="EB105" s="152"/>
      <c r="EC105" s="152"/>
      <c r="ED105" s="152"/>
      <c r="EE105" s="152"/>
      <c r="EF105" s="152"/>
      <c r="EG105" s="152"/>
      <c r="EH105" s="152"/>
      <c r="EI105" s="152"/>
      <c r="EJ105" s="152"/>
      <c r="EK105" s="152"/>
      <c r="EL105" s="152"/>
      <c r="EM105" s="152"/>
      <c r="EN105" s="152"/>
      <c r="EO105" s="152"/>
      <c r="EP105" s="152"/>
      <c r="EQ105" s="152"/>
      <c r="ER105" s="152"/>
      <c r="ES105" s="152"/>
      <c r="ET105" s="152"/>
      <c r="EU105" s="152"/>
      <c r="EV105" s="152"/>
      <c r="EW105" s="152"/>
      <c r="EX105" s="152"/>
      <c r="EY105" s="152"/>
      <c r="EZ105" s="152"/>
      <c r="FA105" s="152"/>
      <c r="FB105" s="152"/>
      <c r="FC105" s="152"/>
      <c r="FD105" s="152"/>
      <c r="FE105" s="152"/>
      <c r="FF105" s="152"/>
      <c r="FG105" s="152"/>
      <c r="FH105" s="152"/>
      <c r="FI105" s="152"/>
      <c r="FJ105" s="152"/>
      <c r="FK105" s="152"/>
      <c r="FL105" s="152"/>
      <c r="FM105" s="152"/>
      <c r="FN105" s="152"/>
      <c r="FO105" s="152"/>
      <c r="FP105" s="152"/>
      <c r="FQ105" s="152"/>
      <c r="FR105" s="152"/>
      <c r="FS105" s="152"/>
      <c r="FT105" s="152"/>
      <c r="FU105" s="152"/>
      <c r="FV105" s="152"/>
      <c r="FW105" s="152"/>
      <c r="FX105" s="152"/>
      <c r="FY105" s="152"/>
      <c r="FZ105" s="152"/>
      <c r="GA105" s="152"/>
      <c r="GB105" s="152"/>
      <c r="GC105" s="152"/>
      <c r="GD105" s="152"/>
      <c r="GE105" s="152"/>
      <c r="GF105" s="152"/>
      <c r="GG105" s="152"/>
      <c r="GH105" s="152"/>
      <c r="GI105" s="152"/>
      <c r="GJ105" s="152"/>
      <c r="GK105" s="152"/>
      <c r="GL105" s="152"/>
      <c r="GM105" s="152"/>
      <c r="GN105" s="152"/>
      <c r="GO105" s="152"/>
      <c r="GP105" s="152"/>
      <c r="GQ105" s="152"/>
      <c r="GR105" s="152"/>
      <c r="GS105" s="152"/>
      <c r="GT105" s="152"/>
      <c r="GU105" s="152"/>
      <c r="GV105" s="152"/>
      <c r="GW105" s="152"/>
      <c r="GX105" s="152"/>
      <c r="GY105" s="152"/>
      <c r="GZ105" s="152"/>
      <c r="HA105" s="152"/>
      <c r="HB105" s="152"/>
      <c r="HC105" s="152"/>
      <c r="HD105" s="152"/>
      <c r="HE105" s="152"/>
      <c r="HF105" s="152"/>
      <c r="HG105" s="152"/>
      <c r="HH105" s="152"/>
      <c r="HI105" s="152"/>
      <c r="HJ105" s="152"/>
      <c r="HK105" s="152"/>
      <c r="HL105" s="152"/>
      <c r="HM105" s="152"/>
      <c r="HN105" s="152"/>
      <c r="HO105" s="152"/>
      <c r="HP105" s="152"/>
      <c r="HQ105" s="152"/>
      <c r="HR105" s="152"/>
      <c r="HS105" s="152"/>
      <c r="HT105" s="152"/>
      <c r="HU105" s="152"/>
      <c r="HV105" s="152"/>
      <c r="HW105" s="152"/>
      <c r="HX105" s="152"/>
      <c r="HY105" s="152"/>
      <c r="HZ105" s="152"/>
      <c r="IA105" s="152"/>
      <c r="IB105" s="152"/>
      <c r="IC105" s="152"/>
      <c r="ID105" s="152"/>
      <c r="IE105" s="152"/>
      <c r="IF105" s="152"/>
      <c r="IG105" s="152"/>
      <c r="IH105" s="152"/>
      <c r="II105" s="152"/>
      <c r="IJ105" s="152"/>
      <c r="IK105" s="152"/>
      <c r="IL105" s="152"/>
      <c r="IM105" s="152"/>
      <c r="IN105" s="152"/>
      <c r="IO105" s="152"/>
      <c r="IP105" s="152"/>
      <c r="IQ105" s="152"/>
      <c r="IR105" s="152"/>
      <c r="IS105" s="152"/>
      <c r="IT105" s="152"/>
      <c r="IU105" s="152"/>
      <c r="IV105" s="152"/>
      <c r="IW105" s="152"/>
    </row>
    <row r="106" customFormat="false" ht="12.75" hidden="false" customHeight="false" outlineLevel="0" collapsed="false">
      <c r="A106" s="130" t="s">
        <v>62</v>
      </c>
      <c r="B106" s="130"/>
      <c r="C106" s="152"/>
      <c r="D106" s="152"/>
      <c r="E106" s="152"/>
      <c r="F106" s="152"/>
      <c r="G106" s="152"/>
      <c r="H106" s="152"/>
      <c r="I106" s="152"/>
      <c r="J106" s="153" t="s">
        <v>59</v>
      </c>
      <c r="K106" s="152"/>
      <c r="L106" s="136" t="s">
        <v>47</v>
      </c>
      <c r="M106" s="155"/>
      <c r="N106" s="155" t="n">
        <v>0</v>
      </c>
      <c r="O106" s="155"/>
      <c r="P106" s="155" t="n">
        <v>0</v>
      </c>
      <c r="Q106" s="155"/>
      <c r="R106" s="155" t="n">
        <v>0</v>
      </c>
      <c r="S106" s="155"/>
      <c r="T106" s="155" t="n">
        <v>0</v>
      </c>
      <c r="U106" s="155"/>
      <c r="V106" s="155" t="n">
        <v>0</v>
      </c>
      <c r="W106" s="155"/>
      <c r="X106" s="155" t="n">
        <v>0</v>
      </c>
      <c r="Y106" s="155"/>
      <c r="Z106" s="155" t="n">
        <v>0</v>
      </c>
      <c r="AA106" s="155"/>
      <c r="AB106" s="155" t="n">
        <v>0</v>
      </c>
      <c r="AC106" s="155"/>
      <c r="AD106" s="155" t="n">
        <v>0</v>
      </c>
      <c r="AE106" s="155"/>
      <c r="AF106" s="155" t="n">
        <v>0</v>
      </c>
      <c r="AG106" s="155"/>
      <c r="AH106" s="155" t="n">
        <v>0</v>
      </c>
      <c r="AI106" s="155"/>
      <c r="AJ106" s="155" t="n">
        <v>0</v>
      </c>
      <c r="AK106" s="155"/>
      <c r="AL106" s="155" t="n">
        <v>0</v>
      </c>
      <c r="AM106" s="155"/>
      <c r="AN106" s="155" t="n">
        <v>0</v>
      </c>
      <c r="AO106" s="155"/>
      <c r="AP106" s="155" t="n">
        <v>0</v>
      </c>
      <c r="AQ106" s="155"/>
      <c r="AR106" s="155" t="n">
        <v>0</v>
      </c>
      <c r="AS106" s="155"/>
      <c r="AT106" s="155" t="n">
        <v>0</v>
      </c>
      <c r="AU106" s="155"/>
      <c r="AV106" s="155" t="n">
        <v>0</v>
      </c>
      <c r="AW106" s="155"/>
      <c r="AX106" s="155" t="n">
        <v>0</v>
      </c>
      <c r="AY106" s="155" t="n">
        <f aca="false">SUM(T106:AX106)</f>
        <v>0</v>
      </c>
      <c r="AZ106" s="155"/>
      <c r="BA106" s="155" t="n">
        <v>0</v>
      </c>
      <c r="BB106" s="155"/>
      <c r="BC106" s="90" t="n">
        <f aca="false">IF(+R106-AY106+BA106&gt;0,R106-AY106+BA106,0)</f>
        <v>0</v>
      </c>
      <c r="BD106" s="155"/>
      <c r="BE106" s="155" t="n">
        <f aca="false">+AY106+BC106</f>
        <v>0</v>
      </c>
      <c r="BF106" s="155"/>
      <c r="BG106" s="155" t="n">
        <f aca="false">+R106-BE106</f>
        <v>0</v>
      </c>
      <c r="BH106" s="155"/>
      <c r="BI106" s="152"/>
      <c r="BJ106" s="152"/>
      <c r="BK106" s="152"/>
      <c r="BL106" s="152"/>
      <c r="BM106" s="152"/>
      <c r="BN106" s="152"/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  <c r="CD106" s="152"/>
      <c r="CE106" s="152"/>
      <c r="CF106" s="152"/>
      <c r="CG106" s="152"/>
      <c r="CH106" s="152"/>
      <c r="CI106" s="152"/>
      <c r="CJ106" s="152"/>
      <c r="CK106" s="152"/>
      <c r="CL106" s="152"/>
      <c r="CM106" s="152"/>
      <c r="CN106" s="152"/>
      <c r="CO106" s="152"/>
      <c r="CP106" s="152"/>
      <c r="CQ106" s="152"/>
      <c r="CR106" s="152"/>
      <c r="CS106" s="152"/>
      <c r="CT106" s="152"/>
      <c r="CU106" s="152"/>
      <c r="CV106" s="152"/>
      <c r="CW106" s="152"/>
      <c r="CX106" s="152"/>
      <c r="CY106" s="152"/>
      <c r="CZ106" s="152"/>
      <c r="DA106" s="152"/>
      <c r="DB106" s="152"/>
      <c r="DC106" s="152"/>
      <c r="DD106" s="152"/>
      <c r="DE106" s="152"/>
      <c r="DF106" s="152"/>
      <c r="DG106" s="152"/>
      <c r="DH106" s="152"/>
      <c r="DI106" s="152"/>
      <c r="DJ106" s="152"/>
      <c r="DK106" s="152"/>
      <c r="DL106" s="152"/>
      <c r="DM106" s="152"/>
      <c r="DN106" s="152"/>
      <c r="DO106" s="152"/>
      <c r="DP106" s="152"/>
      <c r="DQ106" s="152"/>
      <c r="DR106" s="152"/>
      <c r="DS106" s="152"/>
      <c r="DT106" s="152"/>
      <c r="DU106" s="152"/>
      <c r="DV106" s="152"/>
      <c r="DW106" s="152"/>
      <c r="DX106" s="152"/>
      <c r="DY106" s="152"/>
      <c r="DZ106" s="152"/>
      <c r="EA106" s="152"/>
      <c r="EB106" s="152"/>
      <c r="EC106" s="152"/>
      <c r="ED106" s="152"/>
      <c r="EE106" s="152"/>
      <c r="EF106" s="152"/>
      <c r="EG106" s="152"/>
      <c r="EH106" s="152"/>
      <c r="EI106" s="152"/>
      <c r="EJ106" s="152"/>
      <c r="EK106" s="152"/>
      <c r="EL106" s="152"/>
      <c r="EM106" s="152"/>
      <c r="EN106" s="152"/>
      <c r="EO106" s="152"/>
      <c r="EP106" s="152"/>
      <c r="EQ106" s="152"/>
      <c r="ER106" s="152"/>
      <c r="ES106" s="152"/>
      <c r="ET106" s="152"/>
      <c r="EU106" s="152"/>
      <c r="EV106" s="152"/>
      <c r="EW106" s="152"/>
      <c r="EX106" s="152"/>
      <c r="EY106" s="152"/>
      <c r="EZ106" s="152"/>
      <c r="FA106" s="152"/>
      <c r="FB106" s="152"/>
      <c r="FC106" s="152"/>
      <c r="FD106" s="152"/>
      <c r="FE106" s="152"/>
      <c r="FF106" s="152"/>
      <c r="FG106" s="152"/>
      <c r="FH106" s="152"/>
      <c r="FI106" s="152"/>
      <c r="FJ106" s="152"/>
      <c r="FK106" s="152"/>
      <c r="FL106" s="152"/>
      <c r="FM106" s="152"/>
      <c r="FN106" s="152"/>
      <c r="FO106" s="152"/>
      <c r="FP106" s="152"/>
      <c r="FQ106" s="152"/>
      <c r="FR106" s="152"/>
      <c r="FS106" s="152"/>
      <c r="FT106" s="152"/>
      <c r="FU106" s="152"/>
      <c r="FV106" s="152"/>
      <c r="FW106" s="152"/>
      <c r="FX106" s="152"/>
      <c r="FY106" s="152"/>
      <c r="FZ106" s="152"/>
      <c r="GA106" s="152"/>
      <c r="GB106" s="152"/>
      <c r="GC106" s="152"/>
      <c r="GD106" s="152"/>
      <c r="GE106" s="152"/>
      <c r="GF106" s="152"/>
      <c r="GG106" s="152"/>
      <c r="GH106" s="152"/>
      <c r="GI106" s="152"/>
      <c r="GJ106" s="152"/>
      <c r="GK106" s="152"/>
      <c r="GL106" s="152"/>
      <c r="GM106" s="152"/>
      <c r="GN106" s="152"/>
      <c r="GO106" s="152"/>
      <c r="GP106" s="152"/>
      <c r="GQ106" s="152"/>
      <c r="GR106" s="152"/>
      <c r="GS106" s="152"/>
      <c r="GT106" s="152"/>
      <c r="GU106" s="152"/>
      <c r="GV106" s="152"/>
      <c r="GW106" s="152"/>
      <c r="GX106" s="152"/>
      <c r="GY106" s="152"/>
      <c r="GZ106" s="152"/>
      <c r="HA106" s="152"/>
      <c r="HB106" s="152"/>
      <c r="HC106" s="152"/>
      <c r="HD106" s="152"/>
      <c r="HE106" s="152"/>
      <c r="HF106" s="152"/>
      <c r="HG106" s="152"/>
      <c r="HH106" s="152"/>
      <c r="HI106" s="152"/>
      <c r="HJ106" s="152"/>
      <c r="HK106" s="152"/>
      <c r="HL106" s="152"/>
      <c r="HM106" s="152"/>
      <c r="HN106" s="152"/>
      <c r="HO106" s="152"/>
      <c r="HP106" s="152"/>
      <c r="HQ106" s="152"/>
      <c r="HR106" s="152"/>
      <c r="HS106" s="152"/>
      <c r="HT106" s="152"/>
      <c r="HU106" s="152"/>
      <c r="HV106" s="152"/>
      <c r="HW106" s="152"/>
      <c r="HX106" s="152"/>
      <c r="HY106" s="152"/>
      <c r="HZ106" s="152"/>
      <c r="IA106" s="152"/>
      <c r="IB106" s="152"/>
      <c r="IC106" s="152"/>
      <c r="ID106" s="152"/>
      <c r="IE106" s="152"/>
      <c r="IF106" s="152"/>
      <c r="IG106" s="152"/>
      <c r="IH106" s="152"/>
      <c r="II106" s="152"/>
      <c r="IJ106" s="152"/>
      <c r="IK106" s="152"/>
      <c r="IL106" s="152"/>
      <c r="IM106" s="152"/>
      <c r="IN106" s="152"/>
      <c r="IO106" s="152"/>
      <c r="IP106" s="152"/>
      <c r="IQ106" s="152"/>
      <c r="IR106" s="152"/>
      <c r="IS106" s="152"/>
      <c r="IT106" s="152"/>
      <c r="IU106" s="152"/>
      <c r="IV106" s="152"/>
      <c r="IW106" s="152"/>
    </row>
    <row r="107" customFormat="false" ht="12.75" hidden="false" customHeight="false" outlineLevel="0" collapsed="false">
      <c r="A107" s="130"/>
      <c r="B107" s="157"/>
      <c r="C107" s="152"/>
      <c r="D107" s="152"/>
      <c r="E107" s="152"/>
      <c r="F107" s="152"/>
      <c r="G107" s="152"/>
      <c r="H107" s="152"/>
      <c r="I107" s="152"/>
      <c r="J107" s="153"/>
      <c r="K107" s="152"/>
      <c r="L107" s="136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2"/>
      <c r="BJ107" s="152"/>
      <c r="BK107" s="152"/>
      <c r="BL107" s="152"/>
      <c r="BM107" s="152"/>
      <c r="BN107" s="152"/>
      <c r="BO107" s="152"/>
      <c r="BP107" s="152"/>
      <c r="BQ107" s="152"/>
      <c r="BR107" s="152"/>
      <c r="BS107" s="152"/>
      <c r="BT107" s="152"/>
      <c r="BU107" s="152"/>
      <c r="BV107" s="152"/>
      <c r="BW107" s="152"/>
      <c r="BX107" s="152"/>
      <c r="BY107" s="152"/>
      <c r="BZ107" s="152"/>
      <c r="CA107" s="152"/>
      <c r="CB107" s="152"/>
      <c r="CC107" s="152"/>
      <c r="CD107" s="152"/>
      <c r="CE107" s="152"/>
      <c r="CF107" s="152"/>
      <c r="CG107" s="152"/>
      <c r="CH107" s="152"/>
      <c r="CI107" s="152"/>
      <c r="CJ107" s="152"/>
      <c r="CK107" s="152"/>
      <c r="CL107" s="152"/>
      <c r="CM107" s="152"/>
      <c r="CN107" s="152"/>
      <c r="CO107" s="152"/>
      <c r="CP107" s="152"/>
      <c r="CQ107" s="152"/>
      <c r="CR107" s="152"/>
      <c r="CS107" s="152"/>
      <c r="CT107" s="152"/>
      <c r="CU107" s="152"/>
      <c r="CV107" s="152"/>
      <c r="CW107" s="152"/>
      <c r="CX107" s="152"/>
      <c r="CY107" s="152"/>
      <c r="CZ107" s="152"/>
      <c r="DA107" s="152"/>
      <c r="DB107" s="152"/>
      <c r="DC107" s="152"/>
      <c r="DD107" s="152"/>
      <c r="DE107" s="152"/>
      <c r="DF107" s="152"/>
      <c r="DG107" s="152"/>
      <c r="DH107" s="152"/>
      <c r="DI107" s="152"/>
      <c r="DJ107" s="152"/>
      <c r="DK107" s="152"/>
      <c r="DL107" s="152"/>
      <c r="DM107" s="152"/>
      <c r="DN107" s="152"/>
      <c r="DO107" s="152"/>
      <c r="DP107" s="152"/>
      <c r="DQ107" s="152"/>
      <c r="DR107" s="152"/>
      <c r="DS107" s="152"/>
      <c r="DT107" s="152"/>
      <c r="DU107" s="152"/>
      <c r="DV107" s="152"/>
      <c r="DW107" s="152"/>
      <c r="DX107" s="152"/>
      <c r="DY107" s="152"/>
      <c r="DZ107" s="152"/>
      <c r="EA107" s="152"/>
      <c r="EB107" s="152"/>
      <c r="EC107" s="152"/>
      <c r="ED107" s="152"/>
      <c r="EE107" s="152"/>
      <c r="EF107" s="152"/>
      <c r="EG107" s="152"/>
      <c r="EH107" s="152"/>
      <c r="EI107" s="152"/>
      <c r="EJ107" s="152"/>
      <c r="EK107" s="152"/>
      <c r="EL107" s="152"/>
      <c r="EM107" s="152"/>
      <c r="EN107" s="152"/>
      <c r="EO107" s="152"/>
      <c r="EP107" s="152"/>
      <c r="EQ107" s="152"/>
      <c r="ER107" s="152"/>
      <c r="ES107" s="152"/>
      <c r="ET107" s="152"/>
      <c r="EU107" s="152"/>
      <c r="EV107" s="152"/>
      <c r="EW107" s="152"/>
      <c r="EX107" s="152"/>
      <c r="EY107" s="152"/>
      <c r="EZ107" s="152"/>
      <c r="FA107" s="152"/>
      <c r="FB107" s="152"/>
      <c r="FC107" s="152"/>
      <c r="FD107" s="152"/>
      <c r="FE107" s="152"/>
      <c r="FF107" s="152"/>
      <c r="FG107" s="152"/>
      <c r="FH107" s="152"/>
      <c r="FI107" s="152"/>
      <c r="FJ107" s="152"/>
      <c r="FK107" s="152"/>
      <c r="FL107" s="152"/>
      <c r="FM107" s="152"/>
      <c r="FN107" s="152"/>
      <c r="FO107" s="152"/>
      <c r="FP107" s="152"/>
      <c r="FQ107" s="152"/>
      <c r="FR107" s="152"/>
      <c r="FS107" s="152"/>
      <c r="FT107" s="152"/>
      <c r="FU107" s="152"/>
      <c r="FV107" s="152"/>
      <c r="FW107" s="152"/>
      <c r="FX107" s="152"/>
      <c r="FY107" s="152"/>
      <c r="FZ107" s="152"/>
      <c r="GA107" s="152"/>
      <c r="GB107" s="152"/>
      <c r="GC107" s="152"/>
      <c r="GD107" s="152"/>
      <c r="GE107" s="152"/>
      <c r="GF107" s="152"/>
      <c r="GG107" s="152"/>
      <c r="GH107" s="152"/>
      <c r="GI107" s="152"/>
      <c r="GJ107" s="152"/>
      <c r="GK107" s="152"/>
      <c r="GL107" s="152"/>
      <c r="GM107" s="152"/>
      <c r="GN107" s="152"/>
      <c r="GO107" s="152"/>
      <c r="GP107" s="152"/>
      <c r="GQ107" s="152"/>
      <c r="GR107" s="152"/>
      <c r="GS107" s="152"/>
      <c r="GT107" s="152"/>
      <c r="GU107" s="152"/>
      <c r="GV107" s="152"/>
      <c r="GW107" s="152"/>
      <c r="GX107" s="152"/>
      <c r="GY107" s="152"/>
      <c r="GZ107" s="152"/>
      <c r="HA107" s="152"/>
      <c r="HB107" s="152"/>
      <c r="HC107" s="152"/>
      <c r="HD107" s="152"/>
      <c r="HE107" s="152"/>
      <c r="HF107" s="152"/>
      <c r="HG107" s="152"/>
      <c r="HH107" s="152"/>
      <c r="HI107" s="152"/>
      <c r="HJ107" s="152"/>
      <c r="HK107" s="152"/>
      <c r="HL107" s="152"/>
      <c r="HM107" s="152"/>
      <c r="HN107" s="152"/>
      <c r="HO107" s="152"/>
      <c r="HP107" s="152"/>
      <c r="HQ107" s="152"/>
      <c r="HR107" s="152"/>
      <c r="HS107" s="152"/>
      <c r="HT107" s="152"/>
      <c r="HU107" s="152"/>
      <c r="HV107" s="152"/>
      <c r="HW107" s="152"/>
      <c r="HX107" s="152"/>
      <c r="HY107" s="152"/>
      <c r="HZ107" s="152"/>
      <c r="IA107" s="152"/>
      <c r="IB107" s="152"/>
      <c r="IC107" s="152"/>
      <c r="ID107" s="152"/>
      <c r="IE107" s="152"/>
      <c r="IF107" s="152"/>
      <c r="IG107" s="152"/>
      <c r="IH107" s="152"/>
      <c r="II107" s="152"/>
      <c r="IJ107" s="152"/>
      <c r="IK107" s="152"/>
      <c r="IL107" s="152"/>
      <c r="IM107" s="152"/>
      <c r="IN107" s="152"/>
      <c r="IO107" s="152"/>
      <c r="IP107" s="152"/>
      <c r="IQ107" s="152"/>
      <c r="IR107" s="152"/>
      <c r="IS107" s="152"/>
      <c r="IT107" s="152"/>
      <c r="IU107" s="152"/>
      <c r="IV107" s="152"/>
      <c r="IW107" s="152"/>
    </row>
    <row r="108" customFormat="false" ht="12.75" hidden="false" customHeight="false" outlineLevel="0" collapsed="false">
      <c r="A108" s="130" t="s">
        <v>132</v>
      </c>
      <c r="C108" s="0"/>
      <c r="D108" s="0"/>
      <c r="E108" s="0"/>
      <c r="F108" s="0"/>
      <c r="G108" s="0"/>
      <c r="H108" s="0"/>
      <c r="I108" s="0"/>
      <c r="J108" s="135"/>
      <c r="K108" s="0"/>
      <c r="L108" s="136"/>
      <c r="M108" s="90"/>
      <c r="O108" s="90"/>
      <c r="Q108" s="90"/>
      <c r="S108" s="90"/>
      <c r="T108" s="90"/>
      <c r="U108" s="90"/>
      <c r="V108" s="90"/>
      <c r="X108" s="90"/>
      <c r="Z108" s="90"/>
      <c r="AB108" s="90"/>
      <c r="AD108" s="90"/>
      <c r="AZ108" s="90"/>
      <c r="BA108" s="90"/>
      <c r="BB108" s="90"/>
      <c r="BH108" s="90"/>
    </row>
    <row r="109" customFormat="false" ht="12.75" hidden="false" customHeight="false" outlineLevel="0" collapsed="false">
      <c r="A109" s="130"/>
      <c r="B109" s="86" t="s">
        <v>133</v>
      </c>
      <c r="C109" s="0"/>
      <c r="D109" s="0"/>
      <c r="E109" s="0"/>
      <c r="F109" s="0"/>
      <c r="G109" s="0"/>
      <c r="H109" s="0"/>
      <c r="I109" s="0"/>
      <c r="J109" s="135"/>
      <c r="K109" s="0"/>
      <c r="L109" s="136" t="s">
        <v>134</v>
      </c>
      <c r="M109" s="90"/>
      <c r="N109" s="90" t="n">
        <v>0</v>
      </c>
      <c r="O109" s="90"/>
      <c r="P109" s="90" t="n">
        <f aca="false">R109-N109</f>
        <v>20000</v>
      </c>
      <c r="Q109" s="90"/>
      <c r="R109" s="90" t="n">
        <v>20000</v>
      </c>
      <c r="S109" s="90"/>
      <c r="T109" s="90" t="n">
        <v>0</v>
      </c>
      <c r="U109" s="90"/>
      <c r="V109" s="90" t="n">
        <v>403</v>
      </c>
      <c r="X109" s="90" t="n">
        <v>0</v>
      </c>
      <c r="Z109" s="90" t="n">
        <v>6406</v>
      </c>
      <c r="AB109" s="90" t="n">
        <v>0</v>
      </c>
      <c r="AD109" s="90"/>
      <c r="AF109" s="90" t="n">
        <v>0</v>
      </c>
      <c r="AH109" s="90" t="n">
        <v>0</v>
      </c>
      <c r="AJ109" s="90" t="n">
        <v>0</v>
      </c>
      <c r="AL109" s="90" t="n">
        <v>0</v>
      </c>
      <c r="AN109" s="90" t="n">
        <v>0</v>
      </c>
      <c r="AP109" s="90" t="n">
        <v>0</v>
      </c>
      <c r="AR109" s="90" t="n">
        <v>0</v>
      </c>
      <c r="AT109" s="90" t="n">
        <v>0</v>
      </c>
      <c r="AV109" s="90" t="n">
        <v>0</v>
      </c>
      <c r="AX109" s="90" t="n">
        <v>0</v>
      </c>
      <c r="AY109" s="90" t="n">
        <f aca="false">SUM(T109:AX109)</f>
        <v>6809</v>
      </c>
      <c r="AZ109" s="90"/>
      <c r="BA109" s="90" t="n">
        <v>0</v>
      </c>
      <c r="BB109" s="90"/>
      <c r="BC109" s="90" t="n">
        <f aca="false">IF(+R109-AY109+BA109&gt;0,R109-AY109+BA109,0)</f>
        <v>13191</v>
      </c>
      <c r="BE109" s="90" t="n">
        <f aca="false">+AY109+BC109</f>
        <v>20000</v>
      </c>
      <c r="BG109" s="90" t="n">
        <f aca="false">+R109-BE109</f>
        <v>0</v>
      </c>
      <c r="BH109" s="90"/>
    </row>
    <row r="110" customFormat="false" ht="12.75" hidden="false" customHeight="false" outlineLevel="0" collapsed="false">
      <c r="A110" s="134"/>
      <c r="B110" s="131" t="s">
        <v>135</v>
      </c>
      <c r="C110" s="0"/>
      <c r="D110" s="0"/>
      <c r="E110" s="0"/>
      <c r="F110" s="0"/>
      <c r="G110" s="0"/>
      <c r="H110" s="0"/>
      <c r="I110" s="0"/>
      <c r="J110" s="135"/>
      <c r="K110" s="0"/>
      <c r="L110" s="136" t="s">
        <v>134</v>
      </c>
      <c r="M110" s="90"/>
      <c r="N110" s="90" t="n">
        <v>0</v>
      </c>
      <c r="O110" s="90"/>
      <c r="P110" s="90" t="n">
        <f aca="false">R110-N110</f>
        <v>10000</v>
      </c>
      <c r="Q110" s="90"/>
      <c r="R110" s="90" t="n">
        <v>10000</v>
      </c>
      <c r="S110" s="90"/>
      <c r="T110" s="90" t="n">
        <v>0</v>
      </c>
      <c r="U110" s="90"/>
      <c r="V110" s="90" t="n">
        <v>0</v>
      </c>
      <c r="X110" s="90" t="n">
        <v>0</v>
      </c>
      <c r="Z110" s="90" t="n">
        <v>0</v>
      </c>
      <c r="AB110" s="90" t="n">
        <v>0</v>
      </c>
      <c r="AD110" s="90"/>
      <c r="AF110" s="90" t="n">
        <v>0</v>
      </c>
      <c r="AH110" s="90" t="n">
        <v>0</v>
      </c>
      <c r="AJ110" s="90" t="n">
        <v>0</v>
      </c>
      <c r="AL110" s="90" t="n">
        <v>0</v>
      </c>
      <c r="AN110" s="90" t="n">
        <v>0</v>
      </c>
      <c r="AP110" s="90" t="n">
        <v>0</v>
      </c>
      <c r="AR110" s="90" t="n">
        <v>0</v>
      </c>
      <c r="AT110" s="90" t="n">
        <v>0</v>
      </c>
      <c r="AV110" s="90" t="n">
        <v>0</v>
      </c>
      <c r="AX110" s="90" t="n">
        <v>0</v>
      </c>
      <c r="AY110" s="90" t="n">
        <f aca="false">SUM(T110:AX110)</f>
        <v>0</v>
      </c>
      <c r="AZ110" s="90"/>
      <c r="BA110" s="90" t="n">
        <v>0</v>
      </c>
      <c r="BB110" s="90"/>
      <c r="BC110" s="90" t="n">
        <f aca="false">IF(+R110-AY110+BA110&gt;0,R110-AY110+BA110,0)</f>
        <v>10000</v>
      </c>
      <c r="BE110" s="90" t="n">
        <f aca="false">+AY110+BC110</f>
        <v>10000</v>
      </c>
      <c r="BG110" s="90" t="n">
        <f aca="false">+R110-BE110</f>
        <v>0</v>
      </c>
      <c r="BH110" s="90"/>
    </row>
    <row r="111" customFormat="false" ht="12.75" hidden="false" customHeight="false" outlineLevel="0" collapsed="false">
      <c r="A111" s="134"/>
      <c r="B111" s="131" t="s">
        <v>136</v>
      </c>
      <c r="C111" s="0"/>
      <c r="D111" s="0"/>
      <c r="E111" s="0"/>
      <c r="F111" s="0"/>
      <c r="G111" s="0"/>
      <c r="H111" s="0"/>
      <c r="I111" s="0"/>
      <c r="J111" s="135"/>
      <c r="K111" s="0"/>
      <c r="L111" s="136" t="s">
        <v>134</v>
      </c>
      <c r="M111" s="90"/>
      <c r="O111" s="90"/>
      <c r="P111" s="90" t="n">
        <f aca="false">R111-N111</f>
        <v>10000</v>
      </c>
      <c r="Q111" s="90"/>
      <c r="R111" s="90" t="n">
        <v>10000</v>
      </c>
      <c r="S111" s="90"/>
      <c r="T111" s="90" t="n">
        <v>0</v>
      </c>
      <c r="U111" s="90"/>
      <c r="V111" s="90" t="n">
        <v>0</v>
      </c>
      <c r="X111" s="90"/>
      <c r="Z111" s="90"/>
      <c r="AB111" s="90"/>
      <c r="AD111" s="90"/>
      <c r="AY111" s="90" t="n">
        <f aca="false">SUM(T111:AX111)</f>
        <v>0</v>
      </c>
      <c r="AZ111" s="90"/>
      <c r="BA111" s="90" t="n">
        <v>0</v>
      </c>
      <c r="BB111" s="90"/>
      <c r="BC111" s="90" t="n">
        <f aca="false">IF(+R111-AY111+BA111&gt;0,R111-AY111+BA111,0)</f>
        <v>10000</v>
      </c>
      <c r="BE111" s="90" t="n">
        <f aca="false">+AY111+BC111</f>
        <v>10000</v>
      </c>
      <c r="BG111" s="90" t="n">
        <f aca="false">+R111-BE111</f>
        <v>0</v>
      </c>
      <c r="BH111" s="90"/>
    </row>
    <row r="112" customFormat="false" ht="12.75" hidden="false" customHeight="false" outlineLevel="0" collapsed="false">
      <c r="A112" s="134"/>
      <c r="B112" s="131" t="s">
        <v>137</v>
      </c>
      <c r="C112" s="0"/>
      <c r="D112" s="0"/>
      <c r="E112" s="0"/>
      <c r="F112" s="0"/>
      <c r="G112" s="0"/>
      <c r="H112" s="0"/>
      <c r="I112" s="0"/>
      <c r="J112" s="135"/>
      <c r="K112" s="0"/>
      <c r="L112" s="136"/>
      <c r="M112" s="90"/>
      <c r="O112" s="90"/>
      <c r="Q112" s="90"/>
      <c r="S112" s="90"/>
      <c r="T112" s="90"/>
      <c r="U112" s="90"/>
      <c r="V112" s="90"/>
      <c r="X112" s="90"/>
      <c r="Z112" s="90"/>
      <c r="AB112" s="90"/>
      <c r="AD112" s="90"/>
      <c r="AZ112" s="90"/>
      <c r="BA112" s="90"/>
      <c r="BB112" s="90"/>
      <c r="BH112" s="90"/>
    </row>
    <row r="113" customFormat="false" ht="12.75" hidden="false" customHeight="false" outlineLevel="0" collapsed="false">
      <c r="A113" s="150"/>
      <c r="B113" s="130" t="s">
        <v>138</v>
      </c>
      <c r="C113" s="152"/>
      <c r="D113" s="152"/>
      <c r="E113" s="152"/>
      <c r="F113" s="152"/>
      <c r="G113" s="152"/>
      <c r="H113" s="152"/>
      <c r="I113" s="152"/>
      <c r="J113" s="153"/>
      <c r="K113" s="152"/>
      <c r="L113" s="154"/>
      <c r="M113" s="155"/>
      <c r="N113" s="173" t="n">
        <f aca="false">SUM(N109:N112)</f>
        <v>0</v>
      </c>
      <c r="O113" s="155"/>
      <c r="P113" s="173" t="n">
        <f aca="false">SUM(P109:P112)</f>
        <v>40000</v>
      </c>
      <c r="Q113" s="155"/>
      <c r="R113" s="173" t="n">
        <f aca="false">SUM(R109:R112)</f>
        <v>40000</v>
      </c>
      <c r="S113" s="155"/>
      <c r="T113" s="173" t="n">
        <f aca="false">SUM(T109:T112)</f>
        <v>0</v>
      </c>
      <c r="U113" s="155"/>
      <c r="V113" s="173" t="n">
        <f aca="false">SUM(V109:V112)</f>
        <v>403</v>
      </c>
      <c r="W113" s="155"/>
      <c r="X113" s="173" t="n">
        <f aca="false">SUM(X109:X112)</f>
        <v>0</v>
      </c>
      <c r="Y113" s="155"/>
      <c r="Z113" s="173" t="n">
        <f aca="false">SUM(Z109:Z112)</f>
        <v>6406</v>
      </c>
      <c r="AA113" s="155"/>
      <c r="AB113" s="173" t="n">
        <f aca="false">SUM(AB109:AB112)</f>
        <v>0</v>
      </c>
      <c r="AC113" s="155"/>
      <c r="AD113" s="173" t="n">
        <f aca="false">SUM(AD109:AD112)</f>
        <v>0</v>
      </c>
      <c r="AE113" s="155"/>
      <c r="AF113" s="173" t="n">
        <f aca="false">SUM(AF109:AF112)</f>
        <v>0</v>
      </c>
      <c r="AG113" s="155"/>
      <c r="AH113" s="173" t="n">
        <f aca="false">SUM(AH109:AH112)</f>
        <v>0</v>
      </c>
      <c r="AI113" s="155"/>
      <c r="AJ113" s="173" t="n">
        <f aca="false">SUM(AJ109:AJ112)</f>
        <v>0</v>
      </c>
      <c r="AK113" s="155"/>
      <c r="AL113" s="173" t="n">
        <f aca="false">SUM(AL109:AL112)</f>
        <v>0</v>
      </c>
      <c r="AM113" s="155"/>
      <c r="AN113" s="173" t="n">
        <f aca="false">SUM(AN109:AN112)</f>
        <v>0</v>
      </c>
      <c r="AO113" s="155"/>
      <c r="AP113" s="173" t="n">
        <f aca="false">SUM(AP109:AP112)</f>
        <v>0</v>
      </c>
      <c r="AQ113" s="155"/>
      <c r="AR113" s="173" t="n">
        <f aca="false">SUM(AR109:AR112)</f>
        <v>0</v>
      </c>
      <c r="AS113" s="155"/>
      <c r="AT113" s="173" t="n">
        <f aca="false">SUM(AT109:AT112)</f>
        <v>0</v>
      </c>
      <c r="AU113" s="155"/>
      <c r="AV113" s="173" t="n">
        <f aca="false">SUM(AV109:AV112)</f>
        <v>0</v>
      </c>
      <c r="AW113" s="155"/>
      <c r="AX113" s="173" t="n">
        <f aca="false">SUM(AX109:AX112)</f>
        <v>0</v>
      </c>
      <c r="AY113" s="173" t="n">
        <f aca="false">SUM(AY109:AY112)</f>
        <v>6809</v>
      </c>
      <c r="AZ113" s="155"/>
      <c r="BA113" s="173" t="n">
        <f aca="false">SUM(BA109:BA112)</f>
        <v>0</v>
      </c>
      <c r="BB113" s="155"/>
      <c r="BC113" s="173" t="n">
        <f aca="false">SUM(BC109:BC112)</f>
        <v>33191</v>
      </c>
      <c r="BD113" s="155"/>
      <c r="BE113" s="173" t="n">
        <f aca="false">SUM(BE109:BE112)</f>
        <v>40000</v>
      </c>
      <c r="BF113" s="155"/>
      <c r="BG113" s="173" t="n">
        <f aca="false">SUM(BG109:BG112)</f>
        <v>0</v>
      </c>
      <c r="BH113" s="155"/>
      <c r="BI113" s="152"/>
      <c r="BJ113" s="152"/>
      <c r="BK113" s="152"/>
      <c r="BL113" s="152"/>
      <c r="BM113" s="152"/>
      <c r="BN113" s="152"/>
      <c r="BO113" s="152"/>
      <c r="BP113" s="152"/>
      <c r="BQ113" s="152"/>
      <c r="BR113" s="152"/>
      <c r="BS113" s="152"/>
      <c r="BT113" s="152"/>
      <c r="BU113" s="152"/>
      <c r="BV113" s="152"/>
      <c r="BW113" s="152"/>
      <c r="BX113" s="152"/>
      <c r="BY113" s="152"/>
      <c r="BZ113" s="152"/>
      <c r="CA113" s="152"/>
      <c r="CB113" s="152"/>
      <c r="CC113" s="152"/>
      <c r="CD113" s="152"/>
      <c r="CE113" s="152"/>
      <c r="CF113" s="152"/>
      <c r="CG113" s="152"/>
      <c r="CH113" s="152"/>
      <c r="CI113" s="152"/>
      <c r="CJ113" s="152"/>
      <c r="CK113" s="152"/>
      <c r="CL113" s="152"/>
      <c r="CM113" s="152"/>
      <c r="CN113" s="152"/>
      <c r="CO113" s="152"/>
      <c r="CP113" s="152"/>
      <c r="CQ113" s="152"/>
      <c r="CR113" s="152"/>
      <c r="CS113" s="152"/>
      <c r="CT113" s="152"/>
      <c r="CU113" s="152"/>
      <c r="CV113" s="152"/>
      <c r="CW113" s="152"/>
      <c r="CX113" s="152"/>
      <c r="CY113" s="152"/>
      <c r="CZ113" s="152"/>
      <c r="DA113" s="152"/>
      <c r="DB113" s="152"/>
      <c r="DC113" s="152"/>
      <c r="DD113" s="152"/>
      <c r="DE113" s="152"/>
      <c r="DF113" s="152"/>
      <c r="DG113" s="152"/>
      <c r="DH113" s="152"/>
      <c r="DI113" s="152"/>
      <c r="DJ113" s="152"/>
      <c r="DK113" s="152"/>
      <c r="DL113" s="152"/>
      <c r="DM113" s="152"/>
      <c r="DN113" s="152"/>
      <c r="DO113" s="152"/>
      <c r="DP113" s="152"/>
      <c r="DQ113" s="152"/>
      <c r="DR113" s="152"/>
      <c r="DS113" s="152"/>
      <c r="DT113" s="152"/>
      <c r="DU113" s="152"/>
      <c r="DV113" s="152"/>
      <c r="DW113" s="152"/>
      <c r="DX113" s="152"/>
      <c r="DY113" s="152"/>
      <c r="DZ113" s="152"/>
      <c r="EA113" s="152"/>
      <c r="EB113" s="152"/>
      <c r="EC113" s="152"/>
      <c r="ED113" s="152"/>
      <c r="EE113" s="152"/>
      <c r="EF113" s="152"/>
      <c r="EG113" s="152"/>
      <c r="EH113" s="152"/>
      <c r="EI113" s="152"/>
      <c r="EJ113" s="152"/>
      <c r="EK113" s="152"/>
      <c r="EL113" s="152"/>
      <c r="EM113" s="152"/>
      <c r="EN113" s="152"/>
      <c r="EO113" s="152"/>
      <c r="EP113" s="152"/>
      <c r="EQ113" s="152"/>
      <c r="ER113" s="152"/>
      <c r="ES113" s="152"/>
      <c r="ET113" s="152"/>
      <c r="EU113" s="152"/>
      <c r="EV113" s="152"/>
      <c r="EW113" s="152"/>
      <c r="EX113" s="152"/>
      <c r="EY113" s="152"/>
      <c r="EZ113" s="152"/>
      <c r="FA113" s="152"/>
      <c r="FB113" s="152"/>
      <c r="FC113" s="152"/>
      <c r="FD113" s="152"/>
      <c r="FE113" s="152"/>
      <c r="FF113" s="152"/>
      <c r="FG113" s="152"/>
      <c r="FH113" s="152"/>
      <c r="FI113" s="152"/>
      <c r="FJ113" s="152"/>
      <c r="FK113" s="152"/>
      <c r="FL113" s="152"/>
      <c r="FM113" s="152"/>
      <c r="FN113" s="152"/>
      <c r="FO113" s="152"/>
      <c r="FP113" s="152"/>
      <c r="FQ113" s="152"/>
      <c r="FR113" s="152"/>
      <c r="FS113" s="152"/>
      <c r="FT113" s="152"/>
      <c r="FU113" s="152"/>
      <c r="FV113" s="152"/>
      <c r="FW113" s="152"/>
      <c r="FX113" s="152"/>
      <c r="FY113" s="152"/>
      <c r="FZ113" s="152"/>
      <c r="GA113" s="152"/>
      <c r="GB113" s="152"/>
      <c r="GC113" s="152"/>
      <c r="GD113" s="152"/>
      <c r="GE113" s="152"/>
      <c r="GF113" s="152"/>
      <c r="GG113" s="152"/>
      <c r="GH113" s="152"/>
      <c r="GI113" s="152"/>
      <c r="GJ113" s="152"/>
      <c r="GK113" s="152"/>
      <c r="GL113" s="152"/>
      <c r="GM113" s="152"/>
      <c r="GN113" s="152"/>
      <c r="GO113" s="152"/>
      <c r="GP113" s="152"/>
      <c r="GQ113" s="152"/>
      <c r="GR113" s="152"/>
      <c r="GS113" s="152"/>
      <c r="GT113" s="152"/>
      <c r="GU113" s="152"/>
      <c r="GV113" s="152"/>
      <c r="GW113" s="152"/>
      <c r="GX113" s="152"/>
      <c r="GY113" s="152"/>
      <c r="GZ113" s="152"/>
      <c r="HA113" s="152"/>
      <c r="HB113" s="152"/>
      <c r="HC113" s="152"/>
      <c r="HD113" s="152"/>
      <c r="HE113" s="152"/>
      <c r="HF113" s="152"/>
      <c r="HG113" s="152"/>
      <c r="HH113" s="152"/>
      <c r="HI113" s="152"/>
      <c r="HJ113" s="152"/>
      <c r="HK113" s="152"/>
      <c r="HL113" s="152"/>
      <c r="HM113" s="152"/>
      <c r="HN113" s="152"/>
      <c r="HO113" s="152"/>
      <c r="HP113" s="152"/>
      <c r="HQ113" s="152"/>
      <c r="HR113" s="152"/>
      <c r="HS113" s="152"/>
      <c r="HT113" s="152"/>
      <c r="HU113" s="152"/>
      <c r="HV113" s="152"/>
      <c r="HW113" s="152"/>
      <c r="HX113" s="152"/>
      <c r="HY113" s="152"/>
      <c r="HZ113" s="152"/>
      <c r="IA113" s="152"/>
      <c r="IB113" s="152"/>
      <c r="IC113" s="152"/>
      <c r="ID113" s="152"/>
      <c r="IE113" s="152"/>
      <c r="IF113" s="152"/>
      <c r="IG113" s="152"/>
      <c r="IH113" s="152"/>
      <c r="II113" s="152"/>
      <c r="IJ113" s="152"/>
      <c r="IK113" s="152"/>
      <c r="IL113" s="152"/>
      <c r="IM113" s="152"/>
      <c r="IN113" s="152"/>
      <c r="IO113" s="152"/>
      <c r="IP113" s="152"/>
      <c r="IQ113" s="152"/>
      <c r="IR113" s="152"/>
      <c r="IS113" s="152"/>
      <c r="IT113" s="152"/>
      <c r="IU113" s="152"/>
      <c r="IV113" s="152"/>
      <c r="IW113" s="152"/>
    </row>
    <row r="114" customFormat="false" ht="12.75" hidden="false" customHeight="false" outlineLevel="0" collapsed="false">
      <c r="A114" s="150"/>
      <c r="B114" s="130"/>
      <c r="C114" s="152"/>
      <c r="D114" s="152"/>
      <c r="E114" s="152"/>
      <c r="F114" s="152"/>
      <c r="G114" s="152"/>
      <c r="H114" s="152"/>
      <c r="I114" s="152"/>
      <c r="J114" s="153"/>
      <c r="K114" s="152"/>
      <c r="L114" s="154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2"/>
      <c r="BJ114" s="152"/>
      <c r="BK114" s="152"/>
      <c r="BL114" s="152"/>
      <c r="BM114" s="152"/>
      <c r="BN114" s="152"/>
      <c r="BO114" s="152"/>
      <c r="BP114" s="152"/>
      <c r="BQ114" s="152"/>
      <c r="BR114" s="152"/>
      <c r="BS114" s="152"/>
      <c r="BT114" s="152"/>
      <c r="BU114" s="152"/>
      <c r="BV114" s="152"/>
      <c r="BW114" s="152"/>
      <c r="BX114" s="152"/>
      <c r="BY114" s="152"/>
      <c r="BZ114" s="152"/>
      <c r="CA114" s="152"/>
      <c r="CB114" s="152"/>
      <c r="CC114" s="152"/>
      <c r="CD114" s="152"/>
      <c r="CE114" s="152"/>
      <c r="CF114" s="152"/>
      <c r="CG114" s="152"/>
      <c r="CH114" s="152"/>
      <c r="CI114" s="152"/>
      <c r="CJ114" s="152"/>
      <c r="CK114" s="152"/>
      <c r="CL114" s="152"/>
      <c r="CM114" s="152"/>
      <c r="CN114" s="152"/>
      <c r="CO114" s="152"/>
      <c r="CP114" s="152"/>
      <c r="CQ114" s="152"/>
      <c r="CR114" s="152"/>
      <c r="CS114" s="152"/>
      <c r="CT114" s="152"/>
      <c r="CU114" s="152"/>
      <c r="CV114" s="152"/>
      <c r="CW114" s="152"/>
      <c r="CX114" s="152"/>
      <c r="CY114" s="152"/>
      <c r="CZ114" s="152"/>
      <c r="DA114" s="152"/>
      <c r="DB114" s="152"/>
      <c r="DC114" s="152"/>
      <c r="DD114" s="152"/>
      <c r="DE114" s="152"/>
      <c r="DF114" s="152"/>
      <c r="DG114" s="152"/>
      <c r="DH114" s="152"/>
      <c r="DI114" s="152"/>
      <c r="DJ114" s="152"/>
      <c r="DK114" s="152"/>
      <c r="DL114" s="152"/>
      <c r="DM114" s="152"/>
      <c r="DN114" s="152"/>
      <c r="DO114" s="152"/>
      <c r="DP114" s="152"/>
      <c r="DQ114" s="152"/>
      <c r="DR114" s="152"/>
      <c r="DS114" s="152"/>
      <c r="DT114" s="152"/>
      <c r="DU114" s="152"/>
      <c r="DV114" s="152"/>
      <c r="DW114" s="152"/>
      <c r="DX114" s="152"/>
      <c r="DY114" s="152"/>
      <c r="DZ114" s="152"/>
      <c r="EA114" s="152"/>
      <c r="EB114" s="152"/>
      <c r="EC114" s="152"/>
      <c r="ED114" s="152"/>
      <c r="EE114" s="152"/>
      <c r="EF114" s="152"/>
      <c r="EG114" s="152"/>
      <c r="EH114" s="152"/>
      <c r="EI114" s="152"/>
      <c r="EJ114" s="152"/>
      <c r="EK114" s="152"/>
      <c r="EL114" s="152"/>
      <c r="EM114" s="152"/>
      <c r="EN114" s="152"/>
      <c r="EO114" s="152"/>
      <c r="EP114" s="152"/>
      <c r="EQ114" s="152"/>
      <c r="ER114" s="152"/>
      <c r="ES114" s="152"/>
      <c r="ET114" s="152"/>
      <c r="EU114" s="152"/>
      <c r="EV114" s="152"/>
      <c r="EW114" s="152"/>
      <c r="EX114" s="152"/>
      <c r="EY114" s="152"/>
      <c r="EZ114" s="152"/>
      <c r="FA114" s="152"/>
      <c r="FB114" s="152"/>
      <c r="FC114" s="152"/>
      <c r="FD114" s="152"/>
      <c r="FE114" s="152"/>
      <c r="FF114" s="152"/>
      <c r="FG114" s="152"/>
      <c r="FH114" s="152"/>
      <c r="FI114" s="152"/>
      <c r="FJ114" s="152"/>
      <c r="FK114" s="152"/>
      <c r="FL114" s="152"/>
      <c r="FM114" s="152"/>
      <c r="FN114" s="152"/>
      <c r="FO114" s="152"/>
      <c r="FP114" s="152"/>
      <c r="FQ114" s="152"/>
      <c r="FR114" s="152"/>
      <c r="FS114" s="152"/>
      <c r="FT114" s="152"/>
      <c r="FU114" s="152"/>
      <c r="FV114" s="152"/>
      <c r="FW114" s="152"/>
      <c r="FX114" s="152"/>
      <c r="FY114" s="152"/>
      <c r="FZ114" s="152"/>
      <c r="GA114" s="152"/>
      <c r="GB114" s="152"/>
      <c r="GC114" s="152"/>
      <c r="GD114" s="152"/>
      <c r="GE114" s="152"/>
      <c r="GF114" s="152"/>
      <c r="GG114" s="152"/>
      <c r="GH114" s="152"/>
      <c r="GI114" s="152"/>
      <c r="GJ114" s="152"/>
      <c r="GK114" s="152"/>
      <c r="GL114" s="152"/>
      <c r="GM114" s="152"/>
      <c r="GN114" s="152"/>
      <c r="GO114" s="152"/>
      <c r="GP114" s="152"/>
      <c r="GQ114" s="152"/>
      <c r="GR114" s="152"/>
      <c r="GS114" s="152"/>
      <c r="GT114" s="152"/>
      <c r="GU114" s="152"/>
      <c r="GV114" s="152"/>
      <c r="GW114" s="152"/>
      <c r="GX114" s="152"/>
      <c r="GY114" s="152"/>
      <c r="GZ114" s="152"/>
      <c r="HA114" s="152"/>
      <c r="HB114" s="152"/>
      <c r="HC114" s="152"/>
      <c r="HD114" s="152"/>
      <c r="HE114" s="152"/>
      <c r="HF114" s="152"/>
      <c r="HG114" s="152"/>
      <c r="HH114" s="152"/>
      <c r="HI114" s="152"/>
      <c r="HJ114" s="152"/>
      <c r="HK114" s="152"/>
      <c r="HL114" s="152"/>
      <c r="HM114" s="152"/>
      <c r="HN114" s="152"/>
      <c r="HO114" s="152"/>
      <c r="HP114" s="152"/>
      <c r="HQ114" s="152"/>
      <c r="HR114" s="152"/>
      <c r="HS114" s="152"/>
      <c r="HT114" s="152"/>
      <c r="HU114" s="152"/>
      <c r="HV114" s="152"/>
      <c r="HW114" s="152"/>
      <c r="HX114" s="152"/>
      <c r="HY114" s="152"/>
      <c r="HZ114" s="152"/>
      <c r="IA114" s="152"/>
      <c r="IB114" s="152"/>
      <c r="IC114" s="152"/>
      <c r="ID114" s="152"/>
      <c r="IE114" s="152"/>
      <c r="IF114" s="152"/>
      <c r="IG114" s="152"/>
      <c r="IH114" s="152"/>
      <c r="II114" s="152"/>
      <c r="IJ114" s="152"/>
      <c r="IK114" s="152"/>
      <c r="IL114" s="152"/>
      <c r="IM114" s="152"/>
      <c r="IN114" s="152"/>
      <c r="IO114" s="152"/>
      <c r="IP114" s="152"/>
      <c r="IQ114" s="152"/>
      <c r="IR114" s="152"/>
      <c r="IS114" s="152"/>
      <c r="IT114" s="152"/>
      <c r="IU114" s="152"/>
      <c r="IV114" s="152"/>
      <c r="IW114" s="152"/>
    </row>
    <row r="115" customFormat="false" ht="12.75" hidden="false" customHeight="false" outlineLevel="0" collapsed="false">
      <c r="A115" s="130" t="s">
        <v>139</v>
      </c>
      <c r="B115" s="157"/>
      <c r="C115" s="152"/>
      <c r="D115" s="152"/>
      <c r="E115" s="152"/>
      <c r="F115" s="152"/>
      <c r="G115" s="152"/>
      <c r="H115" s="152"/>
      <c r="I115" s="152"/>
      <c r="J115" s="153" t="s">
        <v>59</v>
      </c>
      <c r="K115" s="152"/>
      <c r="L115" s="136" t="s">
        <v>47</v>
      </c>
      <c r="M115" s="155"/>
      <c r="N115" s="155" t="n">
        <v>0</v>
      </c>
      <c r="O115" s="155"/>
      <c r="P115" s="155" t="n">
        <f aca="false">R115-N115</f>
        <v>22000</v>
      </c>
      <c r="Q115" s="155"/>
      <c r="R115" s="155" t="n">
        <v>22000</v>
      </c>
      <c r="S115" s="155"/>
      <c r="T115" s="155" t="n">
        <v>22000</v>
      </c>
      <c r="U115" s="155"/>
      <c r="V115" s="155" t="n">
        <v>0</v>
      </c>
      <c r="W115" s="155"/>
      <c r="X115" s="155" t="n">
        <v>0</v>
      </c>
      <c r="Y115" s="155"/>
      <c r="Z115" s="155" t="n">
        <v>0</v>
      </c>
      <c r="AA115" s="155"/>
      <c r="AB115" s="155" t="n">
        <v>0</v>
      </c>
      <c r="AC115" s="155"/>
      <c r="AD115" s="155" t="n">
        <v>0</v>
      </c>
      <c r="AE115" s="155"/>
      <c r="AF115" s="155" t="n">
        <v>0</v>
      </c>
      <c r="AG115" s="155"/>
      <c r="AH115" s="155" t="n">
        <v>0</v>
      </c>
      <c r="AI115" s="155"/>
      <c r="AJ115" s="155" t="n">
        <v>0</v>
      </c>
      <c r="AK115" s="155"/>
      <c r="AL115" s="155"/>
      <c r="AM115" s="155"/>
      <c r="AN115" s="155" t="n">
        <v>0</v>
      </c>
      <c r="AO115" s="155"/>
      <c r="AP115" s="155" t="n">
        <v>0</v>
      </c>
      <c r="AQ115" s="155"/>
      <c r="AR115" s="155"/>
      <c r="AS115" s="155"/>
      <c r="AT115" s="155"/>
      <c r="AU115" s="155"/>
      <c r="AV115" s="155" t="n">
        <v>0</v>
      </c>
      <c r="AW115" s="155"/>
      <c r="AX115" s="155" t="n">
        <v>0</v>
      </c>
      <c r="AY115" s="155" t="n">
        <f aca="false">SUM(T115:AX115)</f>
        <v>22000</v>
      </c>
      <c r="AZ115" s="155"/>
      <c r="BA115" s="155" t="n">
        <v>0</v>
      </c>
      <c r="BB115" s="155"/>
      <c r="BC115" s="90" t="n">
        <f aca="false">IF(+R115-AY115+BA115&gt;0,R115-AY115+BA115,0)</f>
        <v>0</v>
      </c>
      <c r="BD115" s="155"/>
      <c r="BE115" s="155" t="n">
        <f aca="false">+AY115+BC115</f>
        <v>22000</v>
      </c>
      <c r="BF115" s="155"/>
      <c r="BG115" s="155" t="n">
        <f aca="false">+R115-BE115</f>
        <v>0</v>
      </c>
      <c r="BH115" s="155"/>
      <c r="BI115" s="152"/>
      <c r="BJ115" s="152"/>
      <c r="BK115" s="152"/>
      <c r="BL115" s="152"/>
      <c r="BM115" s="152"/>
      <c r="BN115" s="152"/>
      <c r="BO115" s="152"/>
      <c r="BP115" s="152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2"/>
      <c r="CC115" s="152"/>
      <c r="CD115" s="152"/>
      <c r="CE115" s="152"/>
      <c r="CF115" s="152"/>
      <c r="CG115" s="152"/>
      <c r="CH115" s="152"/>
      <c r="CI115" s="152"/>
      <c r="CJ115" s="152"/>
      <c r="CK115" s="152"/>
      <c r="CL115" s="152"/>
      <c r="CM115" s="152"/>
      <c r="CN115" s="152"/>
      <c r="CO115" s="152"/>
      <c r="CP115" s="152"/>
      <c r="CQ115" s="152"/>
      <c r="CR115" s="152"/>
      <c r="CS115" s="152"/>
      <c r="CT115" s="152"/>
      <c r="CU115" s="152"/>
      <c r="CV115" s="152"/>
      <c r="CW115" s="152"/>
      <c r="CX115" s="152"/>
      <c r="CY115" s="152"/>
      <c r="CZ115" s="152"/>
      <c r="DA115" s="152"/>
      <c r="DB115" s="152"/>
      <c r="DC115" s="152"/>
      <c r="DD115" s="152"/>
      <c r="DE115" s="152"/>
      <c r="DF115" s="152"/>
      <c r="DG115" s="152"/>
      <c r="DH115" s="152"/>
      <c r="DI115" s="152"/>
      <c r="DJ115" s="152"/>
      <c r="DK115" s="152"/>
      <c r="DL115" s="152"/>
      <c r="DM115" s="152"/>
      <c r="DN115" s="152"/>
      <c r="DO115" s="152"/>
      <c r="DP115" s="152"/>
      <c r="DQ115" s="152"/>
      <c r="DR115" s="152"/>
      <c r="DS115" s="152"/>
      <c r="DT115" s="152"/>
      <c r="DU115" s="152"/>
      <c r="DV115" s="152"/>
      <c r="DW115" s="152"/>
      <c r="DX115" s="152"/>
      <c r="DY115" s="152"/>
      <c r="DZ115" s="152"/>
      <c r="EA115" s="152"/>
      <c r="EB115" s="152"/>
      <c r="EC115" s="152"/>
      <c r="ED115" s="152"/>
      <c r="EE115" s="152"/>
      <c r="EF115" s="152"/>
      <c r="EG115" s="152"/>
      <c r="EH115" s="152"/>
      <c r="EI115" s="152"/>
      <c r="EJ115" s="152"/>
      <c r="EK115" s="152"/>
      <c r="EL115" s="152"/>
      <c r="EM115" s="152"/>
      <c r="EN115" s="152"/>
      <c r="EO115" s="152"/>
      <c r="EP115" s="152"/>
      <c r="EQ115" s="152"/>
      <c r="ER115" s="152"/>
      <c r="ES115" s="152"/>
      <c r="ET115" s="152"/>
      <c r="EU115" s="152"/>
      <c r="EV115" s="152"/>
      <c r="EW115" s="152"/>
      <c r="EX115" s="152"/>
      <c r="EY115" s="152"/>
      <c r="EZ115" s="152"/>
      <c r="FA115" s="152"/>
      <c r="FB115" s="152"/>
      <c r="FC115" s="152"/>
      <c r="FD115" s="152"/>
      <c r="FE115" s="152"/>
      <c r="FF115" s="152"/>
      <c r="FG115" s="152"/>
      <c r="FH115" s="152"/>
      <c r="FI115" s="152"/>
      <c r="FJ115" s="152"/>
      <c r="FK115" s="152"/>
      <c r="FL115" s="152"/>
      <c r="FM115" s="152"/>
      <c r="FN115" s="152"/>
      <c r="FO115" s="152"/>
      <c r="FP115" s="152"/>
      <c r="FQ115" s="152"/>
      <c r="FR115" s="152"/>
      <c r="FS115" s="152"/>
      <c r="FT115" s="152"/>
      <c r="FU115" s="152"/>
      <c r="FV115" s="152"/>
      <c r="FW115" s="152"/>
      <c r="FX115" s="152"/>
      <c r="FY115" s="152"/>
      <c r="FZ115" s="152"/>
      <c r="GA115" s="152"/>
      <c r="GB115" s="152"/>
      <c r="GC115" s="152"/>
      <c r="GD115" s="152"/>
      <c r="GE115" s="152"/>
      <c r="GF115" s="152"/>
      <c r="GG115" s="152"/>
      <c r="GH115" s="152"/>
      <c r="GI115" s="152"/>
      <c r="GJ115" s="152"/>
      <c r="GK115" s="152"/>
      <c r="GL115" s="152"/>
      <c r="GM115" s="152"/>
      <c r="GN115" s="152"/>
      <c r="GO115" s="152"/>
      <c r="GP115" s="152"/>
      <c r="GQ115" s="152"/>
      <c r="GR115" s="152"/>
      <c r="GS115" s="152"/>
      <c r="GT115" s="152"/>
      <c r="GU115" s="152"/>
      <c r="GV115" s="152"/>
      <c r="GW115" s="152"/>
      <c r="GX115" s="152"/>
      <c r="GY115" s="152"/>
      <c r="GZ115" s="152"/>
      <c r="HA115" s="152"/>
      <c r="HB115" s="152"/>
      <c r="HC115" s="152"/>
      <c r="HD115" s="152"/>
      <c r="HE115" s="152"/>
      <c r="HF115" s="152"/>
      <c r="HG115" s="152"/>
      <c r="HH115" s="152"/>
      <c r="HI115" s="152"/>
      <c r="HJ115" s="152"/>
      <c r="HK115" s="152"/>
      <c r="HL115" s="152"/>
      <c r="HM115" s="152"/>
      <c r="HN115" s="152"/>
      <c r="HO115" s="152"/>
      <c r="HP115" s="152"/>
      <c r="HQ115" s="152"/>
      <c r="HR115" s="152"/>
      <c r="HS115" s="152"/>
      <c r="HT115" s="152"/>
      <c r="HU115" s="152"/>
      <c r="HV115" s="152"/>
      <c r="HW115" s="152"/>
      <c r="HX115" s="152"/>
      <c r="HY115" s="152"/>
      <c r="HZ115" s="152"/>
      <c r="IA115" s="152"/>
      <c r="IB115" s="152"/>
      <c r="IC115" s="152"/>
      <c r="ID115" s="152"/>
      <c r="IE115" s="152"/>
      <c r="IF115" s="152"/>
      <c r="IG115" s="152"/>
      <c r="IH115" s="152"/>
      <c r="II115" s="152"/>
      <c r="IJ115" s="152"/>
      <c r="IK115" s="152"/>
      <c r="IL115" s="152"/>
      <c r="IM115" s="152"/>
      <c r="IN115" s="152"/>
      <c r="IO115" s="152"/>
      <c r="IP115" s="152"/>
      <c r="IQ115" s="152"/>
      <c r="IR115" s="152"/>
      <c r="IS115" s="152"/>
      <c r="IT115" s="152"/>
      <c r="IU115" s="152"/>
      <c r="IV115" s="152"/>
      <c r="IW115" s="152"/>
    </row>
    <row r="116" customFormat="false" ht="12.75" hidden="false" customHeight="false" outlineLevel="0" collapsed="false">
      <c r="A116" s="150"/>
      <c r="B116" s="130"/>
      <c r="C116" s="152"/>
      <c r="D116" s="152"/>
      <c r="E116" s="152"/>
      <c r="F116" s="152"/>
      <c r="G116" s="152"/>
      <c r="H116" s="152"/>
      <c r="I116" s="152"/>
      <c r="J116" s="153"/>
      <c r="K116" s="152"/>
      <c r="L116" s="154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2"/>
      <c r="BJ116" s="152"/>
      <c r="BK116" s="152"/>
      <c r="BL116" s="152"/>
      <c r="BM116" s="152"/>
      <c r="BN116" s="152"/>
      <c r="BO116" s="152"/>
      <c r="BP116" s="152"/>
      <c r="BQ116" s="152"/>
      <c r="BR116" s="152"/>
      <c r="BS116" s="152"/>
      <c r="BT116" s="152"/>
      <c r="BU116" s="152"/>
      <c r="BV116" s="152"/>
      <c r="BW116" s="152"/>
      <c r="BX116" s="152"/>
      <c r="BY116" s="152"/>
      <c r="BZ116" s="152"/>
      <c r="CA116" s="152"/>
      <c r="CB116" s="152"/>
      <c r="CC116" s="152"/>
      <c r="CD116" s="152"/>
      <c r="CE116" s="152"/>
      <c r="CF116" s="152"/>
      <c r="CG116" s="152"/>
      <c r="CH116" s="152"/>
      <c r="CI116" s="152"/>
      <c r="CJ116" s="152"/>
      <c r="CK116" s="152"/>
      <c r="CL116" s="152"/>
      <c r="CM116" s="152"/>
      <c r="CN116" s="152"/>
      <c r="CO116" s="152"/>
      <c r="CP116" s="152"/>
      <c r="CQ116" s="152"/>
      <c r="CR116" s="152"/>
      <c r="CS116" s="152"/>
      <c r="CT116" s="152"/>
      <c r="CU116" s="152"/>
      <c r="CV116" s="152"/>
      <c r="CW116" s="152"/>
      <c r="CX116" s="152"/>
      <c r="CY116" s="152"/>
      <c r="CZ116" s="152"/>
      <c r="DA116" s="152"/>
      <c r="DB116" s="152"/>
      <c r="DC116" s="152"/>
      <c r="DD116" s="152"/>
      <c r="DE116" s="152"/>
      <c r="DF116" s="152"/>
      <c r="DG116" s="152"/>
      <c r="DH116" s="152"/>
      <c r="DI116" s="152"/>
      <c r="DJ116" s="152"/>
      <c r="DK116" s="152"/>
      <c r="DL116" s="152"/>
      <c r="DM116" s="152"/>
      <c r="DN116" s="152"/>
      <c r="DO116" s="152"/>
      <c r="DP116" s="152"/>
      <c r="DQ116" s="152"/>
      <c r="DR116" s="152"/>
      <c r="DS116" s="152"/>
      <c r="DT116" s="152"/>
      <c r="DU116" s="152"/>
      <c r="DV116" s="152"/>
      <c r="DW116" s="152"/>
      <c r="DX116" s="152"/>
      <c r="DY116" s="152"/>
      <c r="DZ116" s="152"/>
      <c r="EA116" s="152"/>
      <c r="EB116" s="152"/>
      <c r="EC116" s="152"/>
      <c r="ED116" s="152"/>
      <c r="EE116" s="152"/>
      <c r="EF116" s="152"/>
      <c r="EG116" s="152"/>
      <c r="EH116" s="152"/>
      <c r="EI116" s="152"/>
      <c r="EJ116" s="152"/>
      <c r="EK116" s="152"/>
      <c r="EL116" s="152"/>
      <c r="EM116" s="152"/>
      <c r="EN116" s="152"/>
      <c r="EO116" s="152"/>
      <c r="EP116" s="152"/>
      <c r="EQ116" s="152"/>
      <c r="ER116" s="152"/>
      <c r="ES116" s="152"/>
      <c r="ET116" s="152"/>
      <c r="EU116" s="152"/>
      <c r="EV116" s="152"/>
      <c r="EW116" s="152"/>
      <c r="EX116" s="152"/>
      <c r="EY116" s="152"/>
      <c r="EZ116" s="152"/>
      <c r="FA116" s="152"/>
      <c r="FB116" s="152"/>
      <c r="FC116" s="152"/>
      <c r="FD116" s="152"/>
      <c r="FE116" s="152"/>
      <c r="FF116" s="152"/>
      <c r="FG116" s="152"/>
      <c r="FH116" s="152"/>
      <c r="FI116" s="152"/>
      <c r="FJ116" s="152"/>
      <c r="FK116" s="152"/>
      <c r="FL116" s="152"/>
      <c r="FM116" s="152"/>
      <c r="FN116" s="152"/>
      <c r="FO116" s="152"/>
      <c r="FP116" s="152"/>
      <c r="FQ116" s="152"/>
      <c r="FR116" s="152"/>
      <c r="FS116" s="152"/>
      <c r="FT116" s="152"/>
      <c r="FU116" s="152"/>
      <c r="FV116" s="152"/>
      <c r="FW116" s="152"/>
      <c r="FX116" s="152"/>
      <c r="FY116" s="152"/>
      <c r="FZ116" s="152"/>
      <c r="GA116" s="152"/>
      <c r="GB116" s="152"/>
      <c r="GC116" s="152"/>
      <c r="GD116" s="152"/>
      <c r="GE116" s="152"/>
      <c r="GF116" s="152"/>
      <c r="GG116" s="152"/>
      <c r="GH116" s="152"/>
      <c r="GI116" s="152"/>
      <c r="GJ116" s="152"/>
      <c r="GK116" s="152"/>
      <c r="GL116" s="152"/>
      <c r="GM116" s="152"/>
      <c r="GN116" s="152"/>
      <c r="GO116" s="152"/>
      <c r="GP116" s="152"/>
      <c r="GQ116" s="152"/>
      <c r="GR116" s="152"/>
      <c r="GS116" s="152"/>
      <c r="GT116" s="152"/>
      <c r="GU116" s="152"/>
      <c r="GV116" s="152"/>
      <c r="GW116" s="152"/>
      <c r="GX116" s="152"/>
      <c r="GY116" s="152"/>
      <c r="GZ116" s="152"/>
      <c r="HA116" s="152"/>
      <c r="HB116" s="152"/>
      <c r="HC116" s="152"/>
      <c r="HD116" s="152"/>
      <c r="HE116" s="152"/>
      <c r="HF116" s="152"/>
      <c r="HG116" s="152"/>
      <c r="HH116" s="152"/>
      <c r="HI116" s="152"/>
      <c r="HJ116" s="152"/>
      <c r="HK116" s="152"/>
      <c r="HL116" s="152"/>
      <c r="HM116" s="152"/>
      <c r="HN116" s="152"/>
      <c r="HO116" s="152"/>
      <c r="HP116" s="152"/>
      <c r="HQ116" s="152"/>
      <c r="HR116" s="152"/>
      <c r="HS116" s="152"/>
      <c r="HT116" s="152"/>
      <c r="HU116" s="152"/>
      <c r="HV116" s="152"/>
      <c r="HW116" s="152"/>
      <c r="HX116" s="152"/>
      <c r="HY116" s="152"/>
      <c r="HZ116" s="152"/>
      <c r="IA116" s="152"/>
      <c r="IB116" s="152"/>
      <c r="IC116" s="152"/>
      <c r="ID116" s="152"/>
      <c r="IE116" s="152"/>
      <c r="IF116" s="152"/>
      <c r="IG116" s="152"/>
      <c r="IH116" s="152"/>
      <c r="II116" s="152"/>
      <c r="IJ116" s="152"/>
      <c r="IK116" s="152"/>
      <c r="IL116" s="152"/>
      <c r="IM116" s="152"/>
      <c r="IN116" s="152"/>
      <c r="IO116" s="152"/>
      <c r="IP116" s="152"/>
      <c r="IQ116" s="152"/>
      <c r="IR116" s="152"/>
      <c r="IS116" s="152"/>
      <c r="IT116" s="152"/>
      <c r="IU116" s="152"/>
      <c r="IV116" s="152"/>
      <c r="IW116" s="152"/>
    </row>
    <row r="117" customFormat="false" ht="12.75" hidden="false" customHeight="false" outlineLevel="0" collapsed="false">
      <c r="A117" s="130" t="s">
        <v>140</v>
      </c>
      <c r="B117" s="157"/>
      <c r="C117" s="152"/>
      <c r="D117" s="152"/>
      <c r="E117" s="152"/>
      <c r="F117" s="152"/>
      <c r="G117" s="152"/>
      <c r="H117" s="152"/>
      <c r="I117" s="152"/>
      <c r="J117" s="153" t="s">
        <v>59</v>
      </c>
      <c r="K117" s="152"/>
      <c r="L117" s="136" t="s">
        <v>47</v>
      </c>
      <c r="M117" s="155"/>
      <c r="N117" s="155" t="n">
        <v>0</v>
      </c>
      <c r="O117" s="155"/>
      <c r="P117" s="155" t="n">
        <v>0</v>
      </c>
      <c r="Q117" s="155"/>
      <c r="R117" s="155"/>
      <c r="S117" s="155"/>
      <c r="T117" s="155" t="n">
        <v>0</v>
      </c>
      <c r="U117" s="155"/>
      <c r="V117" s="155" t="n">
        <v>0</v>
      </c>
      <c r="W117" s="155"/>
      <c r="X117" s="155" t="n">
        <v>0</v>
      </c>
      <c r="Y117" s="155"/>
      <c r="Z117" s="155" t="n">
        <v>0</v>
      </c>
      <c r="AA117" s="155"/>
      <c r="AB117" s="155" t="n">
        <v>0</v>
      </c>
      <c r="AC117" s="155"/>
      <c r="AD117" s="155" t="n">
        <v>0</v>
      </c>
      <c r="AE117" s="155"/>
      <c r="AF117" s="155" t="n">
        <v>0</v>
      </c>
      <c r="AG117" s="155"/>
      <c r="AH117" s="155" t="n">
        <v>0</v>
      </c>
      <c r="AI117" s="155"/>
      <c r="AJ117" s="155" t="n">
        <v>0</v>
      </c>
      <c r="AK117" s="155"/>
      <c r="AL117" s="155" t="n">
        <v>0</v>
      </c>
      <c r="AM117" s="155"/>
      <c r="AN117" s="155" t="n">
        <v>0</v>
      </c>
      <c r="AO117" s="155"/>
      <c r="AP117" s="155" t="n">
        <v>0</v>
      </c>
      <c r="AQ117" s="155"/>
      <c r="AR117" s="155"/>
      <c r="AS117" s="155"/>
      <c r="AT117" s="155" t="n">
        <v>0</v>
      </c>
      <c r="AU117" s="155"/>
      <c r="AV117" s="155" t="n">
        <v>0</v>
      </c>
      <c r="AW117" s="155"/>
      <c r="AX117" s="155"/>
      <c r="AY117" s="155" t="n">
        <f aca="false">SUM(T117:AX117)</f>
        <v>0</v>
      </c>
      <c r="AZ117" s="155"/>
      <c r="BA117" s="155" t="n">
        <v>0</v>
      </c>
      <c r="BB117" s="155"/>
      <c r="BC117" s="90" t="n">
        <f aca="false">IF(+R117-AY117+BA117&gt;0,R117-AY117+BA117,0)</f>
        <v>0</v>
      </c>
      <c r="BD117" s="155"/>
      <c r="BE117" s="155" t="n">
        <f aca="false">+AY117+BC117</f>
        <v>0</v>
      </c>
      <c r="BF117" s="155"/>
      <c r="BG117" s="155" t="n">
        <f aca="false">+R117-BE117</f>
        <v>0</v>
      </c>
      <c r="BH117" s="155"/>
      <c r="BI117" s="152"/>
      <c r="BJ117" s="152"/>
      <c r="BK117" s="152"/>
      <c r="BL117" s="152"/>
      <c r="BM117" s="152"/>
      <c r="BN117" s="152"/>
      <c r="BO117" s="152"/>
      <c r="BP117" s="152"/>
      <c r="BQ117" s="152"/>
      <c r="BR117" s="152"/>
      <c r="BS117" s="152"/>
      <c r="BT117" s="152"/>
      <c r="BU117" s="152"/>
      <c r="BV117" s="152"/>
      <c r="BW117" s="152"/>
      <c r="BX117" s="152"/>
      <c r="BY117" s="152"/>
      <c r="BZ117" s="152"/>
      <c r="CA117" s="152"/>
      <c r="CB117" s="152"/>
      <c r="CC117" s="152"/>
      <c r="CD117" s="152"/>
      <c r="CE117" s="152"/>
      <c r="CF117" s="152"/>
      <c r="CG117" s="152"/>
      <c r="CH117" s="152"/>
      <c r="CI117" s="152"/>
      <c r="CJ117" s="152"/>
      <c r="CK117" s="152"/>
      <c r="CL117" s="152"/>
      <c r="CM117" s="152"/>
      <c r="CN117" s="152"/>
      <c r="CO117" s="152"/>
      <c r="CP117" s="152"/>
      <c r="CQ117" s="152"/>
      <c r="CR117" s="152"/>
      <c r="CS117" s="152"/>
      <c r="CT117" s="152"/>
      <c r="CU117" s="152"/>
      <c r="CV117" s="152"/>
      <c r="CW117" s="152"/>
      <c r="CX117" s="152"/>
      <c r="CY117" s="152"/>
      <c r="CZ117" s="152"/>
      <c r="DA117" s="152"/>
      <c r="DB117" s="152"/>
      <c r="DC117" s="152"/>
      <c r="DD117" s="152"/>
      <c r="DE117" s="152"/>
      <c r="DF117" s="152"/>
      <c r="DG117" s="152"/>
      <c r="DH117" s="152"/>
      <c r="DI117" s="152"/>
      <c r="DJ117" s="152"/>
      <c r="DK117" s="152"/>
      <c r="DL117" s="152"/>
      <c r="DM117" s="152"/>
      <c r="DN117" s="152"/>
      <c r="DO117" s="152"/>
      <c r="DP117" s="152"/>
      <c r="DQ117" s="152"/>
      <c r="DR117" s="152"/>
      <c r="DS117" s="152"/>
      <c r="DT117" s="152"/>
      <c r="DU117" s="152"/>
      <c r="DV117" s="152"/>
      <c r="DW117" s="152"/>
      <c r="DX117" s="152"/>
      <c r="DY117" s="152"/>
      <c r="DZ117" s="152"/>
      <c r="EA117" s="152"/>
      <c r="EB117" s="152"/>
      <c r="EC117" s="152"/>
      <c r="ED117" s="152"/>
      <c r="EE117" s="152"/>
      <c r="EF117" s="152"/>
      <c r="EG117" s="152"/>
      <c r="EH117" s="152"/>
      <c r="EI117" s="152"/>
      <c r="EJ117" s="152"/>
      <c r="EK117" s="152"/>
      <c r="EL117" s="152"/>
      <c r="EM117" s="152"/>
      <c r="EN117" s="152"/>
      <c r="EO117" s="152"/>
      <c r="EP117" s="152"/>
      <c r="EQ117" s="152"/>
      <c r="ER117" s="152"/>
      <c r="ES117" s="152"/>
      <c r="ET117" s="152"/>
      <c r="EU117" s="152"/>
      <c r="EV117" s="152"/>
      <c r="EW117" s="152"/>
      <c r="EX117" s="152"/>
      <c r="EY117" s="152"/>
      <c r="EZ117" s="152"/>
      <c r="FA117" s="152"/>
      <c r="FB117" s="152"/>
      <c r="FC117" s="152"/>
      <c r="FD117" s="152"/>
      <c r="FE117" s="152"/>
      <c r="FF117" s="152"/>
      <c r="FG117" s="152"/>
      <c r="FH117" s="152"/>
      <c r="FI117" s="152"/>
      <c r="FJ117" s="152"/>
      <c r="FK117" s="152"/>
      <c r="FL117" s="152"/>
      <c r="FM117" s="152"/>
      <c r="FN117" s="152"/>
      <c r="FO117" s="152"/>
      <c r="FP117" s="152"/>
      <c r="FQ117" s="152"/>
      <c r="FR117" s="152"/>
      <c r="FS117" s="152"/>
      <c r="FT117" s="152"/>
      <c r="FU117" s="152"/>
      <c r="FV117" s="152"/>
      <c r="FW117" s="152"/>
      <c r="FX117" s="152"/>
      <c r="FY117" s="152"/>
      <c r="FZ117" s="152"/>
      <c r="GA117" s="152"/>
      <c r="GB117" s="152"/>
      <c r="GC117" s="152"/>
      <c r="GD117" s="152"/>
      <c r="GE117" s="152"/>
      <c r="GF117" s="152"/>
      <c r="GG117" s="152"/>
      <c r="GH117" s="152"/>
      <c r="GI117" s="152"/>
      <c r="GJ117" s="152"/>
      <c r="GK117" s="152"/>
      <c r="GL117" s="152"/>
      <c r="GM117" s="152"/>
      <c r="GN117" s="152"/>
      <c r="GO117" s="152"/>
      <c r="GP117" s="152"/>
      <c r="GQ117" s="152"/>
      <c r="GR117" s="152"/>
      <c r="GS117" s="152"/>
      <c r="GT117" s="152"/>
      <c r="GU117" s="152"/>
      <c r="GV117" s="152"/>
      <c r="GW117" s="152"/>
      <c r="GX117" s="152"/>
      <c r="GY117" s="152"/>
      <c r="GZ117" s="152"/>
      <c r="HA117" s="152"/>
      <c r="HB117" s="152"/>
      <c r="HC117" s="152"/>
      <c r="HD117" s="152"/>
      <c r="HE117" s="152"/>
      <c r="HF117" s="152"/>
      <c r="HG117" s="152"/>
      <c r="HH117" s="152"/>
      <c r="HI117" s="152"/>
      <c r="HJ117" s="152"/>
      <c r="HK117" s="152"/>
      <c r="HL117" s="152"/>
      <c r="HM117" s="152"/>
      <c r="HN117" s="152"/>
      <c r="HO117" s="152"/>
      <c r="HP117" s="152"/>
      <c r="HQ117" s="152"/>
      <c r="HR117" s="152"/>
      <c r="HS117" s="152"/>
      <c r="HT117" s="152"/>
      <c r="HU117" s="152"/>
      <c r="HV117" s="152"/>
      <c r="HW117" s="152"/>
      <c r="HX117" s="152"/>
      <c r="HY117" s="152"/>
      <c r="HZ117" s="152"/>
      <c r="IA117" s="152"/>
      <c r="IB117" s="152"/>
      <c r="IC117" s="152"/>
      <c r="ID117" s="152"/>
      <c r="IE117" s="152"/>
      <c r="IF117" s="152"/>
      <c r="IG117" s="152"/>
      <c r="IH117" s="152"/>
      <c r="II117" s="152"/>
      <c r="IJ117" s="152"/>
      <c r="IK117" s="152"/>
      <c r="IL117" s="152"/>
      <c r="IM117" s="152"/>
      <c r="IN117" s="152"/>
      <c r="IO117" s="152"/>
      <c r="IP117" s="152"/>
      <c r="IQ117" s="152"/>
      <c r="IR117" s="152"/>
      <c r="IS117" s="152"/>
      <c r="IT117" s="152"/>
      <c r="IU117" s="152"/>
      <c r="IV117" s="152"/>
      <c r="IW117" s="152"/>
    </row>
    <row r="118" customFormat="false" ht="12.75" hidden="false" customHeight="false" outlineLevel="0" collapsed="false">
      <c r="A118" s="150"/>
      <c r="B118" s="130"/>
      <c r="C118" s="152"/>
      <c r="D118" s="152"/>
      <c r="E118" s="152"/>
      <c r="F118" s="152"/>
      <c r="G118" s="152"/>
      <c r="H118" s="152"/>
      <c r="I118" s="152"/>
      <c r="J118" s="153"/>
      <c r="K118" s="152"/>
      <c r="L118" s="154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2"/>
      <c r="BJ118" s="152"/>
      <c r="BK118" s="152"/>
      <c r="BL118" s="152"/>
      <c r="BM118" s="152"/>
      <c r="BN118" s="152"/>
      <c r="BO118" s="152"/>
      <c r="BP118" s="152"/>
      <c r="BQ118" s="152"/>
      <c r="BR118" s="152"/>
      <c r="BS118" s="152"/>
      <c r="BT118" s="152"/>
      <c r="BU118" s="152"/>
      <c r="BV118" s="152"/>
      <c r="BW118" s="152"/>
      <c r="BX118" s="152"/>
      <c r="BY118" s="152"/>
      <c r="BZ118" s="152"/>
      <c r="CA118" s="152"/>
      <c r="CB118" s="152"/>
      <c r="CC118" s="152"/>
      <c r="CD118" s="152"/>
      <c r="CE118" s="152"/>
      <c r="CF118" s="152"/>
      <c r="CG118" s="152"/>
      <c r="CH118" s="152"/>
      <c r="CI118" s="152"/>
      <c r="CJ118" s="152"/>
      <c r="CK118" s="152"/>
      <c r="CL118" s="152"/>
      <c r="CM118" s="152"/>
      <c r="CN118" s="152"/>
      <c r="CO118" s="152"/>
      <c r="CP118" s="152"/>
      <c r="CQ118" s="152"/>
      <c r="CR118" s="152"/>
      <c r="CS118" s="152"/>
      <c r="CT118" s="152"/>
      <c r="CU118" s="152"/>
      <c r="CV118" s="152"/>
      <c r="CW118" s="152"/>
      <c r="CX118" s="152"/>
      <c r="CY118" s="152"/>
      <c r="CZ118" s="152"/>
      <c r="DA118" s="152"/>
      <c r="DB118" s="152"/>
      <c r="DC118" s="152"/>
      <c r="DD118" s="152"/>
      <c r="DE118" s="152"/>
      <c r="DF118" s="152"/>
      <c r="DG118" s="152"/>
      <c r="DH118" s="152"/>
      <c r="DI118" s="152"/>
      <c r="DJ118" s="152"/>
      <c r="DK118" s="152"/>
      <c r="DL118" s="152"/>
      <c r="DM118" s="152"/>
      <c r="DN118" s="152"/>
      <c r="DO118" s="152"/>
      <c r="DP118" s="152"/>
      <c r="DQ118" s="152"/>
      <c r="DR118" s="152"/>
      <c r="DS118" s="152"/>
      <c r="DT118" s="152"/>
      <c r="DU118" s="152"/>
      <c r="DV118" s="152"/>
      <c r="DW118" s="152"/>
      <c r="DX118" s="152"/>
      <c r="DY118" s="152"/>
      <c r="DZ118" s="152"/>
      <c r="EA118" s="152"/>
      <c r="EB118" s="152"/>
      <c r="EC118" s="152"/>
      <c r="ED118" s="152"/>
      <c r="EE118" s="152"/>
      <c r="EF118" s="152"/>
      <c r="EG118" s="152"/>
      <c r="EH118" s="152"/>
      <c r="EI118" s="152"/>
      <c r="EJ118" s="152"/>
      <c r="EK118" s="152"/>
      <c r="EL118" s="152"/>
      <c r="EM118" s="152"/>
      <c r="EN118" s="152"/>
      <c r="EO118" s="152"/>
      <c r="EP118" s="152"/>
      <c r="EQ118" s="152"/>
      <c r="ER118" s="152"/>
      <c r="ES118" s="152"/>
      <c r="ET118" s="152"/>
      <c r="EU118" s="152"/>
      <c r="EV118" s="152"/>
      <c r="EW118" s="152"/>
      <c r="EX118" s="152"/>
      <c r="EY118" s="152"/>
      <c r="EZ118" s="152"/>
      <c r="FA118" s="152"/>
      <c r="FB118" s="152"/>
      <c r="FC118" s="152"/>
      <c r="FD118" s="152"/>
      <c r="FE118" s="152"/>
      <c r="FF118" s="152"/>
      <c r="FG118" s="152"/>
      <c r="FH118" s="152"/>
      <c r="FI118" s="152"/>
      <c r="FJ118" s="152"/>
      <c r="FK118" s="152"/>
      <c r="FL118" s="152"/>
      <c r="FM118" s="152"/>
      <c r="FN118" s="152"/>
      <c r="FO118" s="152"/>
      <c r="FP118" s="152"/>
      <c r="FQ118" s="152"/>
      <c r="FR118" s="152"/>
      <c r="FS118" s="152"/>
      <c r="FT118" s="152"/>
      <c r="FU118" s="152"/>
      <c r="FV118" s="152"/>
      <c r="FW118" s="152"/>
      <c r="FX118" s="152"/>
      <c r="FY118" s="152"/>
      <c r="FZ118" s="152"/>
      <c r="GA118" s="152"/>
      <c r="GB118" s="152"/>
      <c r="GC118" s="152"/>
      <c r="GD118" s="152"/>
      <c r="GE118" s="152"/>
      <c r="GF118" s="152"/>
      <c r="GG118" s="152"/>
      <c r="GH118" s="152"/>
      <c r="GI118" s="152"/>
      <c r="GJ118" s="152"/>
      <c r="GK118" s="152"/>
      <c r="GL118" s="152"/>
      <c r="GM118" s="152"/>
      <c r="GN118" s="152"/>
      <c r="GO118" s="152"/>
      <c r="GP118" s="152"/>
      <c r="GQ118" s="152"/>
      <c r="GR118" s="152"/>
      <c r="GS118" s="152"/>
      <c r="GT118" s="152"/>
      <c r="GU118" s="152"/>
      <c r="GV118" s="152"/>
      <c r="GW118" s="152"/>
      <c r="GX118" s="152"/>
      <c r="GY118" s="152"/>
      <c r="GZ118" s="152"/>
      <c r="HA118" s="152"/>
      <c r="HB118" s="152"/>
      <c r="HC118" s="152"/>
      <c r="HD118" s="152"/>
      <c r="HE118" s="152"/>
      <c r="HF118" s="152"/>
      <c r="HG118" s="152"/>
      <c r="HH118" s="152"/>
      <c r="HI118" s="152"/>
      <c r="HJ118" s="152"/>
      <c r="HK118" s="152"/>
      <c r="HL118" s="152"/>
      <c r="HM118" s="152"/>
      <c r="HN118" s="152"/>
      <c r="HO118" s="152"/>
      <c r="HP118" s="152"/>
      <c r="HQ118" s="152"/>
      <c r="HR118" s="152"/>
      <c r="HS118" s="152"/>
      <c r="HT118" s="152"/>
      <c r="HU118" s="152"/>
      <c r="HV118" s="152"/>
      <c r="HW118" s="152"/>
      <c r="HX118" s="152"/>
      <c r="HY118" s="152"/>
      <c r="HZ118" s="152"/>
      <c r="IA118" s="152"/>
      <c r="IB118" s="152"/>
      <c r="IC118" s="152"/>
      <c r="ID118" s="152"/>
      <c r="IE118" s="152"/>
      <c r="IF118" s="152"/>
      <c r="IG118" s="152"/>
      <c r="IH118" s="152"/>
      <c r="II118" s="152"/>
      <c r="IJ118" s="152"/>
      <c r="IK118" s="152"/>
      <c r="IL118" s="152"/>
      <c r="IM118" s="152"/>
      <c r="IN118" s="152"/>
      <c r="IO118" s="152"/>
      <c r="IP118" s="152"/>
      <c r="IQ118" s="152"/>
      <c r="IR118" s="152"/>
      <c r="IS118" s="152"/>
      <c r="IT118" s="152"/>
      <c r="IU118" s="152"/>
      <c r="IV118" s="152"/>
      <c r="IW118" s="152"/>
    </row>
    <row r="119" customFormat="false" ht="12.75" hidden="true" customHeight="false" outlineLevel="0" collapsed="false">
      <c r="A119" s="172" t="s">
        <v>141</v>
      </c>
      <c r="B119" s="134"/>
      <c r="C119" s="0"/>
      <c r="D119" s="0"/>
      <c r="E119" s="0"/>
      <c r="F119" s="0"/>
      <c r="G119" s="0"/>
      <c r="H119" s="0"/>
      <c r="I119" s="0"/>
      <c r="J119" s="135"/>
      <c r="K119" s="0"/>
      <c r="L119" s="136"/>
      <c r="M119" s="90"/>
      <c r="O119" s="90"/>
      <c r="Q119" s="90"/>
      <c r="S119" s="90"/>
      <c r="T119" s="90"/>
      <c r="U119" s="90"/>
      <c r="V119" s="90"/>
      <c r="X119" s="90"/>
      <c r="Z119" s="90"/>
      <c r="AB119" s="90"/>
      <c r="AD119" s="90"/>
      <c r="AZ119" s="90"/>
      <c r="BA119" s="90"/>
      <c r="BB119" s="90"/>
      <c r="BH119" s="90"/>
      <c r="BI119" s="171"/>
      <c r="BJ119" s="171"/>
      <c r="BK119" s="171"/>
      <c r="BL119" s="171"/>
      <c r="BM119" s="171"/>
      <c r="BN119" s="171"/>
      <c r="BO119" s="171"/>
      <c r="BP119" s="171"/>
      <c r="BQ119" s="171"/>
      <c r="BR119" s="171"/>
      <c r="BS119" s="171"/>
      <c r="BT119" s="171"/>
      <c r="BU119" s="171"/>
      <c r="BV119" s="171"/>
      <c r="BW119" s="171"/>
      <c r="BX119" s="171"/>
      <c r="BY119" s="171"/>
      <c r="BZ119" s="171"/>
      <c r="CA119" s="171"/>
      <c r="CB119" s="171"/>
      <c r="CC119" s="171"/>
      <c r="CD119" s="171"/>
      <c r="CE119" s="171"/>
      <c r="CF119" s="171"/>
      <c r="CG119" s="171"/>
      <c r="CH119" s="171"/>
      <c r="CI119" s="171"/>
      <c r="CJ119" s="171"/>
      <c r="CK119" s="171"/>
      <c r="CL119" s="171"/>
      <c r="CM119" s="171"/>
      <c r="CN119" s="171"/>
      <c r="CO119" s="171"/>
      <c r="CP119" s="171"/>
      <c r="CQ119" s="171"/>
      <c r="CR119" s="171"/>
      <c r="CS119" s="171"/>
      <c r="CT119" s="171"/>
      <c r="CU119" s="171"/>
      <c r="CV119" s="171"/>
      <c r="CW119" s="171"/>
      <c r="CX119" s="171"/>
      <c r="CY119" s="171"/>
      <c r="CZ119" s="171"/>
      <c r="DA119" s="171"/>
      <c r="DB119" s="171"/>
      <c r="DC119" s="171"/>
      <c r="DD119" s="171"/>
      <c r="DE119" s="171"/>
      <c r="DF119" s="171"/>
      <c r="DG119" s="171"/>
      <c r="DH119" s="171"/>
      <c r="DI119" s="171"/>
      <c r="DJ119" s="171"/>
      <c r="DK119" s="171"/>
      <c r="DL119" s="171"/>
      <c r="DM119" s="171"/>
      <c r="DN119" s="171"/>
      <c r="DO119" s="171"/>
      <c r="DP119" s="171"/>
      <c r="DQ119" s="171"/>
      <c r="DR119" s="171"/>
      <c r="DS119" s="171"/>
      <c r="DT119" s="171"/>
      <c r="DU119" s="171"/>
      <c r="DV119" s="171"/>
      <c r="DW119" s="171"/>
      <c r="DX119" s="171"/>
      <c r="DY119" s="171"/>
      <c r="DZ119" s="171"/>
      <c r="EA119" s="171"/>
      <c r="EB119" s="171"/>
      <c r="EC119" s="171"/>
      <c r="ED119" s="171"/>
      <c r="EE119" s="171"/>
      <c r="EF119" s="171"/>
      <c r="EG119" s="171"/>
      <c r="EH119" s="171"/>
      <c r="EI119" s="171"/>
      <c r="EJ119" s="171"/>
      <c r="EK119" s="171"/>
      <c r="EL119" s="171"/>
      <c r="EM119" s="171"/>
      <c r="EN119" s="171"/>
      <c r="EO119" s="171"/>
      <c r="EP119" s="171"/>
      <c r="EQ119" s="171"/>
      <c r="ER119" s="171"/>
      <c r="ES119" s="171"/>
      <c r="ET119" s="171"/>
      <c r="EU119" s="171"/>
      <c r="EV119" s="171"/>
      <c r="EW119" s="171"/>
      <c r="EX119" s="171"/>
      <c r="EY119" s="171"/>
      <c r="EZ119" s="171"/>
      <c r="FA119" s="171"/>
      <c r="FB119" s="171"/>
      <c r="FC119" s="171"/>
      <c r="FD119" s="171"/>
      <c r="FE119" s="171"/>
      <c r="FF119" s="171"/>
      <c r="FG119" s="171"/>
      <c r="FH119" s="171"/>
      <c r="FI119" s="171"/>
      <c r="FJ119" s="171"/>
      <c r="FK119" s="171"/>
      <c r="FL119" s="171"/>
      <c r="FM119" s="171"/>
      <c r="FN119" s="171"/>
      <c r="FO119" s="171"/>
      <c r="FP119" s="171"/>
      <c r="FQ119" s="171"/>
      <c r="FR119" s="171"/>
      <c r="FS119" s="171"/>
      <c r="FT119" s="171"/>
      <c r="FU119" s="171"/>
      <c r="FV119" s="171"/>
      <c r="FW119" s="171"/>
      <c r="FX119" s="171"/>
      <c r="FY119" s="171"/>
      <c r="FZ119" s="171"/>
      <c r="GA119" s="171"/>
      <c r="GB119" s="171"/>
      <c r="GC119" s="171"/>
      <c r="GD119" s="171"/>
      <c r="GE119" s="171"/>
      <c r="GF119" s="171"/>
      <c r="GG119" s="171"/>
      <c r="GH119" s="171"/>
      <c r="GI119" s="171"/>
      <c r="GJ119" s="171"/>
      <c r="GK119" s="171"/>
      <c r="GL119" s="171"/>
      <c r="GM119" s="171"/>
      <c r="GN119" s="171"/>
      <c r="GO119" s="171"/>
      <c r="GP119" s="171"/>
      <c r="GQ119" s="171"/>
      <c r="GR119" s="171"/>
      <c r="GS119" s="171"/>
      <c r="GT119" s="171"/>
      <c r="GU119" s="171"/>
      <c r="GV119" s="171"/>
      <c r="GW119" s="171"/>
      <c r="GX119" s="171"/>
      <c r="GY119" s="171"/>
      <c r="GZ119" s="171"/>
      <c r="HA119" s="171"/>
      <c r="HB119" s="171"/>
      <c r="HC119" s="171"/>
      <c r="HD119" s="171"/>
      <c r="HE119" s="171"/>
      <c r="HF119" s="171"/>
      <c r="HG119" s="171"/>
      <c r="HH119" s="171"/>
      <c r="HI119" s="171"/>
      <c r="HJ119" s="171"/>
      <c r="HK119" s="171"/>
      <c r="HL119" s="171"/>
      <c r="HM119" s="171"/>
      <c r="HN119" s="171"/>
      <c r="HO119" s="171"/>
      <c r="HP119" s="171"/>
      <c r="HQ119" s="171"/>
      <c r="HR119" s="171"/>
      <c r="HS119" s="171"/>
      <c r="HT119" s="171"/>
      <c r="HU119" s="171"/>
      <c r="HV119" s="171"/>
      <c r="HW119" s="171"/>
      <c r="HX119" s="171"/>
      <c r="HY119" s="171"/>
      <c r="HZ119" s="171"/>
      <c r="IA119" s="171"/>
      <c r="IB119" s="171"/>
      <c r="IC119" s="171"/>
      <c r="ID119" s="171"/>
      <c r="IE119" s="171"/>
      <c r="IF119" s="171"/>
      <c r="IG119" s="171"/>
      <c r="IH119" s="171"/>
      <c r="II119" s="171"/>
      <c r="IJ119" s="171"/>
      <c r="IK119" s="171"/>
      <c r="IL119" s="171"/>
      <c r="IM119" s="171"/>
      <c r="IN119" s="171"/>
      <c r="IO119" s="171"/>
      <c r="IP119" s="171"/>
      <c r="IQ119" s="171"/>
      <c r="IR119" s="171"/>
      <c r="IS119" s="171"/>
      <c r="IT119" s="171"/>
      <c r="IU119" s="171"/>
      <c r="IV119" s="171"/>
      <c r="IW119" s="171"/>
    </row>
    <row r="120" customFormat="false" ht="12.75" hidden="true" customHeight="false" outlineLevel="0" collapsed="false">
      <c r="A120" s="176"/>
      <c r="B120" s="134" t="s">
        <v>142</v>
      </c>
      <c r="C120" s="0"/>
      <c r="D120" s="0"/>
      <c r="E120" s="0"/>
      <c r="F120" s="0"/>
      <c r="G120" s="0"/>
      <c r="H120" s="0"/>
      <c r="I120" s="0"/>
      <c r="J120" s="135"/>
      <c r="K120" s="0"/>
      <c r="L120" s="136" t="s">
        <v>47</v>
      </c>
      <c r="M120" s="90"/>
      <c r="N120" s="90" t="n">
        <v>0</v>
      </c>
      <c r="O120" s="90"/>
      <c r="P120" s="90" t="n">
        <v>0</v>
      </c>
      <c r="Q120" s="90"/>
      <c r="R120" s="90" t="n">
        <f aca="false">+N120+P120</f>
        <v>0</v>
      </c>
      <c r="S120" s="90"/>
      <c r="T120" s="90" t="n">
        <v>0</v>
      </c>
      <c r="U120" s="90"/>
      <c r="V120" s="90" t="n">
        <v>0</v>
      </c>
      <c r="X120" s="90" t="n">
        <v>0</v>
      </c>
      <c r="Z120" s="90" t="n">
        <v>0</v>
      </c>
      <c r="AB120" s="90" t="n">
        <v>0</v>
      </c>
      <c r="AD120" s="90" t="n">
        <v>0</v>
      </c>
      <c r="AF120" s="90" t="n">
        <v>0</v>
      </c>
      <c r="AH120" s="90" t="n">
        <v>0</v>
      </c>
      <c r="AJ120" s="90" t="n">
        <v>0</v>
      </c>
      <c r="AL120" s="90" t="n">
        <v>0</v>
      </c>
      <c r="AN120" s="90" t="n">
        <v>0</v>
      </c>
      <c r="AP120" s="90" t="n">
        <v>0</v>
      </c>
      <c r="AR120" s="90" t="n">
        <v>0</v>
      </c>
      <c r="AT120" s="90" t="n">
        <v>0</v>
      </c>
      <c r="AV120" s="90" t="n">
        <v>0</v>
      </c>
      <c r="AX120" s="90" t="n">
        <v>0</v>
      </c>
      <c r="AY120" s="90" t="n">
        <f aca="false">SUM(T120:AX120)</f>
        <v>0</v>
      </c>
      <c r="AZ120" s="90"/>
      <c r="BA120" s="90" t="n">
        <v>0</v>
      </c>
      <c r="BB120" s="90"/>
      <c r="BC120" s="90" t="n">
        <f aca="false">+R120-AY120+BA120</f>
        <v>0</v>
      </c>
      <c r="BE120" s="90" t="n">
        <f aca="false">+AY120+BC120</f>
        <v>0</v>
      </c>
      <c r="BG120" s="90" t="n">
        <f aca="false">+R120-BE120</f>
        <v>0</v>
      </c>
      <c r="BH120" s="90"/>
      <c r="BI120" s="171"/>
      <c r="BJ120" s="171"/>
      <c r="BK120" s="171"/>
      <c r="BL120" s="171"/>
      <c r="BM120" s="171"/>
      <c r="BN120" s="171"/>
      <c r="BO120" s="171"/>
      <c r="BP120" s="171"/>
      <c r="BQ120" s="171"/>
      <c r="BR120" s="171"/>
      <c r="BS120" s="171"/>
      <c r="BT120" s="171"/>
      <c r="BU120" s="171"/>
      <c r="BV120" s="171"/>
      <c r="BW120" s="171"/>
      <c r="BX120" s="171"/>
      <c r="BY120" s="171"/>
      <c r="BZ120" s="171"/>
      <c r="CA120" s="171"/>
      <c r="CB120" s="171"/>
      <c r="CC120" s="171"/>
      <c r="CD120" s="171"/>
      <c r="CE120" s="171"/>
      <c r="CF120" s="171"/>
      <c r="CG120" s="171"/>
      <c r="CH120" s="171"/>
      <c r="CI120" s="171"/>
      <c r="CJ120" s="171"/>
      <c r="CK120" s="171"/>
      <c r="CL120" s="171"/>
      <c r="CM120" s="171"/>
      <c r="CN120" s="171"/>
      <c r="CO120" s="171"/>
      <c r="CP120" s="171"/>
      <c r="CQ120" s="171"/>
      <c r="CR120" s="171"/>
      <c r="CS120" s="171"/>
      <c r="CT120" s="171"/>
      <c r="CU120" s="171"/>
      <c r="CV120" s="171"/>
      <c r="CW120" s="171"/>
      <c r="CX120" s="171"/>
      <c r="CY120" s="171"/>
      <c r="CZ120" s="171"/>
      <c r="DA120" s="171"/>
      <c r="DB120" s="171"/>
      <c r="DC120" s="171"/>
      <c r="DD120" s="171"/>
      <c r="DE120" s="171"/>
      <c r="DF120" s="171"/>
      <c r="DG120" s="171"/>
      <c r="DH120" s="171"/>
      <c r="DI120" s="171"/>
      <c r="DJ120" s="171"/>
      <c r="DK120" s="171"/>
      <c r="DL120" s="171"/>
      <c r="DM120" s="171"/>
      <c r="DN120" s="171"/>
      <c r="DO120" s="171"/>
      <c r="DP120" s="171"/>
      <c r="DQ120" s="171"/>
      <c r="DR120" s="171"/>
      <c r="DS120" s="171"/>
      <c r="DT120" s="171"/>
      <c r="DU120" s="171"/>
      <c r="DV120" s="171"/>
      <c r="DW120" s="171"/>
      <c r="DX120" s="171"/>
      <c r="DY120" s="171"/>
      <c r="DZ120" s="171"/>
      <c r="EA120" s="171"/>
      <c r="EB120" s="171"/>
      <c r="EC120" s="171"/>
      <c r="ED120" s="171"/>
      <c r="EE120" s="171"/>
      <c r="EF120" s="171"/>
      <c r="EG120" s="171"/>
      <c r="EH120" s="171"/>
      <c r="EI120" s="171"/>
      <c r="EJ120" s="171"/>
      <c r="EK120" s="171"/>
      <c r="EL120" s="171"/>
      <c r="EM120" s="171"/>
      <c r="EN120" s="171"/>
      <c r="EO120" s="171"/>
      <c r="EP120" s="171"/>
      <c r="EQ120" s="171"/>
      <c r="ER120" s="171"/>
      <c r="ES120" s="171"/>
      <c r="ET120" s="171"/>
      <c r="EU120" s="171"/>
      <c r="EV120" s="171"/>
      <c r="EW120" s="171"/>
      <c r="EX120" s="171"/>
      <c r="EY120" s="171"/>
      <c r="EZ120" s="171"/>
      <c r="FA120" s="171"/>
      <c r="FB120" s="171"/>
      <c r="FC120" s="171"/>
      <c r="FD120" s="171"/>
      <c r="FE120" s="171"/>
      <c r="FF120" s="171"/>
      <c r="FG120" s="171"/>
      <c r="FH120" s="171"/>
      <c r="FI120" s="171"/>
      <c r="FJ120" s="171"/>
      <c r="FK120" s="171"/>
      <c r="FL120" s="171"/>
      <c r="FM120" s="171"/>
      <c r="FN120" s="171"/>
      <c r="FO120" s="171"/>
      <c r="FP120" s="171"/>
      <c r="FQ120" s="171"/>
      <c r="FR120" s="171"/>
      <c r="FS120" s="171"/>
      <c r="FT120" s="171"/>
      <c r="FU120" s="171"/>
      <c r="FV120" s="171"/>
      <c r="FW120" s="171"/>
      <c r="FX120" s="171"/>
      <c r="FY120" s="171"/>
      <c r="FZ120" s="171"/>
      <c r="GA120" s="171"/>
      <c r="GB120" s="171"/>
      <c r="GC120" s="171"/>
      <c r="GD120" s="171"/>
      <c r="GE120" s="171"/>
      <c r="GF120" s="171"/>
      <c r="GG120" s="171"/>
      <c r="GH120" s="171"/>
      <c r="GI120" s="171"/>
      <c r="GJ120" s="171"/>
      <c r="GK120" s="171"/>
      <c r="GL120" s="171"/>
      <c r="GM120" s="171"/>
      <c r="GN120" s="171"/>
      <c r="GO120" s="171"/>
      <c r="GP120" s="171"/>
      <c r="GQ120" s="171"/>
      <c r="GR120" s="171"/>
      <c r="GS120" s="171"/>
      <c r="GT120" s="171"/>
      <c r="GU120" s="171"/>
      <c r="GV120" s="171"/>
      <c r="GW120" s="171"/>
      <c r="GX120" s="171"/>
      <c r="GY120" s="171"/>
      <c r="GZ120" s="171"/>
      <c r="HA120" s="171"/>
      <c r="HB120" s="171"/>
      <c r="HC120" s="171"/>
      <c r="HD120" s="171"/>
      <c r="HE120" s="171"/>
      <c r="HF120" s="171"/>
      <c r="HG120" s="171"/>
      <c r="HH120" s="171"/>
      <c r="HI120" s="171"/>
      <c r="HJ120" s="171"/>
      <c r="HK120" s="171"/>
      <c r="HL120" s="171"/>
      <c r="HM120" s="171"/>
      <c r="HN120" s="171"/>
      <c r="HO120" s="171"/>
      <c r="HP120" s="171"/>
      <c r="HQ120" s="171"/>
      <c r="HR120" s="171"/>
      <c r="HS120" s="171"/>
      <c r="HT120" s="171"/>
      <c r="HU120" s="171"/>
      <c r="HV120" s="171"/>
      <c r="HW120" s="171"/>
      <c r="HX120" s="171"/>
      <c r="HY120" s="171"/>
      <c r="HZ120" s="171"/>
      <c r="IA120" s="171"/>
      <c r="IB120" s="171"/>
      <c r="IC120" s="171"/>
      <c r="ID120" s="171"/>
      <c r="IE120" s="171"/>
      <c r="IF120" s="171"/>
      <c r="IG120" s="171"/>
      <c r="IH120" s="171"/>
      <c r="II120" s="171"/>
      <c r="IJ120" s="171"/>
      <c r="IK120" s="171"/>
      <c r="IL120" s="171"/>
      <c r="IM120" s="171"/>
      <c r="IN120" s="171"/>
      <c r="IO120" s="171"/>
      <c r="IP120" s="171"/>
      <c r="IQ120" s="171"/>
      <c r="IR120" s="171"/>
      <c r="IS120" s="171"/>
      <c r="IT120" s="171"/>
      <c r="IU120" s="171"/>
      <c r="IV120" s="171"/>
      <c r="IW120" s="171"/>
    </row>
    <row r="121" customFormat="false" ht="12.75" hidden="true" customHeight="false" outlineLevel="0" collapsed="false">
      <c r="A121" s="176"/>
      <c r="B121" s="134" t="s">
        <v>143</v>
      </c>
      <c r="C121" s="0"/>
      <c r="D121" s="0"/>
      <c r="E121" s="0"/>
      <c r="F121" s="0"/>
      <c r="G121" s="0"/>
      <c r="H121" s="0"/>
      <c r="I121" s="0"/>
      <c r="J121" s="135"/>
      <c r="K121" s="0"/>
      <c r="L121" s="136" t="s">
        <v>47</v>
      </c>
      <c r="M121" s="90"/>
      <c r="N121" s="90" t="n">
        <v>0</v>
      </c>
      <c r="O121" s="90"/>
      <c r="P121" s="90" t="n">
        <v>0</v>
      </c>
      <c r="Q121" s="90"/>
      <c r="R121" s="90" t="n">
        <v>0</v>
      </c>
      <c r="S121" s="90"/>
      <c r="T121" s="90" t="n">
        <v>0</v>
      </c>
      <c r="U121" s="90"/>
      <c r="V121" s="90" t="n">
        <v>0</v>
      </c>
      <c r="X121" s="90" t="n">
        <v>0</v>
      </c>
      <c r="Z121" s="90" t="n">
        <v>0</v>
      </c>
      <c r="AB121" s="90" t="n">
        <v>0</v>
      </c>
      <c r="AD121" s="90" t="n">
        <v>0</v>
      </c>
      <c r="AF121" s="90" t="n">
        <v>0</v>
      </c>
      <c r="AH121" s="90" t="n">
        <v>0</v>
      </c>
      <c r="AJ121" s="90" t="n">
        <v>0</v>
      </c>
      <c r="AL121" s="90" t="n">
        <v>0</v>
      </c>
      <c r="AN121" s="90" t="n">
        <v>0</v>
      </c>
      <c r="AP121" s="90" t="n">
        <v>0</v>
      </c>
      <c r="AR121" s="90" t="n">
        <v>0</v>
      </c>
      <c r="AT121" s="90" t="n">
        <v>0</v>
      </c>
      <c r="AV121" s="90" t="n">
        <v>0</v>
      </c>
      <c r="AX121" s="90" t="n">
        <v>0</v>
      </c>
      <c r="AY121" s="90" t="n">
        <f aca="false">SUM(T121:AX121)</f>
        <v>0</v>
      </c>
      <c r="AZ121" s="90"/>
      <c r="BA121" s="90" t="n">
        <v>0</v>
      </c>
      <c r="BB121" s="90"/>
      <c r="BC121" s="90" t="n">
        <f aca="false">IF(+R121-AY121+BA121&gt;0,R121-AY121+BA121,0)</f>
        <v>0</v>
      </c>
      <c r="BE121" s="90" t="n">
        <f aca="false">+AY121+BC121</f>
        <v>0</v>
      </c>
      <c r="BG121" s="90" t="n">
        <f aca="false">+R121-BE121</f>
        <v>0</v>
      </c>
      <c r="BH121" s="90"/>
      <c r="BI121" s="171"/>
      <c r="BJ121" s="171"/>
      <c r="BK121" s="171"/>
      <c r="BL121" s="171"/>
      <c r="BM121" s="171"/>
      <c r="BN121" s="171"/>
      <c r="BO121" s="171"/>
      <c r="BP121" s="171"/>
      <c r="BQ121" s="171"/>
      <c r="BR121" s="171"/>
      <c r="BS121" s="171"/>
      <c r="BT121" s="171"/>
      <c r="BU121" s="171"/>
      <c r="BV121" s="171"/>
      <c r="BW121" s="171"/>
      <c r="BX121" s="171"/>
      <c r="BY121" s="171"/>
      <c r="BZ121" s="171"/>
      <c r="CA121" s="171"/>
      <c r="CB121" s="171"/>
      <c r="CC121" s="171"/>
      <c r="CD121" s="171"/>
      <c r="CE121" s="171"/>
      <c r="CF121" s="171"/>
      <c r="CG121" s="171"/>
      <c r="CH121" s="171"/>
      <c r="CI121" s="171"/>
      <c r="CJ121" s="171"/>
      <c r="CK121" s="171"/>
      <c r="CL121" s="171"/>
      <c r="CM121" s="171"/>
      <c r="CN121" s="171"/>
      <c r="CO121" s="171"/>
      <c r="CP121" s="171"/>
      <c r="CQ121" s="171"/>
      <c r="CR121" s="171"/>
      <c r="CS121" s="171"/>
      <c r="CT121" s="171"/>
      <c r="CU121" s="171"/>
      <c r="CV121" s="171"/>
      <c r="CW121" s="171"/>
      <c r="CX121" s="171"/>
      <c r="CY121" s="171"/>
      <c r="CZ121" s="171"/>
      <c r="DA121" s="171"/>
      <c r="DB121" s="171"/>
      <c r="DC121" s="171"/>
      <c r="DD121" s="171"/>
      <c r="DE121" s="171"/>
      <c r="DF121" s="171"/>
      <c r="DG121" s="171"/>
      <c r="DH121" s="171"/>
      <c r="DI121" s="171"/>
      <c r="DJ121" s="171"/>
      <c r="DK121" s="171"/>
      <c r="DL121" s="171"/>
      <c r="DM121" s="171"/>
      <c r="DN121" s="171"/>
      <c r="DO121" s="171"/>
      <c r="DP121" s="171"/>
      <c r="DQ121" s="171"/>
      <c r="DR121" s="171"/>
      <c r="DS121" s="171"/>
      <c r="DT121" s="171"/>
      <c r="DU121" s="171"/>
      <c r="DV121" s="171"/>
      <c r="DW121" s="171"/>
      <c r="DX121" s="171"/>
      <c r="DY121" s="171"/>
      <c r="DZ121" s="171"/>
      <c r="EA121" s="171"/>
      <c r="EB121" s="171"/>
      <c r="EC121" s="171"/>
      <c r="ED121" s="171"/>
      <c r="EE121" s="171"/>
      <c r="EF121" s="171"/>
      <c r="EG121" s="171"/>
      <c r="EH121" s="171"/>
      <c r="EI121" s="171"/>
      <c r="EJ121" s="171"/>
      <c r="EK121" s="171"/>
      <c r="EL121" s="171"/>
      <c r="EM121" s="171"/>
      <c r="EN121" s="171"/>
      <c r="EO121" s="171"/>
      <c r="EP121" s="171"/>
      <c r="EQ121" s="171"/>
      <c r="ER121" s="171"/>
      <c r="ES121" s="171"/>
      <c r="ET121" s="171"/>
      <c r="EU121" s="171"/>
      <c r="EV121" s="171"/>
      <c r="EW121" s="171"/>
      <c r="EX121" s="171"/>
      <c r="EY121" s="171"/>
      <c r="EZ121" s="171"/>
      <c r="FA121" s="171"/>
      <c r="FB121" s="171"/>
      <c r="FC121" s="171"/>
      <c r="FD121" s="171"/>
      <c r="FE121" s="171"/>
      <c r="FF121" s="171"/>
      <c r="FG121" s="171"/>
      <c r="FH121" s="171"/>
      <c r="FI121" s="171"/>
      <c r="FJ121" s="171"/>
      <c r="FK121" s="171"/>
      <c r="FL121" s="171"/>
      <c r="FM121" s="171"/>
      <c r="FN121" s="171"/>
      <c r="FO121" s="171"/>
      <c r="FP121" s="171"/>
      <c r="FQ121" s="171"/>
      <c r="FR121" s="171"/>
      <c r="FS121" s="171"/>
      <c r="FT121" s="171"/>
      <c r="FU121" s="171"/>
      <c r="FV121" s="171"/>
      <c r="FW121" s="171"/>
      <c r="FX121" s="171"/>
      <c r="FY121" s="171"/>
      <c r="FZ121" s="171"/>
      <c r="GA121" s="171"/>
      <c r="GB121" s="171"/>
      <c r="GC121" s="171"/>
      <c r="GD121" s="171"/>
      <c r="GE121" s="171"/>
      <c r="GF121" s="171"/>
      <c r="GG121" s="171"/>
      <c r="GH121" s="171"/>
      <c r="GI121" s="171"/>
      <c r="GJ121" s="171"/>
      <c r="GK121" s="171"/>
      <c r="GL121" s="171"/>
      <c r="GM121" s="171"/>
      <c r="GN121" s="171"/>
      <c r="GO121" s="171"/>
      <c r="GP121" s="171"/>
      <c r="GQ121" s="171"/>
      <c r="GR121" s="171"/>
      <c r="GS121" s="171"/>
      <c r="GT121" s="171"/>
      <c r="GU121" s="171"/>
      <c r="GV121" s="171"/>
      <c r="GW121" s="171"/>
      <c r="GX121" s="171"/>
      <c r="GY121" s="171"/>
      <c r="GZ121" s="171"/>
      <c r="HA121" s="171"/>
      <c r="HB121" s="171"/>
      <c r="HC121" s="171"/>
      <c r="HD121" s="171"/>
      <c r="HE121" s="171"/>
      <c r="HF121" s="171"/>
      <c r="HG121" s="171"/>
      <c r="HH121" s="171"/>
      <c r="HI121" s="171"/>
      <c r="HJ121" s="171"/>
      <c r="HK121" s="171"/>
      <c r="HL121" s="171"/>
      <c r="HM121" s="171"/>
      <c r="HN121" s="171"/>
      <c r="HO121" s="171"/>
      <c r="HP121" s="171"/>
      <c r="HQ121" s="171"/>
      <c r="HR121" s="171"/>
      <c r="HS121" s="171"/>
      <c r="HT121" s="171"/>
      <c r="HU121" s="171"/>
      <c r="HV121" s="171"/>
      <c r="HW121" s="171"/>
      <c r="HX121" s="171"/>
      <c r="HY121" s="171"/>
      <c r="HZ121" s="171"/>
      <c r="IA121" s="171"/>
      <c r="IB121" s="171"/>
      <c r="IC121" s="171"/>
      <c r="ID121" s="171"/>
      <c r="IE121" s="171"/>
      <c r="IF121" s="171"/>
      <c r="IG121" s="171"/>
      <c r="IH121" s="171"/>
      <c r="II121" s="171"/>
      <c r="IJ121" s="171"/>
      <c r="IK121" s="171"/>
      <c r="IL121" s="171"/>
      <c r="IM121" s="171"/>
      <c r="IN121" s="171"/>
      <c r="IO121" s="171"/>
      <c r="IP121" s="171"/>
      <c r="IQ121" s="171"/>
      <c r="IR121" s="171"/>
      <c r="IS121" s="171"/>
      <c r="IT121" s="171"/>
      <c r="IU121" s="171"/>
      <c r="IV121" s="171"/>
      <c r="IW121" s="171"/>
    </row>
    <row r="122" customFormat="false" ht="12.75" hidden="true" customHeight="false" outlineLevel="0" collapsed="false">
      <c r="A122" s="176"/>
      <c r="B122" s="134" t="s">
        <v>60</v>
      </c>
      <c r="C122" s="0"/>
      <c r="D122" s="0"/>
      <c r="E122" s="0"/>
      <c r="F122" s="0"/>
      <c r="G122" s="0"/>
      <c r="H122" s="0"/>
      <c r="I122" s="0"/>
      <c r="J122" s="135"/>
      <c r="K122" s="0"/>
      <c r="L122" s="136" t="s">
        <v>47</v>
      </c>
      <c r="M122" s="90"/>
      <c r="N122" s="90" t="n">
        <v>0</v>
      </c>
      <c r="O122" s="90"/>
      <c r="P122" s="90" t="n">
        <v>0</v>
      </c>
      <c r="Q122" s="90"/>
      <c r="R122" s="90" t="n">
        <v>0</v>
      </c>
      <c r="S122" s="90"/>
      <c r="T122" s="90" t="n">
        <v>0</v>
      </c>
      <c r="U122" s="90"/>
      <c r="V122" s="90" t="n">
        <v>0</v>
      </c>
      <c r="X122" s="90" t="n">
        <v>0</v>
      </c>
      <c r="Z122" s="90" t="n">
        <v>0</v>
      </c>
      <c r="AB122" s="90" t="n">
        <v>0</v>
      </c>
      <c r="AD122" s="90" t="n">
        <v>0</v>
      </c>
      <c r="AF122" s="90" t="n">
        <v>0</v>
      </c>
      <c r="AH122" s="90" t="n">
        <v>0</v>
      </c>
      <c r="AJ122" s="90" t="n">
        <v>0</v>
      </c>
      <c r="AL122" s="90" t="n">
        <v>0</v>
      </c>
      <c r="AN122" s="90" t="n">
        <v>0</v>
      </c>
      <c r="AP122" s="90" t="n">
        <v>0</v>
      </c>
      <c r="AR122" s="90" t="n">
        <v>0</v>
      </c>
      <c r="AT122" s="90" t="n">
        <v>0</v>
      </c>
      <c r="AV122" s="90" t="n">
        <v>0</v>
      </c>
      <c r="AX122" s="90" t="n">
        <v>0</v>
      </c>
      <c r="AY122" s="90" t="n">
        <f aca="false">SUM(T122:AX122)</f>
        <v>0</v>
      </c>
      <c r="AZ122" s="90"/>
      <c r="BA122" s="90" t="n">
        <v>0</v>
      </c>
      <c r="BB122" s="90"/>
      <c r="BC122" s="90" t="n">
        <f aca="false">+R122-AY122+BA122</f>
        <v>0</v>
      </c>
      <c r="BE122" s="90" t="n">
        <f aca="false">+AY122+BC122</f>
        <v>0</v>
      </c>
      <c r="BG122" s="90" t="n">
        <f aca="false">+R122-BE122</f>
        <v>0</v>
      </c>
      <c r="BH122" s="90"/>
      <c r="BI122" s="171"/>
      <c r="BJ122" s="171"/>
      <c r="BK122" s="171"/>
      <c r="BL122" s="171"/>
      <c r="BM122" s="171"/>
      <c r="BN122" s="171"/>
      <c r="BO122" s="171"/>
      <c r="BP122" s="171"/>
      <c r="BQ122" s="171"/>
      <c r="BR122" s="171"/>
      <c r="BS122" s="171"/>
      <c r="BT122" s="171"/>
      <c r="BU122" s="171"/>
      <c r="BV122" s="171"/>
      <c r="BW122" s="171"/>
      <c r="BX122" s="171"/>
      <c r="BY122" s="171"/>
      <c r="BZ122" s="171"/>
      <c r="CA122" s="171"/>
      <c r="CB122" s="171"/>
      <c r="CC122" s="171"/>
      <c r="CD122" s="171"/>
      <c r="CE122" s="171"/>
      <c r="CF122" s="171"/>
      <c r="CG122" s="171"/>
      <c r="CH122" s="171"/>
      <c r="CI122" s="171"/>
      <c r="CJ122" s="171"/>
      <c r="CK122" s="171"/>
      <c r="CL122" s="171"/>
      <c r="CM122" s="171"/>
      <c r="CN122" s="171"/>
      <c r="CO122" s="171"/>
      <c r="CP122" s="171"/>
      <c r="CQ122" s="171"/>
      <c r="CR122" s="171"/>
      <c r="CS122" s="171"/>
      <c r="CT122" s="171"/>
      <c r="CU122" s="171"/>
      <c r="CV122" s="171"/>
      <c r="CW122" s="171"/>
      <c r="CX122" s="171"/>
      <c r="CY122" s="171"/>
      <c r="CZ122" s="171"/>
      <c r="DA122" s="171"/>
      <c r="DB122" s="171"/>
      <c r="DC122" s="171"/>
      <c r="DD122" s="171"/>
      <c r="DE122" s="171"/>
      <c r="DF122" s="171"/>
      <c r="DG122" s="171"/>
      <c r="DH122" s="171"/>
      <c r="DI122" s="171"/>
      <c r="DJ122" s="171"/>
      <c r="DK122" s="171"/>
      <c r="DL122" s="171"/>
      <c r="DM122" s="171"/>
      <c r="DN122" s="171"/>
      <c r="DO122" s="171"/>
      <c r="DP122" s="171"/>
      <c r="DQ122" s="171"/>
      <c r="DR122" s="171"/>
      <c r="DS122" s="171"/>
      <c r="DT122" s="171"/>
      <c r="DU122" s="171"/>
      <c r="DV122" s="171"/>
      <c r="DW122" s="171"/>
      <c r="DX122" s="171"/>
      <c r="DY122" s="171"/>
      <c r="DZ122" s="171"/>
      <c r="EA122" s="171"/>
      <c r="EB122" s="171"/>
      <c r="EC122" s="171"/>
      <c r="ED122" s="171"/>
      <c r="EE122" s="171"/>
      <c r="EF122" s="171"/>
      <c r="EG122" s="171"/>
      <c r="EH122" s="171"/>
      <c r="EI122" s="171"/>
      <c r="EJ122" s="171"/>
      <c r="EK122" s="171"/>
      <c r="EL122" s="171"/>
      <c r="EM122" s="171"/>
      <c r="EN122" s="171"/>
      <c r="EO122" s="171"/>
      <c r="EP122" s="171"/>
      <c r="EQ122" s="171"/>
      <c r="ER122" s="171"/>
      <c r="ES122" s="171"/>
      <c r="ET122" s="171"/>
      <c r="EU122" s="171"/>
      <c r="EV122" s="171"/>
      <c r="EW122" s="171"/>
      <c r="EX122" s="171"/>
      <c r="EY122" s="171"/>
      <c r="EZ122" s="171"/>
      <c r="FA122" s="171"/>
      <c r="FB122" s="171"/>
      <c r="FC122" s="171"/>
      <c r="FD122" s="171"/>
      <c r="FE122" s="171"/>
      <c r="FF122" s="171"/>
      <c r="FG122" s="171"/>
      <c r="FH122" s="171"/>
      <c r="FI122" s="171"/>
      <c r="FJ122" s="171"/>
      <c r="FK122" s="171"/>
      <c r="FL122" s="171"/>
      <c r="FM122" s="171"/>
      <c r="FN122" s="171"/>
      <c r="FO122" s="171"/>
      <c r="FP122" s="171"/>
      <c r="FQ122" s="171"/>
      <c r="FR122" s="171"/>
      <c r="FS122" s="171"/>
      <c r="FT122" s="171"/>
      <c r="FU122" s="171"/>
      <c r="FV122" s="171"/>
      <c r="FW122" s="171"/>
      <c r="FX122" s="171"/>
      <c r="FY122" s="171"/>
      <c r="FZ122" s="171"/>
      <c r="GA122" s="171"/>
      <c r="GB122" s="171"/>
      <c r="GC122" s="171"/>
      <c r="GD122" s="171"/>
      <c r="GE122" s="171"/>
      <c r="GF122" s="171"/>
      <c r="GG122" s="171"/>
      <c r="GH122" s="171"/>
      <c r="GI122" s="171"/>
      <c r="GJ122" s="171"/>
      <c r="GK122" s="171"/>
      <c r="GL122" s="171"/>
      <c r="GM122" s="171"/>
      <c r="GN122" s="171"/>
      <c r="GO122" s="171"/>
      <c r="GP122" s="171"/>
      <c r="GQ122" s="171"/>
      <c r="GR122" s="171"/>
      <c r="GS122" s="171"/>
      <c r="GT122" s="171"/>
      <c r="GU122" s="171"/>
      <c r="GV122" s="171"/>
      <c r="GW122" s="171"/>
      <c r="GX122" s="171"/>
      <c r="GY122" s="171"/>
      <c r="GZ122" s="171"/>
      <c r="HA122" s="171"/>
      <c r="HB122" s="171"/>
      <c r="HC122" s="171"/>
      <c r="HD122" s="171"/>
      <c r="HE122" s="171"/>
      <c r="HF122" s="171"/>
      <c r="HG122" s="171"/>
      <c r="HH122" s="171"/>
      <c r="HI122" s="171"/>
      <c r="HJ122" s="171"/>
      <c r="HK122" s="171"/>
      <c r="HL122" s="171"/>
      <c r="HM122" s="171"/>
      <c r="HN122" s="171"/>
      <c r="HO122" s="171"/>
      <c r="HP122" s="171"/>
      <c r="HQ122" s="171"/>
      <c r="HR122" s="171"/>
      <c r="HS122" s="171"/>
      <c r="HT122" s="171"/>
      <c r="HU122" s="171"/>
      <c r="HV122" s="171"/>
      <c r="HW122" s="171"/>
      <c r="HX122" s="171"/>
      <c r="HY122" s="171"/>
      <c r="HZ122" s="171"/>
      <c r="IA122" s="171"/>
      <c r="IB122" s="171"/>
      <c r="IC122" s="171"/>
      <c r="ID122" s="171"/>
      <c r="IE122" s="171"/>
      <c r="IF122" s="171"/>
      <c r="IG122" s="171"/>
      <c r="IH122" s="171"/>
      <c r="II122" s="171"/>
      <c r="IJ122" s="171"/>
      <c r="IK122" s="171"/>
      <c r="IL122" s="171"/>
      <c r="IM122" s="171"/>
      <c r="IN122" s="171"/>
      <c r="IO122" s="171"/>
      <c r="IP122" s="171"/>
      <c r="IQ122" s="171"/>
      <c r="IR122" s="171"/>
      <c r="IS122" s="171"/>
      <c r="IT122" s="171"/>
      <c r="IU122" s="171"/>
      <c r="IV122" s="171"/>
      <c r="IW122" s="171"/>
    </row>
    <row r="123" customFormat="false" ht="12.75" hidden="true" customHeight="false" outlineLevel="0" collapsed="false">
      <c r="A123" s="172"/>
      <c r="B123" s="150" t="s">
        <v>144</v>
      </c>
      <c r="C123" s="152"/>
      <c r="D123" s="152"/>
      <c r="E123" s="152"/>
      <c r="F123" s="152"/>
      <c r="G123" s="152"/>
      <c r="H123" s="152"/>
      <c r="I123" s="152"/>
      <c r="J123" s="153"/>
      <c r="K123" s="152"/>
      <c r="L123" s="154"/>
      <c r="M123" s="155"/>
      <c r="N123" s="173" t="n">
        <f aca="false">SUM(N120:N122)</f>
        <v>0</v>
      </c>
      <c r="O123" s="155"/>
      <c r="P123" s="173" t="n">
        <f aca="false">SUM(P120:P122)</f>
        <v>0</v>
      </c>
      <c r="Q123" s="155"/>
      <c r="R123" s="173" t="n">
        <f aca="false">SUM(R120:R122)</f>
        <v>0</v>
      </c>
      <c r="S123" s="155"/>
      <c r="T123" s="173" t="n">
        <f aca="false">SUM(T120:T122)</f>
        <v>0</v>
      </c>
      <c r="U123" s="155"/>
      <c r="V123" s="173" t="n">
        <f aca="false">SUM(V120:V122)</f>
        <v>0</v>
      </c>
      <c r="W123" s="155"/>
      <c r="X123" s="173" t="n">
        <f aca="false">SUM(X120:X122)</f>
        <v>0</v>
      </c>
      <c r="Y123" s="155"/>
      <c r="Z123" s="173" t="n">
        <f aca="false">SUM(Z120:Z122)</f>
        <v>0</v>
      </c>
      <c r="AA123" s="155"/>
      <c r="AB123" s="173" t="n">
        <f aca="false">SUM(AB120:AB122)</f>
        <v>0</v>
      </c>
      <c r="AC123" s="155"/>
      <c r="AD123" s="173" t="n">
        <f aca="false">SUM(AD120:AD122)</f>
        <v>0</v>
      </c>
      <c r="AE123" s="155"/>
      <c r="AF123" s="173" t="n">
        <f aca="false">SUM(AF120:AF122)</f>
        <v>0</v>
      </c>
      <c r="AG123" s="155"/>
      <c r="AH123" s="173" t="n">
        <f aca="false">SUM(AH120:AH122)</f>
        <v>0</v>
      </c>
      <c r="AI123" s="155"/>
      <c r="AJ123" s="173" t="n">
        <f aca="false">SUM(AJ120:AJ122)</f>
        <v>0</v>
      </c>
      <c r="AK123" s="155"/>
      <c r="AL123" s="173" t="n">
        <f aca="false">SUM(AL120:AL122)</f>
        <v>0</v>
      </c>
      <c r="AM123" s="155"/>
      <c r="AN123" s="173" t="n">
        <f aca="false">SUM(AN120:AN122)</f>
        <v>0</v>
      </c>
      <c r="AO123" s="155"/>
      <c r="AP123" s="173" t="n">
        <f aca="false">SUM(AP120:AP122)</f>
        <v>0</v>
      </c>
      <c r="AQ123" s="155"/>
      <c r="AR123" s="173" t="n">
        <f aca="false">SUM(AR120:AR122)</f>
        <v>0</v>
      </c>
      <c r="AS123" s="155"/>
      <c r="AT123" s="173" t="n">
        <f aca="false">SUM(AT120:AT122)</f>
        <v>0</v>
      </c>
      <c r="AU123" s="155"/>
      <c r="AV123" s="173" t="n">
        <f aca="false">SUM(AV120:AV122)</f>
        <v>0</v>
      </c>
      <c r="AW123" s="155"/>
      <c r="AX123" s="173" t="n">
        <f aca="false">SUM(AX120:AX122)</f>
        <v>0</v>
      </c>
      <c r="AY123" s="173" t="n">
        <f aca="false">SUM(AY120:AY122)</f>
        <v>0</v>
      </c>
      <c r="AZ123" s="155"/>
      <c r="BA123" s="173" t="n">
        <f aca="false">SUM(BA120:BA122)</f>
        <v>0</v>
      </c>
      <c r="BB123" s="155"/>
      <c r="BC123" s="173" t="n">
        <f aca="false">SUM(BC120:BC122)</f>
        <v>0</v>
      </c>
      <c r="BD123" s="155"/>
      <c r="BE123" s="173" t="n">
        <f aca="false">SUM(BE120:BE122)</f>
        <v>0</v>
      </c>
      <c r="BF123" s="155"/>
      <c r="BG123" s="173" t="n">
        <f aca="false">SUM(BG120:BG122)</f>
        <v>0</v>
      </c>
      <c r="BH123" s="155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174"/>
      <c r="DB123" s="174"/>
      <c r="DC123" s="174"/>
      <c r="DD123" s="174"/>
      <c r="DE123" s="174"/>
      <c r="DF123" s="174"/>
      <c r="DG123" s="174"/>
      <c r="DH123" s="174"/>
      <c r="DI123" s="174"/>
      <c r="DJ123" s="174"/>
      <c r="DK123" s="174"/>
      <c r="DL123" s="174"/>
      <c r="DM123" s="174"/>
      <c r="DN123" s="174"/>
      <c r="DO123" s="174"/>
      <c r="DP123" s="174"/>
      <c r="DQ123" s="174"/>
      <c r="DR123" s="174"/>
      <c r="DS123" s="174"/>
      <c r="DT123" s="174"/>
      <c r="DU123" s="174"/>
      <c r="DV123" s="174"/>
      <c r="DW123" s="174"/>
      <c r="DX123" s="174"/>
      <c r="DY123" s="174"/>
      <c r="DZ123" s="174"/>
      <c r="EA123" s="174"/>
      <c r="EB123" s="174"/>
      <c r="EC123" s="174"/>
      <c r="ED123" s="174"/>
      <c r="EE123" s="174"/>
      <c r="EF123" s="174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4"/>
      <c r="EV123" s="174"/>
      <c r="EW123" s="174"/>
      <c r="EX123" s="174"/>
      <c r="EY123" s="174"/>
      <c r="EZ123" s="174"/>
      <c r="FA123" s="174"/>
      <c r="FB123" s="174"/>
      <c r="FC123" s="174"/>
      <c r="FD123" s="174"/>
      <c r="FE123" s="174"/>
      <c r="FF123" s="174"/>
      <c r="FG123" s="174"/>
      <c r="FH123" s="174"/>
      <c r="FI123" s="174"/>
      <c r="FJ123" s="174"/>
      <c r="FK123" s="174"/>
      <c r="FL123" s="174"/>
      <c r="FM123" s="174"/>
      <c r="FN123" s="174"/>
      <c r="FO123" s="174"/>
      <c r="FP123" s="174"/>
      <c r="FQ123" s="174"/>
      <c r="FR123" s="174"/>
      <c r="FS123" s="174"/>
      <c r="FT123" s="174"/>
      <c r="FU123" s="174"/>
      <c r="FV123" s="174"/>
      <c r="FW123" s="174"/>
      <c r="FX123" s="174"/>
      <c r="FY123" s="174"/>
      <c r="FZ123" s="174"/>
      <c r="GA123" s="174"/>
      <c r="GB123" s="174"/>
      <c r="GC123" s="174"/>
      <c r="GD123" s="174"/>
      <c r="GE123" s="174"/>
      <c r="GF123" s="174"/>
      <c r="GG123" s="174"/>
      <c r="GH123" s="174"/>
      <c r="GI123" s="174"/>
      <c r="GJ123" s="174"/>
      <c r="GK123" s="174"/>
      <c r="GL123" s="174"/>
      <c r="GM123" s="174"/>
      <c r="GN123" s="174"/>
      <c r="GO123" s="174"/>
      <c r="GP123" s="174"/>
      <c r="GQ123" s="174"/>
      <c r="GR123" s="174"/>
      <c r="GS123" s="174"/>
      <c r="GT123" s="174"/>
      <c r="GU123" s="174"/>
      <c r="GV123" s="174"/>
      <c r="GW123" s="174"/>
      <c r="GX123" s="174"/>
      <c r="GY123" s="174"/>
      <c r="GZ123" s="174"/>
      <c r="HA123" s="174"/>
      <c r="HB123" s="174"/>
      <c r="HC123" s="174"/>
      <c r="HD123" s="174"/>
      <c r="HE123" s="174"/>
      <c r="HF123" s="174"/>
      <c r="HG123" s="174"/>
      <c r="HH123" s="174"/>
      <c r="HI123" s="174"/>
      <c r="HJ123" s="174"/>
      <c r="HK123" s="174"/>
      <c r="HL123" s="174"/>
      <c r="HM123" s="174"/>
      <c r="HN123" s="174"/>
      <c r="HO123" s="174"/>
      <c r="HP123" s="174"/>
      <c r="HQ123" s="174"/>
      <c r="HR123" s="174"/>
      <c r="HS123" s="174"/>
      <c r="HT123" s="174"/>
      <c r="HU123" s="174"/>
      <c r="HV123" s="174"/>
      <c r="HW123" s="174"/>
      <c r="HX123" s="174"/>
      <c r="HY123" s="174"/>
      <c r="HZ123" s="174"/>
      <c r="IA123" s="174"/>
      <c r="IB123" s="174"/>
      <c r="IC123" s="174"/>
      <c r="ID123" s="174"/>
      <c r="IE123" s="174"/>
      <c r="IF123" s="174"/>
      <c r="IG123" s="174"/>
      <c r="IH123" s="174"/>
      <c r="II123" s="174"/>
      <c r="IJ123" s="174"/>
      <c r="IK123" s="174"/>
      <c r="IL123" s="174"/>
      <c r="IM123" s="174"/>
      <c r="IN123" s="174"/>
      <c r="IO123" s="174"/>
      <c r="IP123" s="174"/>
      <c r="IQ123" s="174"/>
      <c r="IR123" s="174"/>
      <c r="IS123" s="174"/>
      <c r="IT123" s="174"/>
      <c r="IU123" s="174"/>
      <c r="IV123" s="174"/>
      <c r="IW123" s="174"/>
    </row>
    <row r="124" customFormat="false" ht="12.75" hidden="true" customHeight="false" outlineLevel="0" collapsed="false">
      <c r="A124" s="172"/>
      <c r="B124" s="150"/>
      <c r="C124" s="152"/>
      <c r="D124" s="152"/>
      <c r="E124" s="152"/>
      <c r="F124" s="152"/>
      <c r="G124" s="152"/>
      <c r="H124" s="152"/>
      <c r="I124" s="152"/>
      <c r="J124" s="153"/>
      <c r="K124" s="152"/>
      <c r="L124" s="154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  <c r="CH124" s="174"/>
      <c r="CI124" s="174"/>
      <c r="CJ124" s="174"/>
      <c r="CK124" s="174"/>
      <c r="CL124" s="174"/>
      <c r="CM124" s="174"/>
      <c r="CN124" s="174"/>
      <c r="CO124" s="174"/>
      <c r="CP124" s="174"/>
      <c r="CQ124" s="174"/>
      <c r="CR124" s="174"/>
      <c r="CS124" s="174"/>
      <c r="CT124" s="174"/>
      <c r="CU124" s="174"/>
      <c r="CV124" s="174"/>
      <c r="CW124" s="174"/>
      <c r="CX124" s="174"/>
      <c r="CY124" s="174"/>
      <c r="CZ124" s="174"/>
      <c r="DA124" s="174"/>
      <c r="DB124" s="174"/>
      <c r="DC124" s="174"/>
      <c r="DD124" s="174"/>
      <c r="DE124" s="174"/>
      <c r="DF124" s="174"/>
      <c r="DG124" s="174"/>
      <c r="DH124" s="174"/>
      <c r="DI124" s="174"/>
      <c r="DJ124" s="174"/>
      <c r="DK124" s="174"/>
      <c r="DL124" s="174"/>
      <c r="DM124" s="174"/>
      <c r="DN124" s="174"/>
      <c r="DO124" s="174"/>
      <c r="DP124" s="174"/>
      <c r="DQ124" s="174"/>
      <c r="DR124" s="174"/>
      <c r="DS124" s="174"/>
      <c r="DT124" s="174"/>
      <c r="DU124" s="174"/>
      <c r="DV124" s="174"/>
      <c r="DW124" s="174"/>
      <c r="DX124" s="174"/>
      <c r="DY124" s="174"/>
      <c r="DZ124" s="174"/>
      <c r="EA124" s="174"/>
      <c r="EB124" s="174"/>
      <c r="EC124" s="174"/>
      <c r="ED124" s="174"/>
      <c r="EE124" s="174"/>
      <c r="EF124" s="174"/>
      <c r="EG124" s="174"/>
      <c r="EH124" s="174"/>
      <c r="EI124" s="174"/>
      <c r="EJ124" s="174"/>
      <c r="EK124" s="174"/>
      <c r="EL124" s="174"/>
      <c r="EM124" s="174"/>
      <c r="EN124" s="174"/>
      <c r="EO124" s="174"/>
      <c r="EP124" s="174"/>
      <c r="EQ124" s="174"/>
      <c r="ER124" s="174"/>
      <c r="ES124" s="174"/>
      <c r="ET124" s="174"/>
      <c r="EU124" s="174"/>
      <c r="EV124" s="174"/>
      <c r="EW124" s="174"/>
      <c r="EX124" s="174"/>
      <c r="EY124" s="174"/>
      <c r="EZ124" s="174"/>
      <c r="FA124" s="174"/>
      <c r="FB124" s="174"/>
      <c r="FC124" s="174"/>
      <c r="FD124" s="174"/>
      <c r="FE124" s="174"/>
      <c r="FF124" s="174"/>
      <c r="FG124" s="174"/>
      <c r="FH124" s="174"/>
      <c r="FI124" s="174"/>
      <c r="FJ124" s="174"/>
      <c r="FK124" s="174"/>
      <c r="FL124" s="174"/>
      <c r="FM124" s="174"/>
      <c r="FN124" s="174"/>
      <c r="FO124" s="174"/>
      <c r="FP124" s="174"/>
      <c r="FQ124" s="174"/>
      <c r="FR124" s="174"/>
      <c r="FS124" s="174"/>
      <c r="FT124" s="174"/>
      <c r="FU124" s="174"/>
      <c r="FV124" s="174"/>
      <c r="FW124" s="174"/>
      <c r="FX124" s="174"/>
      <c r="FY124" s="174"/>
      <c r="FZ124" s="174"/>
      <c r="GA124" s="174"/>
      <c r="GB124" s="174"/>
      <c r="GC124" s="174"/>
      <c r="GD124" s="174"/>
      <c r="GE124" s="174"/>
      <c r="GF124" s="174"/>
      <c r="GG124" s="174"/>
      <c r="GH124" s="174"/>
      <c r="GI124" s="174"/>
      <c r="GJ124" s="174"/>
      <c r="GK124" s="174"/>
      <c r="GL124" s="174"/>
      <c r="GM124" s="174"/>
      <c r="GN124" s="174"/>
      <c r="GO124" s="174"/>
      <c r="GP124" s="174"/>
      <c r="GQ124" s="174"/>
      <c r="GR124" s="174"/>
      <c r="GS124" s="174"/>
      <c r="GT124" s="174"/>
      <c r="GU124" s="174"/>
      <c r="GV124" s="174"/>
      <c r="GW124" s="174"/>
      <c r="GX124" s="174"/>
      <c r="GY124" s="174"/>
      <c r="GZ124" s="174"/>
      <c r="HA124" s="174"/>
      <c r="HB124" s="174"/>
      <c r="HC124" s="174"/>
      <c r="HD124" s="174"/>
      <c r="HE124" s="174"/>
      <c r="HF124" s="174"/>
      <c r="HG124" s="174"/>
      <c r="HH124" s="174"/>
      <c r="HI124" s="174"/>
      <c r="HJ124" s="174"/>
      <c r="HK124" s="174"/>
      <c r="HL124" s="174"/>
      <c r="HM124" s="174"/>
      <c r="HN124" s="174"/>
      <c r="HO124" s="174"/>
      <c r="HP124" s="174"/>
      <c r="HQ124" s="174"/>
      <c r="HR124" s="174"/>
      <c r="HS124" s="174"/>
      <c r="HT124" s="174"/>
      <c r="HU124" s="174"/>
      <c r="HV124" s="174"/>
      <c r="HW124" s="174"/>
      <c r="HX124" s="174"/>
      <c r="HY124" s="174"/>
      <c r="HZ124" s="174"/>
      <c r="IA124" s="174"/>
      <c r="IB124" s="174"/>
      <c r="IC124" s="174"/>
      <c r="ID124" s="174"/>
      <c r="IE124" s="174"/>
      <c r="IF124" s="174"/>
      <c r="IG124" s="174"/>
      <c r="IH124" s="174"/>
      <c r="II124" s="174"/>
      <c r="IJ124" s="174"/>
      <c r="IK124" s="174"/>
      <c r="IL124" s="174"/>
      <c r="IM124" s="174"/>
      <c r="IN124" s="174"/>
      <c r="IO124" s="174"/>
      <c r="IP124" s="174"/>
      <c r="IQ124" s="174"/>
      <c r="IR124" s="174"/>
      <c r="IS124" s="174"/>
      <c r="IT124" s="174"/>
      <c r="IU124" s="174"/>
      <c r="IV124" s="174"/>
      <c r="IW124" s="174"/>
    </row>
    <row r="125" customFormat="false" ht="12.75" hidden="false" customHeight="false" outlineLevel="0" collapsed="false">
      <c r="A125" s="130" t="s">
        <v>145</v>
      </c>
      <c r="B125" s="157"/>
      <c r="C125" s="157"/>
      <c r="D125" s="157"/>
      <c r="E125" s="157"/>
      <c r="F125" s="157"/>
      <c r="G125" s="157"/>
      <c r="H125" s="157"/>
      <c r="I125" s="157"/>
      <c r="J125" s="177"/>
      <c r="K125" s="157"/>
      <c r="L125" s="178" t="s">
        <v>47</v>
      </c>
      <c r="M125" s="155"/>
      <c r="N125" s="155" t="n">
        <v>0</v>
      </c>
      <c r="O125" s="155"/>
      <c r="P125" s="155" t="n">
        <v>0</v>
      </c>
      <c r="Q125" s="155"/>
      <c r="R125" s="155"/>
      <c r="S125" s="155"/>
      <c r="T125" s="155" t="n">
        <v>0</v>
      </c>
      <c r="U125" s="155"/>
      <c r="V125" s="155" t="n">
        <v>0</v>
      </c>
      <c r="W125" s="155"/>
      <c r="X125" s="155" t="n">
        <v>0</v>
      </c>
      <c r="Y125" s="155"/>
      <c r="Z125" s="155" t="n">
        <v>0</v>
      </c>
      <c r="AA125" s="155"/>
      <c r="AB125" s="155" t="n">
        <v>0</v>
      </c>
      <c r="AC125" s="155"/>
      <c r="AD125" s="155" t="n">
        <v>0</v>
      </c>
      <c r="AE125" s="155"/>
      <c r="AF125" s="155" t="n">
        <v>0</v>
      </c>
      <c r="AG125" s="155"/>
      <c r="AH125" s="155" t="n">
        <v>0</v>
      </c>
      <c r="AI125" s="155"/>
      <c r="AJ125" s="155" t="n">
        <v>0</v>
      </c>
      <c r="AK125" s="155"/>
      <c r="AL125" s="155" t="n">
        <v>0</v>
      </c>
      <c r="AM125" s="155"/>
      <c r="AN125" s="155" t="n">
        <v>0</v>
      </c>
      <c r="AO125" s="155"/>
      <c r="AP125" s="155" t="n">
        <v>0</v>
      </c>
      <c r="AQ125" s="155"/>
      <c r="AR125" s="155"/>
      <c r="AS125" s="155"/>
      <c r="AT125" s="155" t="n">
        <v>0</v>
      </c>
      <c r="AU125" s="155"/>
      <c r="AV125" s="155" t="n">
        <v>0</v>
      </c>
      <c r="AW125" s="155"/>
      <c r="AX125" s="155" t="n">
        <v>0</v>
      </c>
      <c r="AY125" s="155" t="n">
        <f aca="false">SUM(T125:AX125)</f>
        <v>0</v>
      </c>
      <c r="AZ125" s="155"/>
      <c r="BA125" s="155" t="n">
        <v>0</v>
      </c>
      <c r="BB125" s="155"/>
      <c r="BC125" s="90" t="n">
        <f aca="false">IF(+R125-AY125+BA125&gt;0,R125-AY125+BA125,0)</f>
        <v>0</v>
      </c>
      <c r="BD125" s="155"/>
      <c r="BE125" s="155" t="n">
        <f aca="false">+AY125+BC125</f>
        <v>0</v>
      </c>
      <c r="BF125" s="155"/>
      <c r="BG125" s="155" t="n">
        <f aca="false">+R125-BE125</f>
        <v>0</v>
      </c>
      <c r="BH125" s="155"/>
      <c r="BI125" s="157"/>
      <c r="BJ125" s="157"/>
      <c r="BK125" s="157"/>
      <c r="BL125" s="157"/>
      <c r="BM125" s="157"/>
      <c r="BN125" s="157"/>
      <c r="BO125" s="157"/>
      <c r="BP125" s="157"/>
      <c r="BQ125" s="157"/>
      <c r="BR125" s="157"/>
      <c r="BS125" s="157"/>
      <c r="BT125" s="157"/>
      <c r="BU125" s="157"/>
      <c r="BV125" s="157"/>
      <c r="BW125" s="157"/>
      <c r="BX125" s="157"/>
      <c r="BY125" s="157"/>
      <c r="BZ125" s="157"/>
      <c r="CA125" s="157"/>
      <c r="CB125" s="157"/>
      <c r="CC125" s="157"/>
      <c r="CD125" s="157"/>
      <c r="CE125" s="157"/>
      <c r="CF125" s="157"/>
      <c r="CG125" s="157"/>
      <c r="CH125" s="157"/>
      <c r="CI125" s="157"/>
      <c r="CJ125" s="157"/>
      <c r="CK125" s="157"/>
      <c r="CL125" s="157"/>
      <c r="CM125" s="157"/>
      <c r="CN125" s="157"/>
      <c r="CO125" s="157"/>
      <c r="CP125" s="157"/>
      <c r="CQ125" s="157"/>
      <c r="CR125" s="157"/>
      <c r="CS125" s="157"/>
      <c r="CT125" s="157"/>
      <c r="CU125" s="157"/>
      <c r="CV125" s="157"/>
      <c r="CW125" s="157"/>
      <c r="CX125" s="157"/>
      <c r="CY125" s="157"/>
      <c r="CZ125" s="157"/>
      <c r="DA125" s="157"/>
      <c r="DB125" s="157"/>
      <c r="DC125" s="157"/>
      <c r="DD125" s="157"/>
      <c r="DE125" s="157"/>
      <c r="DF125" s="157"/>
      <c r="DG125" s="157"/>
      <c r="DH125" s="157"/>
      <c r="DI125" s="157"/>
      <c r="DJ125" s="157"/>
      <c r="DK125" s="157"/>
      <c r="DL125" s="157"/>
      <c r="DM125" s="157"/>
      <c r="DN125" s="157"/>
      <c r="DO125" s="157"/>
      <c r="DP125" s="157"/>
      <c r="DQ125" s="157"/>
      <c r="DR125" s="157"/>
      <c r="DS125" s="157"/>
      <c r="DT125" s="157"/>
      <c r="DU125" s="157"/>
      <c r="DV125" s="157"/>
      <c r="DW125" s="157"/>
      <c r="DX125" s="157"/>
      <c r="DY125" s="157"/>
      <c r="DZ125" s="157"/>
      <c r="EA125" s="157"/>
      <c r="EB125" s="157"/>
      <c r="EC125" s="157"/>
      <c r="ED125" s="157"/>
      <c r="EE125" s="157"/>
      <c r="EF125" s="157"/>
      <c r="EG125" s="157"/>
      <c r="EH125" s="157"/>
      <c r="EI125" s="157"/>
      <c r="EJ125" s="157"/>
      <c r="EK125" s="157"/>
      <c r="EL125" s="157"/>
      <c r="EM125" s="157"/>
      <c r="EN125" s="157"/>
      <c r="EO125" s="157"/>
      <c r="EP125" s="157"/>
      <c r="EQ125" s="157"/>
      <c r="ER125" s="157"/>
      <c r="ES125" s="157"/>
      <c r="ET125" s="157"/>
      <c r="EU125" s="157"/>
      <c r="EV125" s="157"/>
      <c r="EW125" s="157"/>
      <c r="EX125" s="157"/>
      <c r="EY125" s="157"/>
      <c r="EZ125" s="157"/>
      <c r="FA125" s="157"/>
      <c r="FB125" s="157"/>
      <c r="FC125" s="157"/>
      <c r="FD125" s="157"/>
      <c r="FE125" s="157"/>
      <c r="FF125" s="157"/>
      <c r="FG125" s="157"/>
      <c r="FH125" s="157"/>
      <c r="FI125" s="157"/>
      <c r="FJ125" s="157"/>
      <c r="FK125" s="157"/>
      <c r="FL125" s="157"/>
      <c r="FM125" s="157"/>
      <c r="FN125" s="157"/>
      <c r="FO125" s="157"/>
      <c r="FP125" s="157"/>
      <c r="FQ125" s="157"/>
      <c r="FR125" s="157"/>
      <c r="FS125" s="157"/>
      <c r="FT125" s="157"/>
      <c r="FU125" s="157"/>
      <c r="FV125" s="157"/>
      <c r="FW125" s="157"/>
      <c r="FX125" s="157"/>
      <c r="FY125" s="157"/>
      <c r="FZ125" s="157"/>
      <c r="GA125" s="157"/>
      <c r="GB125" s="157"/>
      <c r="GC125" s="157"/>
      <c r="GD125" s="157"/>
      <c r="GE125" s="157"/>
      <c r="GF125" s="157"/>
      <c r="GG125" s="157"/>
      <c r="GH125" s="157"/>
      <c r="GI125" s="157"/>
      <c r="GJ125" s="157"/>
      <c r="GK125" s="157"/>
      <c r="GL125" s="157"/>
      <c r="GM125" s="157"/>
      <c r="GN125" s="157"/>
      <c r="GO125" s="157"/>
      <c r="GP125" s="157"/>
      <c r="GQ125" s="157"/>
      <c r="GR125" s="157"/>
      <c r="GS125" s="157"/>
      <c r="GT125" s="157"/>
      <c r="GU125" s="157"/>
      <c r="GV125" s="157"/>
      <c r="GW125" s="157"/>
      <c r="GX125" s="157"/>
      <c r="GY125" s="157"/>
      <c r="GZ125" s="157"/>
      <c r="HA125" s="157"/>
      <c r="HB125" s="157"/>
      <c r="HC125" s="157"/>
      <c r="HD125" s="157"/>
      <c r="HE125" s="157"/>
      <c r="HF125" s="157"/>
      <c r="HG125" s="157"/>
      <c r="HH125" s="157"/>
      <c r="HI125" s="157"/>
      <c r="HJ125" s="157"/>
      <c r="HK125" s="157"/>
      <c r="HL125" s="157"/>
      <c r="HM125" s="157"/>
      <c r="HN125" s="157"/>
      <c r="HO125" s="157"/>
      <c r="HP125" s="157"/>
      <c r="HQ125" s="157"/>
      <c r="HR125" s="157"/>
      <c r="HS125" s="157"/>
      <c r="HT125" s="157"/>
      <c r="HU125" s="157"/>
      <c r="HV125" s="157"/>
      <c r="HW125" s="157"/>
      <c r="HX125" s="157"/>
      <c r="HY125" s="157"/>
      <c r="HZ125" s="157"/>
      <c r="IA125" s="157"/>
      <c r="IB125" s="157"/>
      <c r="IC125" s="157"/>
      <c r="ID125" s="157"/>
      <c r="IE125" s="157"/>
      <c r="IF125" s="157"/>
      <c r="IG125" s="157"/>
      <c r="IH125" s="157"/>
      <c r="II125" s="157"/>
      <c r="IJ125" s="157"/>
      <c r="IK125" s="157"/>
      <c r="IL125" s="157"/>
      <c r="IM125" s="157"/>
      <c r="IN125" s="157"/>
      <c r="IO125" s="157"/>
      <c r="IP125" s="157"/>
      <c r="IQ125" s="157"/>
      <c r="IR125" s="157"/>
      <c r="IS125" s="157"/>
      <c r="IT125" s="157"/>
      <c r="IU125" s="157"/>
      <c r="IV125" s="157"/>
      <c r="IW125" s="157"/>
    </row>
    <row r="126" customFormat="false" ht="12.75" hidden="false" customHeight="false" outlineLevel="0" collapsed="false">
      <c r="A126" s="176"/>
      <c r="B126" s="134"/>
      <c r="C126" s="0"/>
      <c r="D126" s="0"/>
      <c r="E126" s="0"/>
      <c r="F126" s="0"/>
      <c r="G126" s="0"/>
      <c r="H126" s="0"/>
      <c r="I126" s="0"/>
      <c r="J126" s="135"/>
      <c r="K126" s="0"/>
      <c r="L126" s="136"/>
      <c r="M126" s="90"/>
      <c r="O126" s="90"/>
      <c r="Q126" s="90"/>
      <c r="S126" s="90"/>
      <c r="T126" s="90"/>
      <c r="U126" s="90"/>
      <c r="V126" s="90"/>
      <c r="X126" s="90"/>
      <c r="Z126" s="90"/>
      <c r="AB126" s="90"/>
      <c r="AD126" s="90"/>
      <c r="AZ126" s="90"/>
      <c r="BA126" s="90"/>
      <c r="BB126" s="90"/>
      <c r="BH126" s="90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1"/>
      <c r="CD126" s="171"/>
      <c r="CE126" s="171"/>
      <c r="CF126" s="171"/>
      <c r="CG126" s="171"/>
      <c r="CH126" s="171"/>
      <c r="CI126" s="171"/>
      <c r="CJ126" s="171"/>
      <c r="CK126" s="171"/>
      <c r="CL126" s="171"/>
      <c r="CM126" s="171"/>
      <c r="CN126" s="171"/>
      <c r="CO126" s="171"/>
      <c r="CP126" s="171"/>
      <c r="CQ126" s="171"/>
      <c r="CR126" s="171"/>
      <c r="CS126" s="171"/>
      <c r="CT126" s="171"/>
      <c r="CU126" s="171"/>
      <c r="CV126" s="171"/>
      <c r="CW126" s="171"/>
      <c r="CX126" s="171"/>
      <c r="CY126" s="171"/>
      <c r="CZ126" s="171"/>
      <c r="DA126" s="171"/>
      <c r="DB126" s="171"/>
      <c r="DC126" s="171"/>
      <c r="DD126" s="171"/>
      <c r="DE126" s="171"/>
      <c r="DF126" s="171"/>
      <c r="DG126" s="171"/>
      <c r="DH126" s="171"/>
      <c r="DI126" s="171"/>
      <c r="DJ126" s="171"/>
      <c r="DK126" s="171"/>
      <c r="DL126" s="171"/>
      <c r="DM126" s="171"/>
      <c r="DN126" s="171"/>
      <c r="DO126" s="171"/>
      <c r="DP126" s="171"/>
      <c r="DQ126" s="171"/>
      <c r="DR126" s="171"/>
      <c r="DS126" s="171"/>
      <c r="DT126" s="171"/>
      <c r="DU126" s="171"/>
      <c r="DV126" s="171"/>
      <c r="DW126" s="171"/>
      <c r="DX126" s="171"/>
      <c r="DY126" s="171"/>
      <c r="DZ126" s="171"/>
      <c r="EA126" s="171"/>
      <c r="EB126" s="171"/>
      <c r="EC126" s="171"/>
      <c r="ED126" s="171"/>
      <c r="EE126" s="171"/>
      <c r="EF126" s="171"/>
      <c r="EG126" s="171"/>
      <c r="EH126" s="171"/>
      <c r="EI126" s="171"/>
      <c r="EJ126" s="171"/>
      <c r="EK126" s="171"/>
      <c r="EL126" s="171"/>
      <c r="EM126" s="171"/>
      <c r="EN126" s="171"/>
      <c r="EO126" s="171"/>
      <c r="EP126" s="171"/>
      <c r="EQ126" s="171"/>
      <c r="ER126" s="171"/>
      <c r="ES126" s="171"/>
      <c r="ET126" s="171"/>
      <c r="EU126" s="171"/>
      <c r="EV126" s="171"/>
      <c r="EW126" s="171"/>
      <c r="EX126" s="171"/>
      <c r="EY126" s="171"/>
      <c r="EZ126" s="171"/>
      <c r="FA126" s="171"/>
      <c r="FB126" s="171"/>
      <c r="FC126" s="171"/>
      <c r="FD126" s="171"/>
      <c r="FE126" s="171"/>
      <c r="FF126" s="171"/>
      <c r="FG126" s="171"/>
      <c r="FH126" s="171"/>
      <c r="FI126" s="171"/>
      <c r="FJ126" s="171"/>
      <c r="FK126" s="171"/>
      <c r="FL126" s="171"/>
      <c r="FM126" s="171"/>
      <c r="FN126" s="171"/>
      <c r="FO126" s="171"/>
      <c r="FP126" s="171"/>
      <c r="FQ126" s="171"/>
      <c r="FR126" s="171"/>
      <c r="FS126" s="171"/>
      <c r="FT126" s="171"/>
      <c r="FU126" s="171"/>
      <c r="FV126" s="171"/>
      <c r="FW126" s="171"/>
      <c r="FX126" s="171"/>
      <c r="FY126" s="171"/>
      <c r="FZ126" s="171"/>
      <c r="GA126" s="171"/>
      <c r="GB126" s="171"/>
      <c r="GC126" s="171"/>
      <c r="GD126" s="171"/>
      <c r="GE126" s="171"/>
      <c r="GF126" s="171"/>
      <c r="GG126" s="171"/>
      <c r="GH126" s="171"/>
      <c r="GI126" s="171"/>
      <c r="GJ126" s="171"/>
      <c r="GK126" s="171"/>
      <c r="GL126" s="171"/>
      <c r="GM126" s="171"/>
      <c r="GN126" s="171"/>
      <c r="GO126" s="171"/>
      <c r="GP126" s="171"/>
      <c r="GQ126" s="171"/>
      <c r="GR126" s="171"/>
      <c r="GS126" s="171"/>
      <c r="GT126" s="171"/>
      <c r="GU126" s="171"/>
      <c r="GV126" s="171"/>
      <c r="GW126" s="171"/>
      <c r="GX126" s="171"/>
      <c r="GY126" s="171"/>
      <c r="GZ126" s="171"/>
      <c r="HA126" s="171"/>
      <c r="HB126" s="171"/>
      <c r="HC126" s="171"/>
      <c r="HD126" s="171"/>
      <c r="HE126" s="171"/>
      <c r="HF126" s="171"/>
      <c r="HG126" s="171"/>
      <c r="HH126" s="171"/>
      <c r="HI126" s="171"/>
      <c r="HJ126" s="171"/>
      <c r="HK126" s="171"/>
      <c r="HL126" s="171"/>
      <c r="HM126" s="171"/>
      <c r="HN126" s="171"/>
      <c r="HO126" s="171"/>
      <c r="HP126" s="171"/>
      <c r="HQ126" s="171"/>
      <c r="HR126" s="171"/>
      <c r="HS126" s="171"/>
      <c r="HT126" s="171"/>
      <c r="HU126" s="171"/>
      <c r="HV126" s="171"/>
      <c r="HW126" s="171"/>
      <c r="HX126" s="171"/>
      <c r="HY126" s="171"/>
      <c r="HZ126" s="171"/>
      <c r="IA126" s="171"/>
      <c r="IB126" s="171"/>
      <c r="IC126" s="171"/>
      <c r="ID126" s="171"/>
      <c r="IE126" s="171"/>
      <c r="IF126" s="171"/>
      <c r="IG126" s="171"/>
      <c r="IH126" s="171"/>
      <c r="II126" s="171"/>
      <c r="IJ126" s="171"/>
      <c r="IK126" s="171"/>
      <c r="IL126" s="171"/>
      <c r="IM126" s="171"/>
      <c r="IN126" s="171"/>
      <c r="IO126" s="171"/>
      <c r="IP126" s="171"/>
      <c r="IQ126" s="171"/>
      <c r="IR126" s="171"/>
      <c r="IS126" s="171"/>
      <c r="IT126" s="171"/>
      <c r="IU126" s="171"/>
      <c r="IV126" s="171"/>
      <c r="IW126" s="171"/>
    </row>
    <row r="127" customFormat="false" ht="12.75" hidden="false" customHeight="false" outlineLevel="0" collapsed="false">
      <c r="A127" s="130" t="s">
        <v>146</v>
      </c>
      <c r="B127" s="157"/>
      <c r="C127" s="157"/>
      <c r="D127" s="157"/>
      <c r="E127" s="157"/>
      <c r="F127" s="157"/>
      <c r="G127" s="157"/>
      <c r="H127" s="157"/>
      <c r="I127" s="157"/>
      <c r="J127" s="177"/>
      <c r="K127" s="157"/>
      <c r="L127" s="178" t="s">
        <v>47</v>
      </c>
      <c r="M127" s="155"/>
      <c r="N127" s="155" t="n">
        <v>0</v>
      </c>
      <c r="O127" s="155"/>
      <c r="P127" s="155" t="n">
        <v>0</v>
      </c>
      <c r="Q127" s="155"/>
      <c r="R127" s="155" t="n">
        <v>0</v>
      </c>
      <c r="S127" s="155"/>
      <c r="T127" s="155" t="n">
        <v>0</v>
      </c>
      <c r="U127" s="155"/>
      <c r="V127" s="155" t="n">
        <v>0</v>
      </c>
      <c r="W127" s="155"/>
      <c r="X127" s="155"/>
      <c r="Y127" s="155"/>
      <c r="Z127" s="155" t="n">
        <v>0</v>
      </c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 t="n">
        <f aca="false">SUM(T127:AX127)</f>
        <v>0</v>
      </c>
      <c r="AZ127" s="155"/>
      <c r="BA127" s="155" t="n">
        <v>0</v>
      </c>
      <c r="BB127" s="155"/>
      <c r="BC127" s="90" t="n">
        <f aca="false">IF(+R127-AY127+BA127&gt;0,R127-AY127+BA127,0)</f>
        <v>0</v>
      </c>
      <c r="BD127" s="155"/>
      <c r="BE127" s="155" t="n">
        <f aca="false">+AY127+BC127</f>
        <v>0</v>
      </c>
      <c r="BF127" s="155"/>
      <c r="BG127" s="155" t="n">
        <f aca="false">+R127-BE127</f>
        <v>0</v>
      </c>
      <c r="BH127" s="155"/>
      <c r="BI127" s="157"/>
      <c r="BJ127" s="157"/>
      <c r="BK127" s="157"/>
      <c r="BL127" s="157"/>
      <c r="BM127" s="157"/>
      <c r="BN127" s="157"/>
      <c r="BO127" s="157"/>
      <c r="BP127" s="157"/>
      <c r="BQ127" s="157"/>
      <c r="BR127" s="157"/>
      <c r="BS127" s="157"/>
      <c r="BT127" s="157"/>
      <c r="BU127" s="157"/>
      <c r="BV127" s="157"/>
      <c r="BW127" s="157"/>
      <c r="BX127" s="157"/>
      <c r="BY127" s="157"/>
      <c r="BZ127" s="157"/>
      <c r="CA127" s="157"/>
      <c r="CB127" s="157"/>
      <c r="CC127" s="157"/>
      <c r="CD127" s="157"/>
      <c r="CE127" s="157"/>
      <c r="CF127" s="157"/>
      <c r="CG127" s="157"/>
      <c r="CH127" s="157"/>
      <c r="CI127" s="157"/>
      <c r="CJ127" s="157"/>
      <c r="CK127" s="157"/>
      <c r="CL127" s="157"/>
      <c r="CM127" s="157"/>
      <c r="CN127" s="157"/>
      <c r="CO127" s="157"/>
      <c r="CP127" s="157"/>
      <c r="CQ127" s="157"/>
      <c r="CR127" s="157"/>
      <c r="CS127" s="157"/>
      <c r="CT127" s="157"/>
      <c r="CU127" s="157"/>
      <c r="CV127" s="157"/>
      <c r="CW127" s="157"/>
      <c r="CX127" s="157"/>
      <c r="CY127" s="157"/>
      <c r="CZ127" s="157"/>
      <c r="DA127" s="157"/>
      <c r="DB127" s="157"/>
      <c r="DC127" s="157"/>
      <c r="DD127" s="157"/>
      <c r="DE127" s="157"/>
      <c r="DF127" s="157"/>
      <c r="DG127" s="157"/>
      <c r="DH127" s="157"/>
      <c r="DI127" s="157"/>
      <c r="DJ127" s="157"/>
      <c r="DK127" s="157"/>
      <c r="DL127" s="157"/>
      <c r="DM127" s="157"/>
      <c r="DN127" s="157"/>
      <c r="DO127" s="157"/>
      <c r="DP127" s="157"/>
      <c r="DQ127" s="157"/>
      <c r="DR127" s="157"/>
      <c r="DS127" s="157"/>
      <c r="DT127" s="157"/>
      <c r="DU127" s="157"/>
      <c r="DV127" s="157"/>
      <c r="DW127" s="157"/>
      <c r="DX127" s="157"/>
      <c r="DY127" s="157"/>
      <c r="DZ127" s="157"/>
      <c r="EA127" s="157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57"/>
      <c r="EU127" s="157"/>
      <c r="EV127" s="157"/>
      <c r="EW127" s="157"/>
      <c r="EX127" s="157"/>
      <c r="EY127" s="157"/>
      <c r="EZ127" s="157"/>
      <c r="FA127" s="157"/>
      <c r="FB127" s="157"/>
      <c r="FC127" s="157"/>
      <c r="FD127" s="157"/>
      <c r="FE127" s="157"/>
      <c r="FF127" s="157"/>
      <c r="FG127" s="157"/>
      <c r="FH127" s="157"/>
      <c r="FI127" s="157"/>
      <c r="FJ127" s="157"/>
      <c r="FK127" s="157"/>
      <c r="FL127" s="157"/>
      <c r="FM127" s="157"/>
      <c r="FN127" s="157"/>
      <c r="FO127" s="157"/>
      <c r="FP127" s="157"/>
      <c r="FQ127" s="157"/>
      <c r="FR127" s="157"/>
      <c r="FS127" s="157"/>
      <c r="FT127" s="157"/>
      <c r="FU127" s="157"/>
      <c r="FV127" s="157"/>
      <c r="FW127" s="157"/>
      <c r="FX127" s="157"/>
      <c r="FY127" s="157"/>
      <c r="FZ127" s="157"/>
      <c r="GA127" s="157"/>
      <c r="GB127" s="157"/>
      <c r="GC127" s="157"/>
      <c r="GD127" s="157"/>
      <c r="GE127" s="157"/>
      <c r="GF127" s="157"/>
      <c r="GG127" s="157"/>
      <c r="GH127" s="157"/>
      <c r="GI127" s="157"/>
      <c r="GJ127" s="157"/>
      <c r="GK127" s="157"/>
      <c r="GL127" s="157"/>
      <c r="GM127" s="157"/>
      <c r="GN127" s="157"/>
      <c r="GO127" s="157"/>
      <c r="GP127" s="157"/>
      <c r="GQ127" s="157"/>
      <c r="GR127" s="157"/>
      <c r="GS127" s="157"/>
      <c r="GT127" s="157"/>
      <c r="GU127" s="157"/>
      <c r="GV127" s="157"/>
      <c r="GW127" s="157"/>
      <c r="GX127" s="157"/>
      <c r="GY127" s="157"/>
      <c r="GZ127" s="157"/>
      <c r="HA127" s="157"/>
      <c r="HB127" s="157"/>
      <c r="HC127" s="157"/>
      <c r="HD127" s="157"/>
      <c r="HE127" s="157"/>
      <c r="HF127" s="157"/>
      <c r="HG127" s="157"/>
      <c r="HH127" s="157"/>
      <c r="HI127" s="157"/>
      <c r="HJ127" s="157"/>
      <c r="HK127" s="157"/>
      <c r="HL127" s="157"/>
      <c r="HM127" s="157"/>
      <c r="HN127" s="157"/>
      <c r="HO127" s="157"/>
      <c r="HP127" s="157"/>
      <c r="HQ127" s="157"/>
      <c r="HR127" s="157"/>
      <c r="HS127" s="157"/>
      <c r="HT127" s="157"/>
      <c r="HU127" s="157"/>
      <c r="HV127" s="157"/>
      <c r="HW127" s="157"/>
      <c r="HX127" s="157"/>
      <c r="HY127" s="157"/>
      <c r="HZ127" s="157"/>
      <c r="IA127" s="157"/>
      <c r="IB127" s="157"/>
      <c r="IC127" s="157"/>
      <c r="ID127" s="157"/>
      <c r="IE127" s="157"/>
      <c r="IF127" s="157"/>
      <c r="IG127" s="157"/>
      <c r="IH127" s="157"/>
      <c r="II127" s="157"/>
      <c r="IJ127" s="157"/>
      <c r="IK127" s="157"/>
      <c r="IL127" s="157"/>
      <c r="IM127" s="157"/>
      <c r="IN127" s="157"/>
      <c r="IO127" s="157"/>
      <c r="IP127" s="157"/>
      <c r="IQ127" s="157"/>
      <c r="IR127" s="157"/>
      <c r="IS127" s="157"/>
      <c r="IT127" s="157"/>
      <c r="IU127" s="157"/>
      <c r="IV127" s="157"/>
      <c r="IW127" s="157"/>
    </row>
    <row r="128" customFormat="false" ht="12.75" hidden="false" customHeight="false" outlineLevel="0" collapsed="false">
      <c r="A128" s="176"/>
      <c r="B128" s="134"/>
      <c r="C128" s="0"/>
      <c r="D128" s="0"/>
      <c r="E128" s="0"/>
      <c r="F128" s="0"/>
      <c r="G128" s="0"/>
      <c r="H128" s="0"/>
      <c r="I128" s="0"/>
      <c r="J128" s="135"/>
      <c r="K128" s="0"/>
      <c r="L128" s="136"/>
      <c r="M128" s="90"/>
      <c r="O128" s="90"/>
      <c r="Q128" s="90"/>
      <c r="S128" s="90"/>
      <c r="T128" s="90"/>
      <c r="U128" s="90"/>
      <c r="V128" s="90"/>
      <c r="X128" s="90"/>
      <c r="Z128" s="90"/>
      <c r="AB128" s="90"/>
      <c r="AD128" s="90"/>
      <c r="AZ128" s="90"/>
      <c r="BA128" s="90"/>
      <c r="BB128" s="90"/>
      <c r="BH128" s="90"/>
      <c r="BI128" s="171"/>
      <c r="BJ128" s="171"/>
      <c r="BK128" s="171"/>
      <c r="BL128" s="171"/>
      <c r="BM128" s="171"/>
      <c r="BN128" s="171"/>
      <c r="BO128" s="171"/>
      <c r="BP128" s="171"/>
      <c r="BQ128" s="171"/>
      <c r="BR128" s="171"/>
      <c r="BS128" s="171"/>
      <c r="BT128" s="171"/>
      <c r="BU128" s="171"/>
      <c r="BV128" s="171"/>
      <c r="BW128" s="171"/>
      <c r="BX128" s="171"/>
      <c r="BY128" s="171"/>
      <c r="BZ128" s="171"/>
      <c r="CA128" s="171"/>
      <c r="CB128" s="171"/>
      <c r="CC128" s="171"/>
      <c r="CD128" s="171"/>
      <c r="CE128" s="171"/>
      <c r="CF128" s="171"/>
      <c r="CG128" s="171"/>
      <c r="CH128" s="171"/>
      <c r="CI128" s="171"/>
      <c r="CJ128" s="171"/>
      <c r="CK128" s="171"/>
      <c r="CL128" s="171"/>
      <c r="CM128" s="171"/>
      <c r="CN128" s="171"/>
      <c r="CO128" s="171"/>
      <c r="CP128" s="171"/>
      <c r="CQ128" s="171"/>
      <c r="CR128" s="171"/>
      <c r="CS128" s="171"/>
      <c r="CT128" s="171"/>
      <c r="CU128" s="171"/>
      <c r="CV128" s="171"/>
      <c r="CW128" s="171"/>
      <c r="CX128" s="171"/>
      <c r="CY128" s="171"/>
      <c r="CZ128" s="171"/>
      <c r="DA128" s="171"/>
      <c r="DB128" s="171"/>
      <c r="DC128" s="171"/>
      <c r="DD128" s="171"/>
      <c r="DE128" s="171"/>
      <c r="DF128" s="171"/>
      <c r="DG128" s="171"/>
      <c r="DH128" s="171"/>
      <c r="DI128" s="171"/>
      <c r="DJ128" s="171"/>
      <c r="DK128" s="171"/>
      <c r="DL128" s="171"/>
      <c r="DM128" s="171"/>
      <c r="DN128" s="171"/>
      <c r="DO128" s="171"/>
      <c r="DP128" s="171"/>
      <c r="DQ128" s="171"/>
      <c r="DR128" s="171"/>
      <c r="DS128" s="171"/>
      <c r="DT128" s="171"/>
      <c r="DU128" s="171"/>
      <c r="DV128" s="171"/>
      <c r="DW128" s="171"/>
      <c r="DX128" s="171"/>
      <c r="DY128" s="171"/>
      <c r="DZ128" s="171"/>
      <c r="EA128" s="171"/>
      <c r="EB128" s="171"/>
      <c r="EC128" s="171"/>
      <c r="ED128" s="171"/>
      <c r="EE128" s="171"/>
      <c r="EF128" s="171"/>
      <c r="EG128" s="171"/>
      <c r="EH128" s="171"/>
      <c r="EI128" s="171"/>
      <c r="EJ128" s="171"/>
      <c r="EK128" s="171"/>
      <c r="EL128" s="171"/>
      <c r="EM128" s="171"/>
      <c r="EN128" s="171"/>
      <c r="EO128" s="171"/>
      <c r="EP128" s="171"/>
      <c r="EQ128" s="171"/>
      <c r="ER128" s="171"/>
      <c r="ES128" s="171"/>
      <c r="ET128" s="171"/>
      <c r="EU128" s="171"/>
      <c r="EV128" s="171"/>
      <c r="EW128" s="171"/>
      <c r="EX128" s="171"/>
      <c r="EY128" s="171"/>
      <c r="EZ128" s="171"/>
      <c r="FA128" s="171"/>
      <c r="FB128" s="171"/>
      <c r="FC128" s="171"/>
      <c r="FD128" s="171"/>
      <c r="FE128" s="171"/>
      <c r="FF128" s="171"/>
      <c r="FG128" s="171"/>
      <c r="FH128" s="171"/>
      <c r="FI128" s="171"/>
      <c r="FJ128" s="171"/>
      <c r="FK128" s="171"/>
      <c r="FL128" s="171"/>
      <c r="FM128" s="171"/>
      <c r="FN128" s="171"/>
      <c r="FO128" s="171"/>
      <c r="FP128" s="171"/>
      <c r="FQ128" s="171"/>
      <c r="FR128" s="171"/>
      <c r="FS128" s="171"/>
      <c r="FT128" s="171"/>
      <c r="FU128" s="171"/>
      <c r="FV128" s="171"/>
      <c r="FW128" s="171"/>
      <c r="FX128" s="171"/>
      <c r="FY128" s="171"/>
      <c r="FZ128" s="171"/>
      <c r="GA128" s="171"/>
      <c r="GB128" s="171"/>
      <c r="GC128" s="171"/>
      <c r="GD128" s="171"/>
      <c r="GE128" s="171"/>
      <c r="GF128" s="171"/>
      <c r="GG128" s="171"/>
      <c r="GH128" s="171"/>
      <c r="GI128" s="171"/>
      <c r="GJ128" s="171"/>
      <c r="GK128" s="171"/>
      <c r="GL128" s="171"/>
      <c r="GM128" s="171"/>
      <c r="GN128" s="171"/>
      <c r="GO128" s="171"/>
      <c r="GP128" s="171"/>
      <c r="GQ128" s="171"/>
      <c r="GR128" s="171"/>
      <c r="GS128" s="171"/>
      <c r="GT128" s="171"/>
      <c r="GU128" s="171"/>
      <c r="GV128" s="171"/>
      <c r="GW128" s="171"/>
      <c r="GX128" s="171"/>
      <c r="GY128" s="171"/>
      <c r="GZ128" s="171"/>
      <c r="HA128" s="171"/>
      <c r="HB128" s="171"/>
      <c r="HC128" s="171"/>
      <c r="HD128" s="171"/>
      <c r="HE128" s="171"/>
      <c r="HF128" s="171"/>
      <c r="HG128" s="171"/>
      <c r="HH128" s="171"/>
      <c r="HI128" s="171"/>
      <c r="HJ128" s="171"/>
      <c r="HK128" s="171"/>
      <c r="HL128" s="171"/>
      <c r="HM128" s="171"/>
      <c r="HN128" s="171"/>
      <c r="HO128" s="171"/>
      <c r="HP128" s="171"/>
      <c r="HQ128" s="171"/>
      <c r="HR128" s="171"/>
      <c r="HS128" s="171"/>
      <c r="HT128" s="171"/>
      <c r="HU128" s="171"/>
      <c r="HV128" s="171"/>
      <c r="HW128" s="171"/>
      <c r="HX128" s="171"/>
      <c r="HY128" s="171"/>
      <c r="HZ128" s="171"/>
      <c r="IA128" s="171"/>
      <c r="IB128" s="171"/>
      <c r="IC128" s="171"/>
      <c r="ID128" s="171"/>
      <c r="IE128" s="171"/>
      <c r="IF128" s="171"/>
      <c r="IG128" s="171"/>
      <c r="IH128" s="171"/>
      <c r="II128" s="171"/>
      <c r="IJ128" s="171"/>
      <c r="IK128" s="171"/>
      <c r="IL128" s="171"/>
      <c r="IM128" s="171"/>
      <c r="IN128" s="171"/>
      <c r="IO128" s="171"/>
      <c r="IP128" s="171"/>
      <c r="IQ128" s="171"/>
      <c r="IR128" s="171"/>
      <c r="IS128" s="171"/>
      <c r="IT128" s="171"/>
      <c r="IU128" s="171"/>
      <c r="IV128" s="171"/>
      <c r="IW128" s="171"/>
    </row>
    <row r="129" customFormat="false" ht="12.75" hidden="false" customHeight="false" outlineLevel="0" collapsed="false">
      <c r="A129" s="130" t="s">
        <v>147</v>
      </c>
      <c r="C129" s="0"/>
      <c r="D129" s="0"/>
      <c r="E129" s="0"/>
      <c r="F129" s="0"/>
      <c r="G129" s="0"/>
      <c r="H129" s="0"/>
      <c r="I129" s="0"/>
      <c r="J129" s="135"/>
      <c r="K129" s="0"/>
      <c r="L129" s="136"/>
      <c r="M129" s="90"/>
      <c r="O129" s="90"/>
      <c r="Q129" s="90"/>
      <c r="S129" s="90"/>
      <c r="T129" s="90"/>
      <c r="U129" s="90"/>
      <c r="V129" s="90"/>
      <c r="X129" s="90"/>
      <c r="Z129" s="90"/>
      <c r="AB129" s="90"/>
      <c r="AD129" s="90"/>
      <c r="AZ129" s="90"/>
      <c r="BA129" s="90"/>
      <c r="BB129" s="90"/>
      <c r="BH129" s="90"/>
    </row>
    <row r="130" customFormat="false" ht="12.75" hidden="false" customHeight="false" outlineLevel="0" collapsed="false">
      <c r="A130" s="131"/>
      <c r="B130" s="86" t="s">
        <v>148</v>
      </c>
      <c r="C130" s="86"/>
      <c r="D130" s="86"/>
      <c r="E130" s="86"/>
      <c r="F130" s="86"/>
      <c r="G130" s="86"/>
      <c r="H130" s="86"/>
      <c r="I130" s="86"/>
      <c r="J130" s="179"/>
      <c r="K130" s="86"/>
      <c r="L130" s="180" t="s">
        <v>134</v>
      </c>
      <c r="M130" s="90"/>
      <c r="N130" s="90" t="n">
        <v>0</v>
      </c>
      <c r="O130" s="90"/>
      <c r="P130" s="90" t="n">
        <f aca="false">R130-N130</f>
        <v>0</v>
      </c>
      <c r="Q130" s="90"/>
      <c r="S130" s="90"/>
      <c r="T130" s="90"/>
      <c r="U130" s="90"/>
      <c r="V130" s="90"/>
      <c r="X130" s="90"/>
      <c r="Z130" s="90"/>
      <c r="AB130" s="90"/>
      <c r="AD130" s="90"/>
      <c r="AY130" s="90" t="n">
        <f aca="false">SUM(T130:AX130)</f>
        <v>0</v>
      </c>
      <c r="AZ130" s="90"/>
      <c r="BA130" s="90" t="n">
        <v>0</v>
      </c>
      <c r="BB130" s="90"/>
      <c r="BC130" s="90" t="n">
        <f aca="false">IF(+R130-AY130+BA130&gt;0,R130-AY130+BA130,0)</f>
        <v>0</v>
      </c>
      <c r="BE130" s="90" t="n">
        <f aca="false">+AY130+BC130</f>
        <v>0</v>
      </c>
      <c r="BG130" s="90" t="n">
        <f aca="false">+R130-BE130</f>
        <v>0</v>
      </c>
      <c r="BH130" s="90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86"/>
      <c r="FZ130" s="86"/>
      <c r="GA130" s="86"/>
      <c r="GB130" s="86"/>
      <c r="GC130" s="86"/>
      <c r="GD130" s="86"/>
      <c r="GE130" s="86"/>
      <c r="GF130" s="86"/>
      <c r="GG130" s="86"/>
      <c r="GH130" s="86"/>
      <c r="GI130" s="86"/>
      <c r="GJ130" s="86"/>
      <c r="GK130" s="86"/>
      <c r="GL130" s="86"/>
      <c r="GM130" s="86"/>
      <c r="GN130" s="86"/>
      <c r="GO130" s="86"/>
      <c r="GP130" s="86"/>
      <c r="GQ130" s="86"/>
      <c r="GR130" s="86"/>
      <c r="GS130" s="86"/>
      <c r="GT130" s="86"/>
      <c r="GU130" s="86"/>
      <c r="GV130" s="86"/>
      <c r="GW130" s="86"/>
      <c r="GX130" s="86"/>
      <c r="GY130" s="86"/>
      <c r="GZ130" s="86"/>
      <c r="HA130" s="86"/>
      <c r="HB130" s="86"/>
      <c r="HC130" s="86"/>
      <c r="HD130" s="86"/>
      <c r="HE130" s="86"/>
      <c r="HF130" s="86"/>
      <c r="HG130" s="86"/>
      <c r="HH130" s="86"/>
      <c r="HI130" s="86"/>
      <c r="HJ130" s="86"/>
      <c r="HK130" s="86"/>
      <c r="HL130" s="86"/>
      <c r="HM130" s="86"/>
      <c r="HN130" s="86"/>
      <c r="HO130" s="86"/>
      <c r="HP130" s="86"/>
      <c r="HQ130" s="86"/>
      <c r="HR130" s="86"/>
      <c r="HS130" s="86"/>
      <c r="HT130" s="86"/>
      <c r="HU130" s="86"/>
      <c r="HV130" s="86"/>
      <c r="HW130" s="86"/>
      <c r="HX130" s="86"/>
      <c r="HY130" s="86"/>
      <c r="HZ130" s="86"/>
      <c r="IA130" s="86"/>
      <c r="IB130" s="86"/>
      <c r="IC130" s="86"/>
      <c r="ID130" s="86"/>
      <c r="IE130" s="86"/>
      <c r="IF130" s="86"/>
      <c r="IG130" s="86"/>
      <c r="IH130" s="86"/>
      <c r="II130" s="86"/>
      <c r="IJ130" s="86"/>
      <c r="IK130" s="86"/>
      <c r="IL130" s="86"/>
      <c r="IM130" s="86"/>
      <c r="IN130" s="86"/>
      <c r="IO130" s="86"/>
      <c r="IP130" s="86"/>
      <c r="IQ130" s="86"/>
      <c r="IR130" s="86"/>
      <c r="IS130" s="86"/>
      <c r="IT130" s="86"/>
      <c r="IU130" s="86"/>
      <c r="IV130" s="86"/>
      <c r="IW130" s="86"/>
    </row>
    <row r="131" customFormat="false" ht="12.75" hidden="false" customHeight="false" outlineLevel="0" collapsed="false">
      <c r="A131" s="131"/>
      <c r="B131" s="86" t="s">
        <v>149</v>
      </c>
      <c r="C131" s="86"/>
      <c r="D131" s="86"/>
      <c r="E131" s="86"/>
      <c r="F131" s="86"/>
      <c r="G131" s="86"/>
      <c r="H131" s="86"/>
      <c r="I131" s="86"/>
      <c r="J131" s="179"/>
      <c r="K131" s="86"/>
      <c r="L131" s="180" t="s">
        <v>134</v>
      </c>
      <c r="M131" s="90"/>
      <c r="N131" s="90" t="n">
        <v>0</v>
      </c>
      <c r="O131" s="90"/>
      <c r="P131" s="90" t="n">
        <f aca="false">R131-N131</f>
        <v>0</v>
      </c>
      <c r="Q131" s="90"/>
      <c r="R131" s="90" t="n">
        <v>0</v>
      </c>
      <c r="S131" s="90"/>
      <c r="T131" s="90" t="n">
        <v>1627</v>
      </c>
      <c r="U131" s="90"/>
      <c r="V131" s="90" t="n">
        <f aca="false">1197+1491</f>
        <v>2688</v>
      </c>
      <c r="X131" s="90" t="n">
        <v>217</v>
      </c>
      <c r="Z131" s="90" t="n">
        <f aca="false">1946+2420</f>
        <v>4366</v>
      </c>
      <c r="AB131" s="90"/>
      <c r="AD131" s="90"/>
      <c r="AY131" s="90" t="n">
        <f aca="false">SUM(T131:AX131)</f>
        <v>8898</v>
      </c>
      <c r="AZ131" s="90"/>
      <c r="BA131" s="90" t="n">
        <v>0</v>
      </c>
      <c r="BB131" s="90"/>
      <c r="BC131" s="90" t="n">
        <f aca="false">IF(+R131-AY131+BA131&gt;0,R131-AY131+BA131,0)</f>
        <v>0</v>
      </c>
      <c r="BE131" s="90" t="n">
        <f aca="false">+AY131+BC131</f>
        <v>8898</v>
      </c>
      <c r="BG131" s="90" t="n">
        <f aca="false">+R131-BE131</f>
        <v>-8898</v>
      </c>
      <c r="BH131" s="90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  <c r="HI131" s="86"/>
      <c r="HJ131" s="86"/>
      <c r="HK131" s="86"/>
      <c r="HL131" s="86"/>
      <c r="HM131" s="86"/>
      <c r="HN131" s="86"/>
      <c r="HO131" s="86"/>
      <c r="HP131" s="86"/>
      <c r="HQ131" s="86"/>
      <c r="HR131" s="86"/>
      <c r="HS131" s="86"/>
      <c r="HT131" s="86"/>
      <c r="HU131" s="86"/>
      <c r="HV131" s="86"/>
      <c r="HW131" s="86"/>
      <c r="HX131" s="86"/>
      <c r="HY131" s="86"/>
      <c r="HZ131" s="86"/>
      <c r="IA131" s="86"/>
      <c r="IB131" s="86"/>
      <c r="IC131" s="86"/>
      <c r="ID131" s="86"/>
      <c r="IE131" s="86"/>
      <c r="IF131" s="86"/>
      <c r="IG131" s="86"/>
      <c r="IH131" s="86"/>
      <c r="II131" s="86"/>
      <c r="IJ131" s="86"/>
      <c r="IK131" s="86"/>
      <c r="IL131" s="86"/>
      <c r="IM131" s="86"/>
      <c r="IN131" s="86"/>
      <c r="IO131" s="86"/>
      <c r="IP131" s="86"/>
      <c r="IQ131" s="86"/>
      <c r="IR131" s="86"/>
      <c r="IS131" s="86"/>
      <c r="IT131" s="86"/>
      <c r="IU131" s="86"/>
      <c r="IV131" s="86"/>
      <c r="IW131" s="86"/>
    </row>
    <row r="132" customFormat="false" ht="12.75" hidden="false" customHeight="false" outlineLevel="0" collapsed="false">
      <c r="A132" s="131"/>
      <c r="B132" s="86" t="s">
        <v>150</v>
      </c>
      <c r="C132" s="86"/>
      <c r="D132" s="86"/>
      <c r="E132" s="86"/>
      <c r="F132" s="86"/>
      <c r="G132" s="86"/>
      <c r="H132" s="86"/>
      <c r="I132" s="86"/>
      <c r="J132" s="179"/>
      <c r="K132" s="86"/>
      <c r="L132" s="180" t="s">
        <v>134</v>
      </c>
      <c r="M132" s="90"/>
      <c r="N132" s="90" t="n">
        <v>0</v>
      </c>
      <c r="O132" s="90"/>
      <c r="P132" s="90" t="n">
        <f aca="false">R132-N132</f>
        <v>136000</v>
      </c>
      <c r="Q132" s="90"/>
      <c r="R132" s="90" t="n">
        <v>136000</v>
      </c>
      <c r="S132" s="90"/>
      <c r="T132" s="90"/>
      <c r="U132" s="90"/>
      <c r="V132" s="90"/>
      <c r="X132" s="90"/>
      <c r="Z132" s="90"/>
      <c r="AB132" s="90"/>
      <c r="AD132" s="90"/>
      <c r="AY132" s="90" t="n">
        <f aca="false">SUM(T132:AX132)</f>
        <v>0</v>
      </c>
      <c r="AZ132" s="90"/>
      <c r="BA132" s="90" t="n">
        <v>0</v>
      </c>
      <c r="BB132" s="90"/>
      <c r="BC132" s="90" t="n">
        <f aca="false">IF(+R132-AY132+BA132&gt;0,R132-AY132+BA132,0)</f>
        <v>136000</v>
      </c>
      <c r="BE132" s="90" t="n">
        <f aca="false">+AY132+BC132</f>
        <v>136000</v>
      </c>
      <c r="BG132" s="90" t="n">
        <f aca="false">+R132-BE132</f>
        <v>0</v>
      </c>
      <c r="BH132" s="90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6"/>
      <c r="EP132" s="86"/>
      <c r="EQ132" s="86"/>
      <c r="ER132" s="86"/>
      <c r="ES132" s="86"/>
      <c r="ET132" s="86"/>
      <c r="EU132" s="86"/>
      <c r="EV132" s="86"/>
      <c r="EW132" s="86"/>
      <c r="EX132" s="86"/>
      <c r="EY132" s="86"/>
      <c r="EZ132" s="86"/>
      <c r="FA132" s="86"/>
      <c r="FB132" s="86"/>
      <c r="FC132" s="86"/>
      <c r="FD132" s="86"/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86"/>
      <c r="HO132" s="86"/>
      <c r="HP132" s="86"/>
      <c r="HQ132" s="86"/>
      <c r="HR132" s="86"/>
      <c r="HS132" s="86"/>
      <c r="HT132" s="86"/>
      <c r="HU132" s="86"/>
      <c r="HV132" s="86"/>
      <c r="HW132" s="86"/>
      <c r="HX132" s="86"/>
      <c r="HY132" s="86"/>
      <c r="HZ132" s="86"/>
      <c r="IA132" s="86"/>
      <c r="IB132" s="86"/>
      <c r="IC132" s="86"/>
      <c r="ID132" s="86"/>
      <c r="IE132" s="86"/>
      <c r="IF132" s="86"/>
      <c r="IG132" s="86"/>
      <c r="IH132" s="86"/>
      <c r="II132" s="86"/>
      <c r="IJ132" s="86"/>
      <c r="IK132" s="86"/>
      <c r="IL132" s="86"/>
      <c r="IM132" s="86"/>
      <c r="IN132" s="86"/>
      <c r="IO132" s="86"/>
      <c r="IP132" s="86"/>
      <c r="IQ132" s="86"/>
      <c r="IR132" s="86"/>
      <c r="IS132" s="86"/>
      <c r="IT132" s="86"/>
      <c r="IU132" s="86"/>
      <c r="IV132" s="86"/>
      <c r="IW132" s="86"/>
    </row>
    <row r="133" customFormat="false" ht="12.75" hidden="false" customHeight="false" outlineLevel="0" collapsed="false">
      <c r="A133" s="131"/>
      <c r="B133" s="86" t="s">
        <v>151</v>
      </c>
      <c r="C133" s="86"/>
      <c r="D133" s="86"/>
      <c r="E133" s="86"/>
      <c r="F133" s="86"/>
      <c r="G133" s="86"/>
      <c r="H133" s="86"/>
      <c r="I133" s="86"/>
      <c r="J133" s="179"/>
      <c r="K133" s="86"/>
      <c r="L133" s="180" t="s">
        <v>134</v>
      </c>
      <c r="M133" s="90"/>
      <c r="N133" s="90" t="n">
        <v>0</v>
      </c>
      <c r="O133" s="90"/>
      <c r="P133" s="90" t="n">
        <f aca="false">R133-N133</f>
        <v>209191</v>
      </c>
      <c r="Q133" s="90"/>
      <c r="R133" s="90" t="n">
        <v>209191</v>
      </c>
      <c r="S133" s="90"/>
      <c r="T133" s="90"/>
      <c r="U133" s="90"/>
      <c r="V133" s="90"/>
      <c r="X133" s="90"/>
      <c r="Z133" s="90"/>
      <c r="AB133" s="90"/>
      <c r="AD133" s="90"/>
      <c r="AY133" s="90" t="n">
        <f aca="false">SUM(T133:AX133)</f>
        <v>0</v>
      </c>
      <c r="AZ133" s="90"/>
      <c r="BA133" s="90" t="n">
        <v>0</v>
      </c>
      <c r="BB133" s="90"/>
      <c r="BC133" s="90" t="n">
        <f aca="false">IF(+R133-AY133+BA133&gt;0,R133-AY133+BA133,0)</f>
        <v>209191</v>
      </c>
      <c r="BE133" s="90" t="n">
        <f aca="false">+AY133+BC133</f>
        <v>209191</v>
      </c>
      <c r="BG133" s="90" t="n">
        <f aca="false">+R133-BE133</f>
        <v>0</v>
      </c>
      <c r="BH133" s="90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86"/>
      <c r="ES133" s="86"/>
      <c r="ET133" s="86"/>
      <c r="EU133" s="86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86"/>
      <c r="FU133" s="86"/>
      <c r="FV133" s="86"/>
      <c r="FW133" s="86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86"/>
      <c r="GI133" s="86"/>
      <c r="GJ133" s="86"/>
      <c r="GK133" s="86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86"/>
      <c r="GW133" s="86"/>
      <c r="GX133" s="86"/>
      <c r="GY133" s="86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86"/>
      <c r="HK133" s="86"/>
      <c r="HL133" s="86"/>
      <c r="HM133" s="86"/>
      <c r="HN133" s="86"/>
      <c r="HO133" s="86"/>
      <c r="HP133" s="86"/>
      <c r="HQ133" s="86"/>
      <c r="HR133" s="86"/>
      <c r="HS133" s="86"/>
      <c r="HT133" s="86"/>
      <c r="HU133" s="86"/>
      <c r="HV133" s="86"/>
      <c r="HW133" s="86"/>
      <c r="HX133" s="86"/>
      <c r="HY133" s="86"/>
      <c r="HZ133" s="86"/>
      <c r="IA133" s="86"/>
      <c r="IB133" s="86"/>
      <c r="IC133" s="86"/>
      <c r="ID133" s="86"/>
      <c r="IE133" s="86"/>
      <c r="IF133" s="86"/>
      <c r="IG133" s="86"/>
      <c r="IH133" s="86"/>
      <c r="II133" s="86"/>
      <c r="IJ133" s="86"/>
      <c r="IK133" s="86"/>
      <c r="IL133" s="86"/>
      <c r="IM133" s="86"/>
      <c r="IN133" s="86"/>
      <c r="IO133" s="86"/>
      <c r="IP133" s="86"/>
      <c r="IQ133" s="86"/>
      <c r="IR133" s="86"/>
      <c r="IS133" s="86"/>
      <c r="IT133" s="86"/>
      <c r="IU133" s="86"/>
      <c r="IV133" s="86"/>
      <c r="IW133" s="86"/>
    </row>
    <row r="134" customFormat="false" ht="12.75" hidden="false" customHeight="false" outlineLevel="0" collapsed="false">
      <c r="A134" s="131"/>
      <c r="B134" s="86" t="s">
        <v>152</v>
      </c>
      <c r="C134" s="86"/>
      <c r="D134" s="86"/>
      <c r="E134" s="86"/>
      <c r="F134" s="86"/>
      <c r="G134" s="86"/>
      <c r="H134" s="86"/>
      <c r="I134" s="86"/>
      <c r="J134" s="179"/>
      <c r="K134" s="86"/>
      <c r="L134" s="180" t="s">
        <v>134</v>
      </c>
      <c r="M134" s="90"/>
      <c r="N134" s="90" t="n">
        <v>0</v>
      </c>
      <c r="O134" s="90"/>
      <c r="P134" s="90" t="n">
        <f aca="false">R134-N134</f>
        <v>65000</v>
      </c>
      <c r="Q134" s="90"/>
      <c r="R134" s="90" t="n">
        <v>65000</v>
      </c>
      <c r="S134" s="90"/>
      <c r="T134" s="90"/>
      <c r="U134" s="90"/>
      <c r="V134" s="90"/>
      <c r="X134" s="90"/>
      <c r="Z134" s="90"/>
      <c r="AB134" s="90"/>
      <c r="AD134" s="90"/>
      <c r="AY134" s="90" t="n">
        <f aca="false">SUM(T134:AX134)</f>
        <v>0</v>
      </c>
      <c r="AZ134" s="90"/>
      <c r="BA134" s="90" t="n">
        <v>0</v>
      </c>
      <c r="BB134" s="90"/>
      <c r="BC134" s="90" t="n">
        <f aca="false">IF(+R134-AY134+BA134&gt;0,R134-AY134+BA134,0)</f>
        <v>65000</v>
      </c>
      <c r="BE134" s="90" t="n">
        <f aca="false">+AY134+BC134</f>
        <v>65000</v>
      </c>
      <c r="BG134" s="90" t="n">
        <f aca="false">+R134-BE134</f>
        <v>0</v>
      </c>
      <c r="BH134" s="90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  <c r="EE134" s="86"/>
      <c r="EF134" s="86"/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/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/>
      <c r="GK134" s="86"/>
      <c r="GL134" s="86"/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86"/>
      <c r="HO134" s="86"/>
      <c r="HP134" s="86"/>
      <c r="HQ134" s="86"/>
      <c r="HR134" s="86"/>
      <c r="HS134" s="86"/>
      <c r="HT134" s="86"/>
      <c r="HU134" s="86"/>
      <c r="HV134" s="86"/>
      <c r="HW134" s="86"/>
      <c r="HX134" s="86"/>
      <c r="HY134" s="86"/>
      <c r="HZ134" s="86"/>
      <c r="IA134" s="86"/>
      <c r="IB134" s="86"/>
      <c r="IC134" s="86"/>
      <c r="ID134" s="86"/>
      <c r="IE134" s="86"/>
      <c r="IF134" s="86"/>
      <c r="IG134" s="86"/>
      <c r="IH134" s="86"/>
      <c r="II134" s="86"/>
      <c r="IJ134" s="86"/>
      <c r="IK134" s="86"/>
      <c r="IL134" s="86"/>
      <c r="IM134" s="86"/>
      <c r="IN134" s="86"/>
      <c r="IO134" s="86"/>
      <c r="IP134" s="86"/>
      <c r="IQ134" s="86"/>
      <c r="IR134" s="86"/>
      <c r="IS134" s="86"/>
      <c r="IT134" s="86"/>
      <c r="IU134" s="86"/>
      <c r="IV134" s="86"/>
      <c r="IW134" s="86"/>
    </row>
    <row r="135" customFormat="false" ht="12.75" hidden="false" customHeight="false" outlineLevel="0" collapsed="false">
      <c r="A135" s="131"/>
      <c r="B135" s="86" t="s">
        <v>153</v>
      </c>
      <c r="C135" s="86"/>
      <c r="D135" s="86"/>
      <c r="E135" s="86"/>
      <c r="F135" s="86"/>
      <c r="G135" s="86"/>
      <c r="H135" s="86"/>
      <c r="I135" s="86"/>
      <c r="J135" s="179"/>
      <c r="K135" s="86"/>
      <c r="L135" s="180" t="s">
        <v>134</v>
      </c>
      <c r="M135" s="90"/>
      <c r="O135" s="90"/>
      <c r="P135" s="90" t="n">
        <f aca="false">R135-N135</f>
        <v>10000</v>
      </c>
      <c r="Q135" s="90"/>
      <c r="R135" s="90" t="n">
        <v>10000</v>
      </c>
      <c r="S135" s="90"/>
      <c r="T135" s="90"/>
      <c r="U135" s="90"/>
      <c r="V135" s="90"/>
      <c r="X135" s="90"/>
      <c r="Z135" s="90"/>
      <c r="AB135" s="90"/>
      <c r="AD135" s="90"/>
      <c r="AY135" s="90" t="n">
        <f aca="false">SUM(T135:AX135)</f>
        <v>0</v>
      </c>
      <c r="AZ135" s="90"/>
      <c r="BA135" s="90" t="n">
        <v>0</v>
      </c>
      <c r="BB135" s="90"/>
      <c r="BC135" s="90" t="n">
        <f aca="false">IF(+R135-AY135+BA135&gt;0,R135-AY135+BA135,0)</f>
        <v>10000</v>
      </c>
      <c r="BE135" s="90" t="n">
        <f aca="false">+AY135+BC135</f>
        <v>10000</v>
      </c>
      <c r="BG135" s="90" t="n">
        <f aca="false">+R135-BE135</f>
        <v>0</v>
      </c>
      <c r="BH135" s="90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6"/>
      <c r="EJ135" s="86"/>
      <c r="EK135" s="86"/>
      <c r="EL135" s="86"/>
      <c r="EM135" s="86"/>
      <c r="EN135" s="86"/>
      <c r="EO135" s="86"/>
      <c r="EP135" s="86"/>
      <c r="EQ135" s="86"/>
      <c r="ER135" s="86"/>
      <c r="ES135" s="86"/>
      <c r="ET135" s="86"/>
      <c r="EU135" s="86"/>
      <c r="EV135" s="86"/>
      <c r="EW135" s="86"/>
      <c r="EX135" s="86"/>
      <c r="EY135" s="86"/>
      <c r="EZ135" s="86"/>
      <c r="FA135" s="86"/>
      <c r="FB135" s="86"/>
      <c r="FC135" s="86"/>
      <c r="FD135" s="86"/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86"/>
      <c r="FP135" s="86"/>
      <c r="FQ135" s="86"/>
      <c r="FR135" s="86"/>
      <c r="FS135" s="86"/>
      <c r="FT135" s="86"/>
      <c r="FU135" s="86"/>
      <c r="FV135" s="86"/>
      <c r="FW135" s="86"/>
      <c r="FX135" s="86"/>
      <c r="FY135" s="86"/>
      <c r="FZ135" s="86"/>
      <c r="GA135" s="86"/>
      <c r="GB135" s="86"/>
      <c r="GC135" s="86"/>
      <c r="GD135" s="86"/>
      <c r="GE135" s="86"/>
      <c r="GF135" s="86"/>
      <c r="GG135" s="86"/>
      <c r="GH135" s="86"/>
      <c r="GI135" s="86"/>
      <c r="GJ135" s="86"/>
      <c r="GK135" s="86"/>
      <c r="GL135" s="86"/>
      <c r="GM135" s="86"/>
      <c r="GN135" s="86"/>
      <c r="GO135" s="86"/>
      <c r="GP135" s="86"/>
      <c r="GQ135" s="86"/>
      <c r="GR135" s="86"/>
      <c r="GS135" s="86"/>
      <c r="GT135" s="86"/>
      <c r="GU135" s="86"/>
      <c r="GV135" s="86"/>
      <c r="GW135" s="86"/>
      <c r="GX135" s="86"/>
      <c r="GY135" s="86"/>
      <c r="GZ135" s="86"/>
      <c r="HA135" s="86"/>
      <c r="HB135" s="86"/>
      <c r="HC135" s="86"/>
      <c r="HD135" s="86"/>
      <c r="HE135" s="86"/>
      <c r="HF135" s="86"/>
      <c r="HG135" s="86"/>
      <c r="HH135" s="86"/>
      <c r="HI135" s="86"/>
      <c r="HJ135" s="86"/>
      <c r="HK135" s="86"/>
      <c r="HL135" s="86"/>
      <c r="HM135" s="86"/>
      <c r="HN135" s="86"/>
      <c r="HO135" s="86"/>
      <c r="HP135" s="86"/>
      <c r="HQ135" s="86"/>
      <c r="HR135" s="86"/>
      <c r="HS135" s="86"/>
      <c r="HT135" s="86"/>
      <c r="HU135" s="86"/>
      <c r="HV135" s="86"/>
      <c r="HW135" s="86"/>
      <c r="HX135" s="86"/>
      <c r="HY135" s="86"/>
      <c r="HZ135" s="86"/>
      <c r="IA135" s="86"/>
      <c r="IB135" s="86"/>
      <c r="IC135" s="86"/>
      <c r="ID135" s="86"/>
      <c r="IE135" s="86"/>
      <c r="IF135" s="86"/>
      <c r="IG135" s="86"/>
      <c r="IH135" s="86"/>
      <c r="II135" s="86"/>
      <c r="IJ135" s="86"/>
      <c r="IK135" s="86"/>
      <c r="IL135" s="86"/>
      <c r="IM135" s="86"/>
      <c r="IN135" s="86"/>
      <c r="IO135" s="86"/>
      <c r="IP135" s="86"/>
      <c r="IQ135" s="86"/>
      <c r="IR135" s="86"/>
      <c r="IS135" s="86"/>
      <c r="IT135" s="86"/>
      <c r="IU135" s="86"/>
      <c r="IV135" s="86"/>
      <c r="IW135" s="86"/>
    </row>
    <row r="136" customFormat="false" ht="12.75" hidden="false" customHeight="false" outlineLevel="0" collapsed="false">
      <c r="A136" s="131"/>
      <c r="B136" s="86" t="s">
        <v>60</v>
      </c>
      <c r="C136" s="86"/>
      <c r="D136" s="86"/>
      <c r="E136" s="86"/>
      <c r="F136" s="86"/>
      <c r="G136" s="86"/>
      <c r="H136" s="86"/>
      <c r="I136" s="86"/>
      <c r="J136" s="179"/>
      <c r="K136" s="86"/>
      <c r="L136" s="180"/>
      <c r="M136" s="90"/>
      <c r="O136" s="90"/>
      <c r="P136" s="90" t="n">
        <f aca="false">R136-N136</f>
        <v>0</v>
      </c>
      <c r="Q136" s="90"/>
      <c r="S136" s="90"/>
      <c r="T136" s="90"/>
      <c r="U136" s="90"/>
      <c r="V136" s="90"/>
      <c r="X136" s="90"/>
      <c r="Z136" s="90"/>
      <c r="AB136" s="90"/>
      <c r="AD136" s="90"/>
      <c r="AY136" s="90" t="n">
        <f aca="false">SUM(T136:AX136)</f>
        <v>0</v>
      </c>
      <c r="AZ136" s="90"/>
      <c r="BA136" s="90"/>
      <c r="BB136" s="90"/>
      <c r="BC136" s="90" t="n">
        <f aca="false">IF(+R136-AY136+BA136&gt;0,R136-AY136+BA136,0)</f>
        <v>0</v>
      </c>
      <c r="BE136" s="90" t="n">
        <f aca="false">+AY136+BC136</f>
        <v>0</v>
      </c>
      <c r="BG136" s="90" t="n">
        <f aca="false">+R136-BE136</f>
        <v>0</v>
      </c>
      <c r="BH136" s="90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  <c r="EJ136" s="86"/>
      <c r="EK136" s="86"/>
      <c r="EL136" s="86"/>
      <c r="EM136" s="86"/>
      <c r="EN136" s="86"/>
      <c r="EO136" s="86"/>
      <c r="EP136" s="86"/>
      <c r="EQ136" s="86"/>
      <c r="ER136" s="86"/>
      <c r="ES136" s="86"/>
      <c r="ET136" s="86"/>
      <c r="EU136" s="86"/>
      <c r="EV136" s="86"/>
      <c r="EW136" s="86"/>
      <c r="EX136" s="86"/>
      <c r="EY136" s="86"/>
      <c r="EZ136" s="86"/>
      <c r="FA136" s="86"/>
      <c r="FB136" s="86"/>
      <c r="FC136" s="86"/>
      <c r="FD136" s="86"/>
      <c r="FE136" s="86"/>
      <c r="FF136" s="86"/>
      <c r="FG136" s="86"/>
      <c r="FH136" s="86"/>
      <c r="FI136" s="86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86"/>
      <c r="FU136" s="86"/>
      <c r="FV136" s="86"/>
      <c r="FW136" s="86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86"/>
      <c r="GI136" s="86"/>
      <c r="GJ136" s="86"/>
      <c r="GK136" s="86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86"/>
      <c r="GW136" s="86"/>
      <c r="GX136" s="86"/>
      <c r="GY136" s="86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86"/>
      <c r="HK136" s="86"/>
      <c r="HL136" s="86"/>
      <c r="HM136" s="86"/>
      <c r="HN136" s="86"/>
      <c r="HO136" s="86"/>
      <c r="HP136" s="86"/>
      <c r="HQ136" s="86"/>
      <c r="HR136" s="86"/>
      <c r="HS136" s="86"/>
      <c r="HT136" s="86"/>
      <c r="HU136" s="86"/>
      <c r="HV136" s="86"/>
      <c r="HW136" s="86"/>
      <c r="HX136" s="86"/>
      <c r="HY136" s="86"/>
      <c r="HZ136" s="86"/>
      <c r="IA136" s="86"/>
      <c r="IB136" s="86"/>
      <c r="IC136" s="86"/>
      <c r="ID136" s="86"/>
      <c r="IE136" s="86"/>
      <c r="IF136" s="86"/>
      <c r="IG136" s="86"/>
      <c r="IH136" s="86"/>
      <c r="II136" s="86"/>
      <c r="IJ136" s="86"/>
      <c r="IK136" s="86"/>
      <c r="IL136" s="86"/>
      <c r="IM136" s="86"/>
      <c r="IN136" s="86"/>
      <c r="IO136" s="86"/>
      <c r="IP136" s="86"/>
      <c r="IQ136" s="86"/>
      <c r="IR136" s="86"/>
      <c r="IS136" s="86"/>
      <c r="IT136" s="86"/>
      <c r="IU136" s="86"/>
      <c r="IV136" s="86"/>
      <c r="IW136" s="86"/>
    </row>
    <row r="137" customFormat="false" ht="12.75" hidden="false" customHeight="false" outlineLevel="0" collapsed="false">
      <c r="A137" s="130"/>
      <c r="B137" s="157" t="s">
        <v>154</v>
      </c>
      <c r="C137" s="152"/>
      <c r="D137" s="152"/>
      <c r="E137" s="152"/>
      <c r="F137" s="152"/>
      <c r="G137" s="152"/>
      <c r="H137" s="152"/>
      <c r="I137" s="152"/>
      <c r="J137" s="153"/>
      <c r="K137" s="152"/>
      <c r="L137" s="154"/>
      <c r="M137" s="155"/>
      <c r="N137" s="173" t="n">
        <f aca="false">SUM(N130:N134)</f>
        <v>0</v>
      </c>
      <c r="O137" s="155"/>
      <c r="P137" s="173" t="n">
        <f aca="false">SUM(P130:P136)</f>
        <v>420191</v>
      </c>
      <c r="Q137" s="155"/>
      <c r="R137" s="173" t="n">
        <f aca="false">SUM(R130:R136)</f>
        <v>420191</v>
      </c>
      <c r="S137" s="173" t="n">
        <f aca="false">SUM(S130:S136)</f>
        <v>0</v>
      </c>
      <c r="T137" s="173" t="n">
        <f aca="false">SUM(T130:T136)</f>
        <v>1627</v>
      </c>
      <c r="U137" s="173" t="n">
        <f aca="false">SUM(U130:U136)</f>
        <v>0</v>
      </c>
      <c r="V137" s="173" t="n">
        <f aca="false">SUM(V130:V136)</f>
        <v>2688</v>
      </c>
      <c r="W137" s="173" t="n">
        <f aca="false">SUM(W130:W136)</f>
        <v>0</v>
      </c>
      <c r="X137" s="173" t="n">
        <f aca="false">SUM(X130:X136)</f>
        <v>217</v>
      </c>
      <c r="Y137" s="173" t="n">
        <f aca="false">SUM(Y130:Y136)</f>
        <v>0</v>
      </c>
      <c r="Z137" s="173" t="n">
        <f aca="false">SUM(Z130:Z136)</f>
        <v>4366</v>
      </c>
      <c r="AA137" s="173" t="n">
        <f aca="false">SUM(AA130:AA136)</f>
        <v>0</v>
      </c>
      <c r="AB137" s="173" t="n">
        <f aca="false">SUM(AB130:AB136)</f>
        <v>0</v>
      </c>
      <c r="AC137" s="173" t="n">
        <f aca="false">SUM(AC130:AC136)</f>
        <v>0</v>
      </c>
      <c r="AD137" s="173" t="n">
        <f aca="false">SUM(AD130:AD136)</f>
        <v>0</v>
      </c>
      <c r="AE137" s="173" t="n">
        <f aca="false">SUM(AE130:AE136)</f>
        <v>0</v>
      </c>
      <c r="AF137" s="173" t="n">
        <f aca="false">SUM(AF130:AF136)</f>
        <v>0</v>
      </c>
      <c r="AG137" s="173" t="n">
        <f aca="false">SUM(AG130:AG136)</f>
        <v>0</v>
      </c>
      <c r="AH137" s="173" t="n">
        <f aca="false">SUM(AH130:AH136)</f>
        <v>0</v>
      </c>
      <c r="AI137" s="173" t="n">
        <f aca="false">SUM(AI130:AI136)</f>
        <v>0</v>
      </c>
      <c r="AJ137" s="173" t="n">
        <f aca="false">SUM(AJ130:AJ136)</f>
        <v>0</v>
      </c>
      <c r="AK137" s="173" t="n">
        <f aca="false">SUM(AK130:AK136)</f>
        <v>0</v>
      </c>
      <c r="AL137" s="173" t="n">
        <f aca="false">SUM(AL130:AL136)</f>
        <v>0</v>
      </c>
      <c r="AM137" s="173" t="n">
        <f aca="false">SUM(AM130:AM136)</f>
        <v>0</v>
      </c>
      <c r="AN137" s="173" t="n">
        <f aca="false">SUM(AN130:AN136)</f>
        <v>0</v>
      </c>
      <c r="AO137" s="173" t="n">
        <f aca="false">SUM(AO130:AO136)</f>
        <v>0</v>
      </c>
      <c r="AP137" s="173" t="n">
        <f aca="false">SUM(AP130:AP136)</f>
        <v>0</v>
      </c>
      <c r="AQ137" s="173" t="n">
        <f aca="false">SUM(AQ130:AQ136)</f>
        <v>0</v>
      </c>
      <c r="AR137" s="173" t="n">
        <f aca="false">SUM(AR130:AR136)</f>
        <v>0</v>
      </c>
      <c r="AS137" s="173" t="n">
        <f aca="false">SUM(AS130:AS136)</f>
        <v>0</v>
      </c>
      <c r="AT137" s="173" t="n">
        <f aca="false">SUM(AT130:AT136)</f>
        <v>0</v>
      </c>
      <c r="AU137" s="173" t="n">
        <f aca="false">SUM(AU130:AU136)</f>
        <v>0</v>
      </c>
      <c r="AV137" s="173" t="n">
        <f aca="false">SUM(AV130:AV136)</f>
        <v>0</v>
      </c>
      <c r="AW137" s="173" t="n">
        <f aca="false">SUM(AW130:AW136)</f>
        <v>0</v>
      </c>
      <c r="AX137" s="173" t="n">
        <f aca="false">SUM(AX130:AX136)</f>
        <v>0</v>
      </c>
      <c r="AY137" s="173" t="n">
        <f aca="false">SUM(AY130:AY136)</f>
        <v>8898</v>
      </c>
      <c r="AZ137" s="173" t="n">
        <f aca="false">SUM(AZ130:AZ136)</f>
        <v>0</v>
      </c>
      <c r="BA137" s="173" t="n">
        <f aca="false">SUM(BA130:BA136)</f>
        <v>0</v>
      </c>
      <c r="BB137" s="173" t="n">
        <f aca="false">SUM(BB130:BB136)</f>
        <v>0</v>
      </c>
      <c r="BC137" s="173" t="n">
        <f aca="false">SUM(BC130:BC136)</f>
        <v>420191</v>
      </c>
      <c r="BD137" s="173" t="n">
        <f aca="false">SUM(BD130:BD136)</f>
        <v>0</v>
      </c>
      <c r="BE137" s="173" t="n">
        <f aca="false">SUM(BE130:BE136)</f>
        <v>429089</v>
      </c>
      <c r="BF137" s="173" t="n">
        <f aca="false">SUM(BF130:BF136)</f>
        <v>0</v>
      </c>
      <c r="BG137" s="173" t="n">
        <f aca="false">SUM(BG130:BG136)</f>
        <v>-8898</v>
      </c>
      <c r="BH137" s="155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152"/>
      <c r="DG137" s="152"/>
      <c r="DH137" s="152"/>
      <c r="DI137" s="152"/>
      <c r="DJ137" s="152"/>
      <c r="DK137" s="152"/>
      <c r="DL137" s="152"/>
      <c r="DM137" s="152"/>
      <c r="DN137" s="152"/>
      <c r="DO137" s="152"/>
      <c r="DP137" s="152"/>
      <c r="DQ137" s="152"/>
      <c r="DR137" s="152"/>
      <c r="DS137" s="152"/>
      <c r="DT137" s="152"/>
      <c r="DU137" s="152"/>
      <c r="DV137" s="152"/>
      <c r="DW137" s="152"/>
      <c r="DX137" s="152"/>
      <c r="DY137" s="152"/>
      <c r="DZ137" s="152"/>
      <c r="EA137" s="152"/>
      <c r="EB137" s="152"/>
      <c r="EC137" s="152"/>
      <c r="ED137" s="152"/>
      <c r="EE137" s="152"/>
      <c r="EF137" s="152"/>
      <c r="EG137" s="152"/>
      <c r="EH137" s="152"/>
      <c r="EI137" s="152"/>
      <c r="EJ137" s="152"/>
      <c r="EK137" s="152"/>
      <c r="EL137" s="152"/>
      <c r="EM137" s="152"/>
      <c r="EN137" s="152"/>
      <c r="EO137" s="152"/>
      <c r="EP137" s="152"/>
      <c r="EQ137" s="152"/>
      <c r="ER137" s="152"/>
      <c r="ES137" s="152"/>
      <c r="ET137" s="152"/>
      <c r="EU137" s="152"/>
      <c r="EV137" s="152"/>
      <c r="EW137" s="152"/>
      <c r="EX137" s="152"/>
      <c r="EY137" s="152"/>
      <c r="EZ137" s="152"/>
      <c r="FA137" s="152"/>
      <c r="FB137" s="152"/>
      <c r="FC137" s="152"/>
      <c r="FD137" s="152"/>
      <c r="FE137" s="152"/>
      <c r="FF137" s="152"/>
      <c r="FG137" s="152"/>
      <c r="FH137" s="152"/>
      <c r="FI137" s="152"/>
      <c r="FJ137" s="152"/>
      <c r="FK137" s="152"/>
      <c r="FL137" s="152"/>
      <c r="FM137" s="152"/>
      <c r="FN137" s="152"/>
      <c r="FO137" s="152"/>
      <c r="FP137" s="152"/>
      <c r="FQ137" s="152"/>
      <c r="FR137" s="152"/>
      <c r="FS137" s="152"/>
      <c r="FT137" s="152"/>
      <c r="FU137" s="152"/>
      <c r="FV137" s="152"/>
      <c r="FW137" s="152"/>
      <c r="FX137" s="152"/>
      <c r="FY137" s="152"/>
      <c r="FZ137" s="152"/>
      <c r="GA137" s="152"/>
      <c r="GB137" s="152"/>
      <c r="GC137" s="152"/>
      <c r="GD137" s="152"/>
      <c r="GE137" s="152"/>
      <c r="GF137" s="152"/>
      <c r="GG137" s="152"/>
      <c r="GH137" s="152"/>
      <c r="GI137" s="152"/>
      <c r="GJ137" s="152"/>
      <c r="GK137" s="152"/>
      <c r="GL137" s="152"/>
      <c r="GM137" s="152"/>
      <c r="GN137" s="152"/>
      <c r="GO137" s="152"/>
      <c r="GP137" s="152"/>
      <c r="GQ137" s="152"/>
      <c r="GR137" s="152"/>
      <c r="GS137" s="152"/>
      <c r="GT137" s="152"/>
      <c r="GU137" s="152"/>
      <c r="GV137" s="152"/>
      <c r="GW137" s="152"/>
      <c r="GX137" s="152"/>
      <c r="GY137" s="152"/>
      <c r="GZ137" s="152"/>
      <c r="HA137" s="152"/>
      <c r="HB137" s="152"/>
      <c r="HC137" s="152"/>
      <c r="HD137" s="152"/>
      <c r="HE137" s="152"/>
      <c r="HF137" s="152"/>
      <c r="HG137" s="152"/>
      <c r="HH137" s="152"/>
      <c r="HI137" s="152"/>
      <c r="HJ137" s="152"/>
      <c r="HK137" s="152"/>
      <c r="HL137" s="152"/>
      <c r="HM137" s="152"/>
      <c r="HN137" s="152"/>
      <c r="HO137" s="152"/>
      <c r="HP137" s="152"/>
      <c r="HQ137" s="152"/>
      <c r="HR137" s="152"/>
      <c r="HS137" s="152"/>
      <c r="HT137" s="152"/>
      <c r="HU137" s="152"/>
      <c r="HV137" s="152"/>
      <c r="HW137" s="152"/>
      <c r="HX137" s="152"/>
      <c r="HY137" s="152"/>
      <c r="HZ137" s="152"/>
      <c r="IA137" s="152"/>
      <c r="IB137" s="152"/>
      <c r="IC137" s="152"/>
      <c r="ID137" s="152"/>
      <c r="IE137" s="152"/>
      <c r="IF137" s="152"/>
      <c r="IG137" s="152"/>
      <c r="IH137" s="152"/>
      <c r="II137" s="152"/>
      <c r="IJ137" s="152"/>
      <c r="IK137" s="152"/>
      <c r="IL137" s="152"/>
      <c r="IM137" s="152"/>
      <c r="IN137" s="152"/>
      <c r="IO137" s="152"/>
      <c r="IP137" s="152"/>
      <c r="IQ137" s="152"/>
      <c r="IR137" s="152"/>
      <c r="IS137" s="152"/>
      <c r="IT137" s="152"/>
      <c r="IU137" s="152"/>
      <c r="IV137" s="152"/>
      <c r="IW137" s="152"/>
    </row>
    <row r="138" customFormat="false" ht="12.75" hidden="false" customHeight="false" outlineLevel="0" collapsed="false">
      <c r="A138" s="130"/>
      <c r="B138" s="157"/>
      <c r="C138" s="152"/>
      <c r="D138" s="152"/>
      <c r="E138" s="152"/>
      <c r="F138" s="152"/>
      <c r="G138" s="152"/>
      <c r="H138" s="152"/>
      <c r="I138" s="152"/>
      <c r="J138" s="153"/>
      <c r="K138" s="152"/>
      <c r="L138" s="154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152"/>
      <c r="DG138" s="152"/>
      <c r="DH138" s="152"/>
      <c r="DI138" s="152"/>
      <c r="DJ138" s="152"/>
      <c r="DK138" s="152"/>
      <c r="DL138" s="152"/>
      <c r="DM138" s="152"/>
      <c r="DN138" s="152"/>
      <c r="DO138" s="152"/>
      <c r="DP138" s="152"/>
      <c r="DQ138" s="152"/>
      <c r="DR138" s="152"/>
      <c r="DS138" s="152"/>
      <c r="DT138" s="152"/>
      <c r="DU138" s="152"/>
      <c r="DV138" s="152"/>
      <c r="DW138" s="152"/>
      <c r="DX138" s="152"/>
      <c r="DY138" s="152"/>
      <c r="DZ138" s="152"/>
      <c r="EA138" s="152"/>
      <c r="EB138" s="152"/>
      <c r="EC138" s="152"/>
      <c r="ED138" s="152"/>
      <c r="EE138" s="152"/>
      <c r="EF138" s="152"/>
      <c r="EG138" s="152"/>
      <c r="EH138" s="152"/>
      <c r="EI138" s="152"/>
      <c r="EJ138" s="152"/>
      <c r="EK138" s="152"/>
      <c r="EL138" s="152"/>
      <c r="EM138" s="152"/>
      <c r="EN138" s="152"/>
      <c r="EO138" s="152"/>
      <c r="EP138" s="152"/>
      <c r="EQ138" s="152"/>
      <c r="ER138" s="152"/>
      <c r="ES138" s="152"/>
      <c r="ET138" s="152"/>
      <c r="EU138" s="152"/>
      <c r="EV138" s="152"/>
      <c r="EW138" s="152"/>
      <c r="EX138" s="152"/>
      <c r="EY138" s="152"/>
      <c r="EZ138" s="152"/>
      <c r="FA138" s="152"/>
      <c r="FB138" s="152"/>
      <c r="FC138" s="152"/>
      <c r="FD138" s="152"/>
      <c r="FE138" s="152"/>
      <c r="FF138" s="152"/>
      <c r="FG138" s="152"/>
      <c r="FH138" s="152"/>
      <c r="FI138" s="152"/>
      <c r="FJ138" s="152"/>
      <c r="FK138" s="152"/>
      <c r="FL138" s="152"/>
      <c r="FM138" s="152"/>
      <c r="FN138" s="152"/>
      <c r="FO138" s="152"/>
      <c r="FP138" s="152"/>
      <c r="FQ138" s="152"/>
      <c r="FR138" s="152"/>
      <c r="FS138" s="152"/>
      <c r="FT138" s="152"/>
      <c r="FU138" s="152"/>
      <c r="FV138" s="152"/>
      <c r="FW138" s="152"/>
      <c r="FX138" s="152"/>
      <c r="FY138" s="152"/>
      <c r="FZ138" s="152"/>
      <c r="GA138" s="152"/>
      <c r="GB138" s="152"/>
      <c r="GC138" s="152"/>
      <c r="GD138" s="152"/>
      <c r="GE138" s="152"/>
      <c r="GF138" s="152"/>
      <c r="GG138" s="152"/>
      <c r="GH138" s="152"/>
      <c r="GI138" s="152"/>
      <c r="GJ138" s="152"/>
      <c r="GK138" s="152"/>
      <c r="GL138" s="152"/>
      <c r="GM138" s="152"/>
      <c r="GN138" s="152"/>
      <c r="GO138" s="152"/>
      <c r="GP138" s="152"/>
      <c r="GQ138" s="152"/>
      <c r="GR138" s="152"/>
      <c r="GS138" s="152"/>
      <c r="GT138" s="152"/>
      <c r="GU138" s="152"/>
      <c r="GV138" s="152"/>
      <c r="GW138" s="152"/>
      <c r="GX138" s="152"/>
      <c r="GY138" s="152"/>
      <c r="GZ138" s="152"/>
      <c r="HA138" s="152"/>
      <c r="HB138" s="152"/>
      <c r="HC138" s="152"/>
      <c r="HD138" s="152"/>
      <c r="HE138" s="152"/>
      <c r="HF138" s="152"/>
      <c r="HG138" s="152"/>
      <c r="HH138" s="152"/>
      <c r="HI138" s="152"/>
      <c r="HJ138" s="152"/>
      <c r="HK138" s="152"/>
      <c r="HL138" s="152"/>
      <c r="HM138" s="152"/>
      <c r="HN138" s="152"/>
      <c r="HO138" s="152"/>
      <c r="HP138" s="152"/>
      <c r="HQ138" s="152"/>
      <c r="HR138" s="152"/>
      <c r="HS138" s="152"/>
      <c r="HT138" s="152"/>
      <c r="HU138" s="152"/>
      <c r="HV138" s="152"/>
      <c r="HW138" s="152"/>
      <c r="HX138" s="152"/>
      <c r="HY138" s="152"/>
      <c r="HZ138" s="152"/>
      <c r="IA138" s="152"/>
      <c r="IB138" s="152"/>
      <c r="IC138" s="152"/>
      <c r="ID138" s="152"/>
      <c r="IE138" s="152"/>
      <c r="IF138" s="152"/>
      <c r="IG138" s="152"/>
      <c r="IH138" s="152"/>
      <c r="II138" s="152"/>
      <c r="IJ138" s="152"/>
      <c r="IK138" s="152"/>
      <c r="IL138" s="152"/>
      <c r="IM138" s="152"/>
      <c r="IN138" s="152"/>
      <c r="IO138" s="152"/>
      <c r="IP138" s="152"/>
      <c r="IQ138" s="152"/>
      <c r="IR138" s="152"/>
      <c r="IS138" s="152"/>
      <c r="IT138" s="152"/>
      <c r="IU138" s="152"/>
      <c r="IV138" s="152"/>
      <c r="IW138" s="152"/>
    </row>
    <row r="139" customFormat="false" ht="12.75" hidden="false" customHeight="false" outlineLevel="0" collapsed="false">
      <c r="A139" s="130" t="s">
        <v>155</v>
      </c>
      <c r="C139" s="0"/>
      <c r="D139" s="0"/>
      <c r="E139" s="0"/>
      <c r="F139" s="0"/>
      <c r="G139" s="0"/>
      <c r="H139" s="0"/>
      <c r="I139" s="0"/>
      <c r="J139" s="135"/>
      <c r="K139" s="0"/>
      <c r="L139" s="136"/>
      <c r="M139" s="90"/>
      <c r="O139" s="90"/>
      <c r="Q139" s="90"/>
      <c r="S139" s="90"/>
      <c r="T139" s="90"/>
      <c r="U139" s="90"/>
      <c r="V139" s="90"/>
      <c r="X139" s="90"/>
      <c r="Z139" s="90"/>
      <c r="AB139" s="90"/>
      <c r="AD139" s="90"/>
      <c r="AZ139" s="90"/>
      <c r="BA139" s="90"/>
      <c r="BB139" s="90"/>
      <c r="BH139" s="9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</row>
    <row r="140" customFormat="false" ht="12.75" hidden="false" customHeight="false" outlineLevel="0" collapsed="false">
      <c r="A140" s="131"/>
      <c r="B140" s="86" t="s">
        <v>156</v>
      </c>
      <c r="C140" s="86"/>
      <c r="D140" s="86"/>
      <c r="E140" s="86"/>
      <c r="F140" s="86"/>
      <c r="G140" s="86"/>
      <c r="H140" s="86"/>
      <c r="I140" s="86"/>
      <c r="J140" s="179"/>
      <c r="K140" s="86"/>
      <c r="L140" s="180" t="s">
        <v>134</v>
      </c>
      <c r="M140" s="90"/>
      <c r="N140" s="90" t="n">
        <v>0</v>
      </c>
      <c r="O140" s="90"/>
      <c r="P140" s="90" t="n">
        <f aca="false">R140-N140</f>
        <v>0</v>
      </c>
      <c r="Q140" s="90"/>
      <c r="S140" s="90"/>
      <c r="T140" s="90"/>
      <c r="U140" s="90"/>
      <c r="V140" s="90"/>
      <c r="X140" s="90"/>
      <c r="Z140" s="90"/>
      <c r="AB140" s="90"/>
      <c r="AD140" s="90"/>
      <c r="AY140" s="90" t="n">
        <f aca="false">SUM(T140:AX140)</f>
        <v>0</v>
      </c>
      <c r="AZ140" s="90"/>
      <c r="BA140" s="90" t="n">
        <v>0</v>
      </c>
      <c r="BB140" s="90"/>
      <c r="BC140" s="90" t="n">
        <f aca="false">IF(+R140-AY140+BA140&gt;0,R140-AY140+BA140,0)</f>
        <v>0</v>
      </c>
      <c r="BE140" s="90" t="n">
        <f aca="false">+AY140+BC140</f>
        <v>0</v>
      </c>
      <c r="BG140" s="90" t="n">
        <f aca="false">+R140-BE140</f>
        <v>0</v>
      </c>
      <c r="BH140" s="9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6"/>
      <c r="EP140" s="86"/>
      <c r="EQ140" s="86"/>
      <c r="ER140" s="86"/>
      <c r="ES140" s="86"/>
      <c r="ET140" s="86"/>
      <c r="EU140" s="86"/>
      <c r="EV140" s="86"/>
      <c r="EW140" s="86"/>
      <c r="EX140" s="86"/>
      <c r="EY140" s="86"/>
      <c r="EZ140" s="86"/>
      <c r="FA140" s="86"/>
      <c r="FB140" s="86"/>
      <c r="FC140" s="86"/>
      <c r="FD140" s="86"/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86"/>
      <c r="FP140" s="86"/>
      <c r="FQ140" s="86"/>
      <c r="FR140" s="86"/>
      <c r="FS140" s="86"/>
      <c r="FT140" s="86"/>
      <c r="FU140" s="86"/>
      <c r="FV140" s="86"/>
      <c r="FW140" s="86"/>
      <c r="FX140" s="86"/>
      <c r="FY140" s="86"/>
      <c r="FZ140" s="86"/>
      <c r="GA140" s="86"/>
      <c r="GB140" s="86"/>
      <c r="GC140" s="86"/>
      <c r="GD140" s="86"/>
      <c r="GE140" s="86"/>
      <c r="GF140" s="86"/>
      <c r="GG140" s="86"/>
      <c r="GH140" s="86"/>
      <c r="GI140" s="86"/>
      <c r="GJ140" s="86"/>
      <c r="GK140" s="86"/>
      <c r="GL140" s="86"/>
      <c r="GM140" s="86"/>
      <c r="GN140" s="86"/>
      <c r="GO140" s="86"/>
      <c r="GP140" s="86"/>
      <c r="GQ140" s="86"/>
      <c r="GR140" s="86"/>
      <c r="GS140" s="86"/>
      <c r="GT140" s="86"/>
      <c r="GU140" s="86"/>
      <c r="GV140" s="86"/>
      <c r="GW140" s="86"/>
      <c r="GX140" s="86"/>
      <c r="GY140" s="86"/>
      <c r="GZ140" s="86"/>
      <c r="HA140" s="86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86"/>
      <c r="HO140" s="86"/>
      <c r="HP140" s="86"/>
      <c r="HQ140" s="86"/>
      <c r="HR140" s="86"/>
      <c r="HS140" s="86"/>
      <c r="HT140" s="86"/>
      <c r="HU140" s="86"/>
      <c r="HV140" s="86"/>
      <c r="HW140" s="86"/>
      <c r="HX140" s="86"/>
      <c r="HY140" s="86"/>
      <c r="HZ140" s="86"/>
      <c r="IA140" s="86"/>
      <c r="IB140" s="86"/>
      <c r="IC140" s="86"/>
      <c r="ID140" s="86"/>
      <c r="IE140" s="86"/>
      <c r="IF140" s="86"/>
      <c r="IG140" s="86"/>
      <c r="IH140" s="86"/>
      <c r="II140" s="86"/>
      <c r="IJ140" s="86"/>
      <c r="IK140" s="86"/>
      <c r="IL140" s="86"/>
      <c r="IM140" s="86"/>
      <c r="IN140" s="86"/>
      <c r="IO140" s="86"/>
      <c r="IP140" s="86"/>
      <c r="IQ140" s="86"/>
      <c r="IR140" s="86"/>
      <c r="IS140" s="86"/>
      <c r="IT140" s="86"/>
      <c r="IU140" s="86"/>
      <c r="IV140" s="86"/>
      <c r="IW140" s="86"/>
    </row>
    <row r="141" customFormat="false" ht="12.75" hidden="false" customHeight="false" outlineLevel="0" collapsed="false">
      <c r="A141" s="131"/>
      <c r="B141" s="86" t="s">
        <v>157</v>
      </c>
      <c r="C141" s="86"/>
      <c r="D141" s="86"/>
      <c r="E141" s="86"/>
      <c r="F141" s="86"/>
      <c r="G141" s="86"/>
      <c r="H141" s="86"/>
      <c r="I141" s="86"/>
      <c r="J141" s="179"/>
      <c r="K141" s="86"/>
      <c r="L141" s="180"/>
      <c r="M141" s="90"/>
      <c r="O141" s="90"/>
      <c r="P141" s="90" t="n">
        <f aca="false">R141-N141</f>
        <v>10000</v>
      </c>
      <c r="Q141" s="90"/>
      <c r="R141" s="90" t="n">
        <v>10000</v>
      </c>
      <c r="S141" s="90"/>
      <c r="T141" s="90"/>
      <c r="U141" s="90"/>
      <c r="V141" s="90"/>
      <c r="X141" s="90"/>
      <c r="Z141" s="90"/>
      <c r="AB141" s="90"/>
      <c r="AD141" s="90"/>
      <c r="AY141" s="90" t="n">
        <f aca="false">SUM(T141:AX141)</f>
        <v>0</v>
      </c>
      <c r="AZ141" s="90"/>
      <c r="BA141" s="90" t="n">
        <v>0</v>
      </c>
      <c r="BB141" s="90"/>
      <c r="BC141" s="90" t="n">
        <f aca="false">IF(+R141-AY141+BA141&gt;0,R141-AY141+BA141,0)</f>
        <v>10000</v>
      </c>
      <c r="BE141" s="90" t="n">
        <f aca="false">+AY141+BC141</f>
        <v>10000</v>
      </c>
      <c r="BG141" s="90" t="n">
        <f aca="false">+R141-BE141</f>
        <v>0</v>
      </c>
      <c r="BH141" s="9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86"/>
      <c r="DG141" s="86"/>
      <c r="DH141" s="86"/>
      <c r="DI141" s="86"/>
      <c r="DJ141" s="86"/>
      <c r="DK141" s="86"/>
      <c r="DL141" s="86"/>
      <c r="DM141" s="86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  <c r="EE141" s="86"/>
      <c r="EF141" s="86"/>
      <c r="EG141" s="86"/>
      <c r="EH141" s="86"/>
      <c r="EI141" s="86"/>
      <c r="EJ141" s="86"/>
      <c r="EK141" s="86"/>
      <c r="EL141" s="86"/>
      <c r="EM141" s="86"/>
      <c r="EN141" s="86"/>
      <c r="EO141" s="86"/>
      <c r="EP141" s="86"/>
      <c r="EQ141" s="86"/>
      <c r="ER141" s="86"/>
      <c r="ES141" s="86"/>
      <c r="ET141" s="86"/>
      <c r="EU141" s="86"/>
      <c r="EV141" s="86"/>
      <c r="EW141" s="86"/>
      <c r="EX141" s="86"/>
      <c r="EY141" s="86"/>
      <c r="EZ141" s="86"/>
      <c r="FA141" s="86"/>
      <c r="FB141" s="86"/>
      <c r="FC141" s="86"/>
      <c r="FD141" s="86"/>
      <c r="FE141" s="86"/>
      <c r="FF141" s="86"/>
      <c r="FG141" s="86"/>
      <c r="FH141" s="86"/>
      <c r="FI141" s="86"/>
      <c r="FJ141" s="86"/>
      <c r="FK141" s="86"/>
      <c r="FL141" s="86"/>
      <c r="FM141" s="86"/>
      <c r="FN141" s="86"/>
      <c r="FO141" s="86"/>
      <c r="FP141" s="86"/>
      <c r="FQ141" s="86"/>
      <c r="FR141" s="86"/>
      <c r="FS141" s="86"/>
      <c r="FT141" s="86"/>
      <c r="FU141" s="86"/>
      <c r="FV141" s="86"/>
      <c r="FW141" s="86"/>
      <c r="FX141" s="86"/>
      <c r="FY141" s="86"/>
      <c r="FZ141" s="86"/>
      <c r="GA141" s="86"/>
      <c r="GB141" s="86"/>
      <c r="GC141" s="86"/>
      <c r="GD141" s="86"/>
      <c r="GE141" s="86"/>
      <c r="GF141" s="86"/>
      <c r="GG141" s="86"/>
      <c r="GH141" s="86"/>
      <c r="GI141" s="86"/>
      <c r="GJ141" s="86"/>
      <c r="GK141" s="86"/>
      <c r="GL141" s="86"/>
      <c r="GM141" s="86"/>
      <c r="GN141" s="86"/>
      <c r="GO141" s="86"/>
      <c r="GP141" s="86"/>
      <c r="GQ141" s="86"/>
      <c r="GR141" s="86"/>
      <c r="GS141" s="86"/>
      <c r="GT141" s="86"/>
      <c r="GU141" s="86"/>
      <c r="GV141" s="86"/>
      <c r="GW141" s="86"/>
      <c r="GX141" s="86"/>
      <c r="GY141" s="86"/>
      <c r="GZ141" s="86"/>
      <c r="HA141" s="86"/>
      <c r="HB141" s="86"/>
      <c r="HC141" s="86"/>
      <c r="HD141" s="86"/>
      <c r="HE141" s="86"/>
      <c r="HF141" s="86"/>
      <c r="HG141" s="86"/>
      <c r="HH141" s="86"/>
      <c r="HI141" s="86"/>
      <c r="HJ141" s="86"/>
      <c r="HK141" s="86"/>
      <c r="HL141" s="86"/>
      <c r="HM141" s="86"/>
      <c r="HN141" s="86"/>
      <c r="HO141" s="86"/>
      <c r="HP141" s="86"/>
      <c r="HQ141" s="86"/>
      <c r="HR141" s="86"/>
      <c r="HS141" s="86"/>
      <c r="HT141" s="86"/>
      <c r="HU141" s="86"/>
      <c r="HV141" s="86"/>
      <c r="HW141" s="86"/>
      <c r="HX141" s="86"/>
      <c r="HY141" s="86"/>
      <c r="HZ141" s="86"/>
      <c r="IA141" s="86"/>
      <c r="IB141" s="86"/>
      <c r="IC141" s="86"/>
      <c r="ID141" s="86"/>
      <c r="IE141" s="86"/>
      <c r="IF141" s="86"/>
      <c r="IG141" s="86"/>
      <c r="IH141" s="86"/>
      <c r="II141" s="86"/>
      <c r="IJ141" s="86"/>
      <c r="IK141" s="86"/>
      <c r="IL141" s="86"/>
      <c r="IM141" s="86"/>
      <c r="IN141" s="86"/>
      <c r="IO141" s="86"/>
      <c r="IP141" s="86"/>
      <c r="IQ141" s="86"/>
      <c r="IR141" s="86"/>
      <c r="IS141" s="86"/>
      <c r="IT141" s="86"/>
      <c r="IU141" s="86"/>
      <c r="IV141" s="86"/>
      <c r="IW141" s="86"/>
    </row>
    <row r="142" customFormat="false" ht="12.75" hidden="false" customHeight="false" outlineLevel="0" collapsed="false">
      <c r="A142" s="131"/>
      <c r="B142" s="86" t="s">
        <v>60</v>
      </c>
      <c r="C142" s="86"/>
      <c r="D142" s="86"/>
      <c r="E142" s="86"/>
      <c r="F142" s="86"/>
      <c r="G142" s="86"/>
      <c r="H142" s="86"/>
      <c r="I142" s="86"/>
      <c r="J142" s="179"/>
      <c r="K142" s="86"/>
      <c r="L142" s="180" t="s">
        <v>134</v>
      </c>
      <c r="M142" s="90"/>
      <c r="N142" s="90" t="n">
        <v>0</v>
      </c>
      <c r="O142" s="90"/>
      <c r="P142" s="90" t="n">
        <f aca="false">R142-N142</f>
        <v>10000</v>
      </c>
      <c r="Q142" s="90"/>
      <c r="R142" s="90" t="n">
        <v>10000</v>
      </c>
      <c r="S142" s="90"/>
      <c r="T142" s="90"/>
      <c r="U142" s="90"/>
      <c r="V142" s="90"/>
      <c r="X142" s="90"/>
      <c r="Z142" s="90"/>
      <c r="AB142" s="90"/>
      <c r="AD142" s="90"/>
      <c r="AY142" s="90" t="n">
        <f aca="false">SUM(T142:AX142)</f>
        <v>0</v>
      </c>
      <c r="AZ142" s="90"/>
      <c r="BA142" s="90" t="n">
        <v>0</v>
      </c>
      <c r="BB142" s="90"/>
      <c r="BC142" s="90" t="n">
        <f aca="false">IF(+R142-AY142+BA142&gt;0,R142-AY142+BA142,0)</f>
        <v>10000</v>
      </c>
      <c r="BE142" s="90" t="n">
        <f aca="false">+AY142+BC142</f>
        <v>10000</v>
      </c>
      <c r="BG142" s="90" t="n">
        <f aca="false">+R142-BE142</f>
        <v>0</v>
      </c>
      <c r="BH142" s="9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86"/>
      <c r="DG142" s="86"/>
      <c r="DH142" s="86"/>
      <c r="DI142" s="86"/>
      <c r="DJ142" s="86"/>
      <c r="DK142" s="86"/>
      <c r="DL142" s="86"/>
      <c r="DM142" s="86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  <c r="EE142" s="86"/>
      <c r="EF142" s="86"/>
      <c r="EG142" s="86"/>
      <c r="EH142" s="86"/>
      <c r="EI142" s="86"/>
      <c r="EJ142" s="86"/>
      <c r="EK142" s="86"/>
      <c r="EL142" s="86"/>
      <c r="EM142" s="86"/>
      <c r="EN142" s="86"/>
      <c r="EO142" s="86"/>
      <c r="EP142" s="86"/>
      <c r="EQ142" s="86"/>
      <c r="ER142" s="86"/>
      <c r="ES142" s="86"/>
      <c r="ET142" s="86"/>
      <c r="EU142" s="86"/>
      <c r="EV142" s="86"/>
      <c r="EW142" s="86"/>
      <c r="EX142" s="86"/>
      <c r="EY142" s="86"/>
      <c r="EZ142" s="86"/>
      <c r="FA142" s="86"/>
      <c r="FB142" s="86"/>
      <c r="FC142" s="86"/>
      <c r="FD142" s="86"/>
      <c r="FE142" s="86"/>
      <c r="FF142" s="86"/>
      <c r="FG142" s="86"/>
      <c r="FH142" s="86"/>
      <c r="FI142" s="86"/>
      <c r="FJ142" s="86"/>
      <c r="FK142" s="86"/>
      <c r="FL142" s="86"/>
      <c r="FM142" s="86"/>
      <c r="FN142" s="86"/>
      <c r="FO142" s="86"/>
      <c r="FP142" s="86"/>
      <c r="FQ142" s="86"/>
      <c r="FR142" s="86"/>
      <c r="FS142" s="86"/>
      <c r="FT142" s="86"/>
      <c r="FU142" s="86"/>
      <c r="FV142" s="86"/>
      <c r="FW142" s="86"/>
      <c r="FX142" s="86"/>
      <c r="FY142" s="86"/>
      <c r="FZ142" s="86"/>
      <c r="GA142" s="86"/>
      <c r="GB142" s="86"/>
      <c r="GC142" s="86"/>
      <c r="GD142" s="86"/>
      <c r="GE142" s="86"/>
      <c r="GF142" s="86"/>
      <c r="GG142" s="86"/>
      <c r="GH142" s="86"/>
      <c r="GI142" s="86"/>
      <c r="GJ142" s="86"/>
      <c r="GK142" s="86"/>
      <c r="GL142" s="86"/>
      <c r="GM142" s="86"/>
      <c r="GN142" s="86"/>
      <c r="GO142" s="86"/>
      <c r="GP142" s="86"/>
      <c r="GQ142" s="86"/>
      <c r="GR142" s="86"/>
      <c r="GS142" s="86"/>
      <c r="GT142" s="86"/>
      <c r="GU142" s="86"/>
      <c r="GV142" s="86"/>
      <c r="GW142" s="86"/>
      <c r="GX142" s="86"/>
      <c r="GY142" s="86"/>
      <c r="GZ142" s="86"/>
      <c r="HA142" s="86"/>
      <c r="HB142" s="86"/>
      <c r="HC142" s="86"/>
      <c r="HD142" s="86"/>
      <c r="HE142" s="86"/>
      <c r="HF142" s="86"/>
      <c r="HG142" s="86"/>
      <c r="HH142" s="86"/>
      <c r="HI142" s="86"/>
      <c r="HJ142" s="86"/>
      <c r="HK142" s="86"/>
      <c r="HL142" s="86"/>
      <c r="HM142" s="86"/>
      <c r="HN142" s="86"/>
      <c r="HO142" s="86"/>
      <c r="HP142" s="86"/>
      <c r="HQ142" s="86"/>
      <c r="HR142" s="86"/>
      <c r="HS142" s="86"/>
      <c r="HT142" s="86"/>
      <c r="HU142" s="86"/>
      <c r="HV142" s="86"/>
      <c r="HW142" s="86"/>
      <c r="HX142" s="86"/>
      <c r="HY142" s="86"/>
      <c r="HZ142" s="86"/>
      <c r="IA142" s="86"/>
      <c r="IB142" s="86"/>
      <c r="IC142" s="86"/>
      <c r="ID142" s="86"/>
      <c r="IE142" s="86"/>
      <c r="IF142" s="86"/>
      <c r="IG142" s="86"/>
      <c r="IH142" s="86"/>
      <c r="II142" s="86"/>
      <c r="IJ142" s="86"/>
      <c r="IK142" s="86"/>
      <c r="IL142" s="86"/>
      <c r="IM142" s="86"/>
      <c r="IN142" s="86"/>
      <c r="IO142" s="86"/>
      <c r="IP142" s="86"/>
      <c r="IQ142" s="86"/>
      <c r="IR142" s="86"/>
      <c r="IS142" s="86"/>
      <c r="IT142" s="86"/>
      <c r="IU142" s="86"/>
      <c r="IV142" s="86"/>
      <c r="IW142" s="86"/>
    </row>
    <row r="143" customFormat="false" ht="12.75" hidden="false" customHeight="false" outlineLevel="0" collapsed="false">
      <c r="A143" s="131"/>
      <c r="C143" s="86"/>
      <c r="D143" s="86"/>
      <c r="E143" s="86"/>
      <c r="F143" s="86"/>
      <c r="G143" s="86"/>
      <c r="H143" s="86"/>
      <c r="I143" s="86"/>
      <c r="J143" s="179"/>
      <c r="K143" s="86"/>
      <c r="L143" s="180"/>
      <c r="M143" s="90"/>
      <c r="O143" s="90"/>
      <c r="Q143" s="90"/>
      <c r="S143" s="90"/>
      <c r="T143" s="90"/>
      <c r="U143" s="90"/>
      <c r="V143" s="90"/>
      <c r="X143" s="90"/>
      <c r="Z143" s="90"/>
      <c r="AB143" s="90"/>
      <c r="AD143" s="90"/>
      <c r="AY143" s="90" t="n">
        <f aca="false">SUM(T143:AX143)</f>
        <v>0</v>
      </c>
      <c r="AZ143" s="90"/>
      <c r="BA143" s="90" t="n">
        <v>0</v>
      </c>
      <c r="BB143" s="90"/>
      <c r="BC143" s="90" t="n">
        <f aca="false">IF(+R143-AY143+BA143&gt;0,R143-AY143+BA143,0)</f>
        <v>0</v>
      </c>
      <c r="BE143" s="90" t="n">
        <f aca="false">+AY143+BC143</f>
        <v>0</v>
      </c>
      <c r="BG143" s="90" t="n">
        <f aca="false">+R143-BE143</f>
        <v>0</v>
      </c>
      <c r="BH143" s="9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  <c r="EE143" s="86"/>
      <c r="EF143" s="86"/>
      <c r="EG143" s="86"/>
      <c r="EH143" s="86"/>
      <c r="EI143" s="86"/>
      <c r="EJ143" s="86"/>
      <c r="EK143" s="86"/>
      <c r="EL143" s="86"/>
      <c r="EM143" s="86"/>
      <c r="EN143" s="86"/>
      <c r="EO143" s="86"/>
      <c r="EP143" s="86"/>
      <c r="EQ143" s="86"/>
      <c r="ER143" s="86"/>
      <c r="ES143" s="86"/>
      <c r="ET143" s="86"/>
      <c r="EU143" s="86"/>
      <c r="EV143" s="86"/>
      <c r="EW143" s="86"/>
      <c r="EX143" s="86"/>
      <c r="EY143" s="86"/>
      <c r="EZ143" s="86"/>
      <c r="FA143" s="86"/>
      <c r="FB143" s="86"/>
      <c r="FC143" s="86"/>
      <c r="FD143" s="86"/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86"/>
      <c r="FP143" s="86"/>
      <c r="FQ143" s="86"/>
      <c r="FR143" s="86"/>
      <c r="FS143" s="86"/>
      <c r="FT143" s="86"/>
      <c r="FU143" s="86"/>
      <c r="FV143" s="86"/>
      <c r="FW143" s="86"/>
      <c r="FX143" s="86"/>
      <c r="FY143" s="86"/>
      <c r="FZ143" s="86"/>
      <c r="GA143" s="86"/>
      <c r="GB143" s="86"/>
      <c r="GC143" s="86"/>
      <c r="GD143" s="86"/>
      <c r="GE143" s="86"/>
      <c r="GF143" s="86"/>
      <c r="GG143" s="86"/>
      <c r="GH143" s="86"/>
      <c r="GI143" s="86"/>
      <c r="GJ143" s="86"/>
      <c r="GK143" s="86"/>
      <c r="GL143" s="86"/>
      <c r="GM143" s="86"/>
      <c r="GN143" s="86"/>
      <c r="GO143" s="86"/>
      <c r="GP143" s="86"/>
      <c r="GQ143" s="86"/>
      <c r="GR143" s="86"/>
      <c r="GS143" s="86"/>
      <c r="GT143" s="86"/>
      <c r="GU143" s="86"/>
      <c r="GV143" s="86"/>
      <c r="GW143" s="86"/>
      <c r="GX143" s="86"/>
      <c r="GY143" s="86"/>
      <c r="GZ143" s="86"/>
      <c r="HA143" s="86"/>
      <c r="HB143" s="86"/>
      <c r="HC143" s="86"/>
      <c r="HD143" s="86"/>
      <c r="HE143" s="86"/>
      <c r="HF143" s="86"/>
      <c r="HG143" s="86"/>
      <c r="HH143" s="86"/>
      <c r="HI143" s="86"/>
      <c r="HJ143" s="86"/>
      <c r="HK143" s="86"/>
      <c r="HL143" s="86"/>
      <c r="HM143" s="86"/>
      <c r="HN143" s="86"/>
      <c r="HO143" s="86"/>
      <c r="HP143" s="86"/>
      <c r="HQ143" s="86"/>
      <c r="HR143" s="86"/>
      <c r="HS143" s="86"/>
      <c r="HT143" s="86"/>
      <c r="HU143" s="86"/>
      <c r="HV143" s="86"/>
      <c r="HW143" s="86"/>
      <c r="HX143" s="86"/>
      <c r="HY143" s="86"/>
      <c r="HZ143" s="86"/>
      <c r="IA143" s="86"/>
      <c r="IB143" s="86"/>
      <c r="IC143" s="86"/>
      <c r="ID143" s="86"/>
      <c r="IE143" s="86"/>
      <c r="IF143" s="86"/>
      <c r="IG143" s="86"/>
      <c r="IH143" s="86"/>
      <c r="II143" s="86"/>
      <c r="IJ143" s="86"/>
      <c r="IK143" s="86"/>
      <c r="IL143" s="86"/>
      <c r="IM143" s="86"/>
      <c r="IN143" s="86"/>
      <c r="IO143" s="86"/>
      <c r="IP143" s="86"/>
      <c r="IQ143" s="86"/>
      <c r="IR143" s="86"/>
      <c r="IS143" s="86"/>
      <c r="IT143" s="86"/>
      <c r="IU143" s="86"/>
      <c r="IV143" s="86"/>
      <c r="IW143" s="86"/>
    </row>
    <row r="144" customFormat="false" ht="12.75" hidden="false" customHeight="false" outlineLevel="0" collapsed="false">
      <c r="A144" s="130"/>
      <c r="B144" s="157" t="s">
        <v>158</v>
      </c>
      <c r="C144" s="152"/>
      <c r="D144" s="152"/>
      <c r="E144" s="152"/>
      <c r="F144" s="152"/>
      <c r="G144" s="152"/>
      <c r="H144" s="152"/>
      <c r="I144" s="152"/>
      <c r="J144" s="153"/>
      <c r="K144" s="152"/>
      <c r="L144" s="154"/>
      <c r="M144" s="155"/>
      <c r="N144" s="173" t="n">
        <f aca="false">SUM(N140:N143)</f>
        <v>0</v>
      </c>
      <c r="O144" s="173" t="n">
        <f aca="false">SUM(O140:O143)</f>
        <v>0</v>
      </c>
      <c r="P144" s="173" t="n">
        <f aca="false">SUM(P140:P143)</f>
        <v>20000</v>
      </c>
      <c r="Q144" s="173" t="n">
        <f aca="false">SUM(Q140:Q143)</f>
        <v>0</v>
      </c>
      <c r="R144" s="173" t="n">
        <f aca="false">SUM(R140:R143)</f>
        <v>20000</v>
      </c>
      <c r="S144" s="155"/>
      <c r="T144" s="173" t="n">
        <f aca="false">SUM(T140:T143)</f>
        <v>0</v>
      </c>
      <c r="U144" s="155"/>
      <c r="V144" s="173" t="n">
        <f aca="false">SUM(V140:V143)</f>
        <v>0</v>
      </c>
      <c r="W144" s="155"/>
      <c r="X144" s="173" t="n">
        <f aca="false">SUM(X140:X143)</f>
        <v>0</v>
      </c>
      <c r="Y144" s="155"/>
      <c r="Z144" s="173" t="n">
        <f aca="false">SUM(Z140:Z143)</f>
        <v>0</v>
      </c>
      <c r="AA144" s="155"/>
      <c r="AB144" s="173" t="n">
        <f aca="false">SUM(AB140:AB143)</f>
        <v>0</v>
      </c>
      <c r="AC144" s="155"/>
      <c r="AD144" s="173" t="n">
        <f aca="false">SUM(AD140:AD143)</f>
        <v>0</v>
      </c>
      <c r="AE144" s="155"/>
      <c r="AF144" s="173" t="n">
        <f aca="false">SUM(AF140:AF143)</f>
        <v>0</v>
      </c>
      <c r="AG144" s="155"/>
      <c r="AH144" s="173" t="n">
        <f aca="false">SUM(AH140:AH143)</f>
        <v>0</v>
      </c>
      <c r="AI144" s="155"/>
      <c r="AJ144" s="173" t="n">
        <f aca="false">SUM(AJ140:AJ143)</f>
        <v>0</v>
      </c>
      <c r="AK144" s="155"/>
      <c r="AL144" s="173" t="n">
        <f aca="false">SUM(AL140:AL143)</f>
        <v>0</v>
      </c>
      <c r="AM144" s="155"/>
      <c r="AN144" s="173" t="n">
        <f aca="false">SUM(AN140:AN143)</f>
        <v>0</v>
      </c>
      <c r="AO144" s="155"/>
      <c r="AP144" s="173" t="n">
        <f aca="false">SUM(AP140:AP143)</f>
        <v>0</v>
      </c>
      <c r="AQ144" s="155"/>
      <c r="AR144" s="173" t="n">
        <f aca="false">SUM(AR140:AR143)</f>
        <v>0</v>
      </c>
      <c r="AS144" s="155"/>
      <c r="AT144" s="173" t="n">
        <f aca="false">SUM(AT140:AT143)</f>
        <v>0</v>
      </c>
      <c r="AU144" s="155"/>
      <c r="AV144" s="173" t="n">
        <f aca="false">SUM(AV140:AV143)</f>
        <v>0</v>
      </c>
      <c r="AW144" s="155"/>
      <c r="AX144" s="173" t="n">
        <f aca="false">SUM(AX140:AX143)</f>
        <v>0</v>
      </c>
      <c r="AY144" s="173" t="n">
        <f aca="false">SUM(AY140:AY143)</f>
        <v>0</v>
      </c>
      <c r="AZ144" s="155"/>
      <c r="BA144" s="173" t="n">
        <f aca="false">SUM(BA140:BA143)</f>
        <v>0</v>
      </c>
      <c r="BB144" s="155"/>
      <c r="BC144" s="173" t="n">
        <f aca="false">SUM(BC140:BC143)</f>
        <v>20000</v>
      </c>
      <c r="BD144" s="155"/>
      <c r="BE144" s="173" t="n">
        <f aca="false">SUM(BE140:BE143)</f>
        <v>20000</v>
      </c>
      <c r="BF144" s="155"/>
      <c r="BG144" s="173" t="n">
        <f aca="false">SUM(BG140:BG143)</f>
        <v>0</v>
      </c>
      <c r="BH144" s="155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152"/>
      <c r="DG144" s="152"/>
      <c r="DH144" s="152"/>
      <c r="DI144" s="152"/>
      <c r="DJ144" s="152"/>
      <c r="DK144" s="152"/>
      <c r="DL144" s="152"/>
      <c r="DM144" s="152"/>
      <c r="DN144" s="152"/>
      <c r="DO144" s="152"/>
      <c r="DP144" s="152"/>
      <c r="DQ144" s="152"/>
      <c r="DR144" s="152"/>
      <c r="DS144" s="152"/>
      <c r="DT144" s="152"/>
      <c r="DU144" s="152"/>
      <c r="DV144" s="152"/>
      <c r="DW144" s="152"/>
      <c r="DX144" s="152"/>
      <c r="DY144" s="152"/>
      <c r="DZ144" s="152"/>
      <c r="EA144" s="152"/>
      <c r="EB144" s="152"/>
      <c r="EC144" s="152"/>
      <c r="ED144" s="152"/>
      <c r="EE144" s="152"/>
      <c r="EF144" s="152"/>
      <c r="EG144" s="152"/>
      <c r="EH144" s="152"/>
      <c r="EI144" s="152"/>
      <c r="EJ144" s="152"/>
      <c r="EK144" s="152"/>
      <c r="EL144" s="152"/>
      <c r="EM144" s="152"/>
      <c r="EN144" s="152"/>
      <c r="EO144" s="152"/>
      <c r="EP144" s="152"/>
      <c r="EQ144" s="152"/>
      <c r="ER144" s="152"/>
      <c r="ES144" s="152"/>
      <c r="ET144" s="152"/>
      <c r="EU144" s="152"/>
      <c r="EV144" s="152"/>
      <c r="EW144" s="152"/>
      <c r="EX144" s="152"/>
      <c r="EY144" s="152"/>
      <c r="EZ144" s="152"/>
      <c r="FA144" s="152"/>
      <c r="FB144" s="152"/>
      <c r="FC144" s="152"/>
      <c r="FD144" s="152"/>
      <c r="FE144" s="152"/>
      <c r="FF144" s="152"/>
      <c r="FG144" s="152"/>
      <c r="FH144" s="152"/>
      <c r="FI144" s="152"/>
      <c r="FJ144" s="152"/>
      <c r="FK144" s="152"/>
      <c r="FL144" s="152"/>
      <c r="FM144" s="152"/>
      <c r="FN144" s="152"/>
      <c r="FO144" s="152"/>
      <c r="FP144" s="152"/>
      <c r="FQ144" s="152"/>
      <c r="FR144" s="152"/>
      <c r="FS144" s="152"/>
      <c r="FT144" s="152"/>
      <c r="FU144" s="152"/>
      <c r="FV144" s="152"/>
      <c r="FW144" s="152"/>
      <c r="FX144" s="152"/>
      <c r="FY144" s="152"/>
      <c r="FZ144" s="152"/>
      <c r="GA144" s="152"/>
      <c r="GB144" s="152"/>
      <c r="GC144" s="152"/>
      <c r="GD144" s="152"/>
      <c r="GE144" s="152"/>
      <c r="GF144" s="152"/>
      <c r="GG144" s="152"/>
      <c r="GH144" s="152"/>
      <c r="GI144" s="152"/>
      <c r="GJ144" s="152"/>
      <c r="GK144" s="152"/>
      <c r="GL144" s="152"/>
      <c r="GM144" s="152"/>
      <c r="GN144" s="152"/>
      <c r="GO144" s="152"/>
      <c r="GP144" s="152"/>
      <c r="GQ144" s="152"/>
      <c r="GR144" s="152"/>
      <c r="GS144" s="152"/>
      <c r="GT144" s="152"/>
      <c r="GU144" s="152"/>
      <c r="GV144" s="152"/>
      <c r="GW144" s="152"/>
      <c r="GX144" s="152"/>
      <c r="GY144" s="152"/>
      <c r="GZ144" s="152"/>
      <c r="HA144" s="152"/>
      <c r="HB144" s="152"/>
      <c r="HC144" s="152"/>
      <c r="HD144" s="152"/>
      <c r="HE144" s="152"/>
      <c r="HF144" s="152"/>
      <c r="HG144" s="152"/>
      <c r="HH144" s="152"/>
      <c r="HI144" s="152"/>
      <c r="HJ144" s="152"/>
      <c r="HK144" s="152"/>
      <c r="HL144" s="152"/>
      <c r="HM144" s="152"/>
      <c r="HN144" s="152"/>
      <c r="HO144" s="152"/>
      <c r="HP144" s="152"/>
      <c r="HQ144" s="152"/>
      <c r="HR144" s="152"/>
      <c r="HS144" s="152"/>
      <c r="HT144" s="152"/>
      <c r="HU144" s="152"/>
      <c r="HV144" s="152"/>
      <c r="HW144" s="152"/>
      <c r="HX144" s="152"/>
      <c r="HY144" s="152"/>
      <c r="HZ144" s="152"/>
      <c r="IA144" s="152"/>
      <c r="IB144" s="152"/>
      <c r="IC144" s="152"/>
      <c r="ID144" s="152"/>
      <c r="IE144" s="152"/>
      <c r="IF144" s="152"/>
      <c r="IG144" s="152"/>
      <c r="IH144" s="152"/>
      <c r="II144" s="152"/>
      <c r="IJ144" s="152"/>
      <c r="IK144" s="152"/>
      <c r="IL144" s="152"/>
      <c r="IM144" s="152"/>
      <c r="IN144" s="152"/>
      <c r="IO144" s="152"/>
      <c r="IP144" s="152"/>
      <c r="IQ144" s="152"/>
      <c r="IR144" s="152"/>
      <c r="IS144" s="152"/>
      <c r="IT144" s="152"/>
      <c r="IU144" s="152"/>
      <c r="IV144" s="152"/>
      <c r="IW144" s="152"/>
    </row>
    <row r="145" customFormat="false" ht="12.75" hidden="false" customHeight="false" outlineLevel="0" collapsed="false">
      <c r="A145" s="130"/>
      <c r="B145" s="157"/>
      <c r="C145" s="152"/>
      <c r="D145" s="152"/>
      <c r="E145" s="152"/>
      <c r="F145" s="152"/>
      <c r="G145" s="152"/>
      <c r="H145" s="152"/>
      <c r="I145" s="152"/>
      <c r="J145" s="153"/>
      <c r="K145" s="152"/>
      <c r="L145" s="154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152"/>
      <c r="DG145" s="152"/>
      <c r="DH145" s="152"/>
      <c r="DI145" s="152"/>
      <c r="DJ145" s="152"/>
      <c r="DK145" s="152"/>
      <c r="DL145" s="152"/>
      <c r="DM145" s="152"/>
      <c r="DN145" s="152"/>
      <c r="DO145" s="152"/>
      <c r="DP145" s="152"/>
      <c r="DQ145" s="152"/>
      <c r="DR145" s="152"/>
      <c r="DS145" s="152"/>
      <c r="DT145" s="152"/>
      <c r="DU145" s="152"/>
      <c r="DV145" s="152"/>
      <c r="DW145" s="152"/>
      <c r="DX145" s="152"/>
      <c r="DY145" s="152"/>
      <c r="DZ145" s="152"/>
      <c r="EA145" s="152"/>
      <c r="EB145" s="152"/>
      <c r="EC145" s="152"/>
      <c r="ED145" s="152"/>
      <c r="EE145" s="152"/>
      <c r="EF145" s="152"/>
      <c r="EG145" s="152"/>
      <c r="EH145" s="152"/>
      <c r="EI145" s="152"/>
      <c r="EJ145" s="152"/>
      <c r="EK145" s="152"/>
      <c r="EL145" s="152"/>
      <c r="EM145" s="152"/>
      <c r="EN145" s="152"/>
      <c r="EO145" s="152"/>
      <c r="EP145" s="152"/>
      <c r="EQ145" s="152"/>
      <c r="ER145" s="152"/>
      <c r="ES145" s="152"/>
      <c r="ET145" s="152"/>
      <c r="EU145" s="152"/>
      <c r="EV145" s="152"/>
      <c r="EW145" s="152"/>
      <c r="EX145" s="152"/>
      <c r="EY145" s="152"/>
      <c r="EZ145" s="152"/>
      <c r="FA145" s="152"/>
      <c r="FB145" s="152"/>
      <c r="FC145" s="152"/>
      <c r="FD145" s="152"/>
      <c r="FE145" s="152"/>
      <c r="FF145" s="152"/>
      <c r="FG145" s="152"/>
      <c r="FH145" s="152"/>
      <c r="FI145" s="152"/>
      <c r="FJ145" s="152"/>
      <c r="FK145" s="152"/>
      <c r="FL145" s="152"/>
      <c r="FM145" s="152"/>
      <c r="FN145" s="152"/>
      <c r="FO145" s="152"/>
      <c r="FP145" s="152"/>
      <c r="FQ145" s="152"/>
      <c r="FR145" s="152"/>
      <c r="FS145" s="152"/>
      <c r="FT145" s="152"/>
      <c r="FU145" s="152"/>
      <c r="FV145" s="152"/>
      <c r="FW145" s="152"/>
      <c r="FX145" s="152"/>
      <c r="FY145" s="152"/>
      <c r="FZ145" s="152"/>
      <c r="GA145" s="152"/>
      <c r="GB145" s="152"/>
      <c r="GC145" s="152"/>
      <c r="GD145" s="152"/>
      <c r="GE145" s="152"/>
      <c r="GF145" s="152"/>
      <c r="GG145" s="152"/>
      <c r="GH145" s="152"/>
      <c r="GI145" s="152"/>
      <c r="GJ145" s="152"/>
      <c r="GK145" s="152"/>
      <c r="GL145" s="152"/>
      <c r="GM145" s="152"/>
      <c r="GN145" s="152"/>
      <c r="GO145" s="152"/>
      <c r="GP145" s="152"/>
      <c r="GQ145" s="152"/>
      <c r="GR145" s="152"/>
      <c r="GS145" s="152"/>
      <c r="GT145" s="152"/>
      <c r="GU145" s="152"/>
      <c r="GV145" s="152"/>
      <c r="GW145" s="152"/>
      <c r="GX145" s="152"/>
      <c r="GY145" s="152"/>
      <c r="GZ145" s="152"/>
      <c r="HA145" s="152"/>
      <c r="HB145" s="152"/>
      <c r="HC145" s="152"/>
      <c r="HD145" s="152"/>
      <c r="HE145" s="152"/>
      <c r="HF145" s="152"/>
      <c r="HG145" s="152"/>
      <c r="HH145" s="152"/>
      <c r="HI145" s="152"/>
      <c r="HJ145" s="152"/>
      <c r="HK145" s="152"/>
      <c r="HL145" s="152"/>
      <c r="HM145" s="152"/>
      <c r="HN145" s="152"/>
      <c r="HO145" s="152"/>
      <c r="HP145" s="152"/>
      <c r="HQ145" s="152"/>
      <c r="HR145" s="152"/>
      <c r="HS145" s="152"/>
      <c r="HT145" s="152"/>
      <c r="HU145" s="152"/>
      <c r="HV145" s="152"/>
      <c r="HW145" s="152"/>
      <c r="HX145" s="152"/>
      <c r="HY145" s="152"/>
      <c r="HZ145" s="152"/>
      <c r="IA145" s="152"/>
      <c r="IB145" s="152"/>
      <c r="IC145" s="152"/>
      <c r="ID145" s="152"/>
      <c r="IE145" s="152"/>
      <c r="IF145" s="152"/>
      <c r="IG145" s="152"/>
      <c r="IH145" s="152"/>
      <c r="II145" s="152"/>
      <c r="IJ145" s="152"/>
      <c r="IK145" s="152"/>
      <c r="IL145" s="152"/>
      <c r="IM145" s="152"/>
      <c r="IN145" s="152"/>
      <c r="IO145" s="152"/>
      <c r="IP145" s="152"/>
      <c r="IQ145" s="152"/>
      <c r="IR145" s="152"/>
      <c r="IS145" s="152"/>
      <c r="IT145" s="152"/>
      <c r="IU145" s="152"/>
      <c r="IV145" s="152"/>
      <c r="IW145" s="152"/>
    </row>
    <row r="146" customFormat="false" ht="12.75" hidden="false" customHeight="false" outlineLevel="0" collapsed="false">
      <c r="A146" s="130" t="s">
        <v>159</v>
      </c>
      <c r="B146" s="157"/>
      <c r="C146" s="157"/>
      <c r="D146" s="157"/>
      <c r="E146" s="157"/>
      <c r="F146" s="157"/>
      <c r="G146" s="157"/>
      <c r="H146" s="157"/>
      <c r="I146" s="157"/>
      <c r="J146" s="177"/>
      <c r="K146" s="157"/>
      <c r="L146" s="178" t="s">
        <v>47</v>
      </c>
      <c r="M146" s="155"/>
      <c r="N146" s="155" t="n">
        <v>0</v>
      </c>
      <c r="O146" s="155"/>
      <c r="P146" s="155" t="n">
        <v>0</v>
      </c>
      <c r="Q146" s="155"/>
      <c r="R146" s="155" t="n">
        <v>0</v>
      </c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 t="n">
        <f aca="false">SUM(T146:AX146)</f>
        <v>0</v>
      </c>
      <c r="AZ146" s="155"/>
      <c r="BA146" s="155"/>
      <c r="BB146" s="155"/>
      <c r="BC146" s="90" t="n">
        <f aca="false">IF(+R146-AY146+BA146&gt;0,R146-AY146+BA146,0)</f>
        <v>0</v>
      </c>
      <c r="BD146" s="155"/>
      <c r="BE146" s="155" t="n">
        <f aca="false">+AY146+BC146</f>
        <v>0</v>
      </c>
      <c r="BF146" s="155"/>
      <c r="BG146" s="155" t="n">
        <f aca="false">+R146-BE146</f>
        <v>0</v>
      </c>
      <c r="BH146" s="155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157"/>
      <c r="DG146" s="157"/>
      <c r="DH146" s="157"/>
      <c r="DI146" s="157"/>
      <c r="DJ146" s="157"/>
      <c r="DK146" s="157"/>
      <c r="DL146" s="157"/>
      <c r="DM146" s="157"/>
      <c r="DN146" s="157"/>
      <c r="DO146" s="157"/>
      <c r="DP146" s="157"/>
      <c r="DQ146" s="157"/>
      <c r="DR146" s="157"/>
      <c r="DS146" s="157"/>
      <c r="DT146" s="157"/>
      <c r="DU146" s="157"/>
      <c r="DV146" s="157"/>
      <c r="DW146" s="157"/>
      <c r="DX146" s="157"/>
      <c r="DY146" s="157"/>
      <c r="DZ146" s="157"/>
      <c r="EA146" s="157"/>
      <c r="EB146" s="157"/>
      <c r="EC146" s="157"/>
      <c r="ED146" s="157"/>
      <c r="EE146" s="157"/>
      <c r="EF146" s="157"/>
      <c r="EG146" s="157"/>
      <c r="EH146" s="157"/>
      <c r="EI146" s="157"/>
      <c r="EJ146" s="157"/>
      <c r="EK146" s="157"/>
      <c r="EL146" s="157"/>
      <c r="EM146" s="157"/>
      <c r="EN146" s="157"/>
      <c r="EO146" s="157"/>
      <c r="EP146" s="157"/>
      <c r="EQ146" s="157"/>
      <c r="ER146" s="157"/>
      <c r="ES146" s="157"/>
      <c r="ET146" s="157"/>
      <c r="EU146" s="157"/>
      <c r="EV146" s="157"/>
      <c r="EW146" s="157"/>
      <c r="EX146" s="157"/>
      <c r="EY146" s="157"/>
      <c r="EZ146" s="157"/>
      <c r="FA146" s="157"/>
      <c r="FB146" s="157"/>
      <c r="FC146" s="157"/>
      <c r="FD146" s="157"/>
      <c r="FE146" s="157"/>
      <c r="FF146" s="157"/>
      <c r="FG146" s="157"/>
      <c r="FH146" s="157"/>
      <c r="FI146" s="157"/>
      <c r="FJ146" s="157"/>
      <c r="FK146" s="157"/>
      <c r="FL146" s="157"/>
      <c r="FM146" s="157"/>
      <c r="FN146" s="157"/>
      <c r="FO146" s="157"/>
      <c r="FP146" s="157"/>
      <c r="FQ146" s="157"/>
      <c r="FR146" s="157"/>
      <c r="FS146" s="157"/>
      <c r="FT146" s="157"/>
      <c r="FU146" s="157"/>
      <c r="FV146" s="157"/>
      <c r="FW146" s="157"/>
      <c r="FX146" s="157"/>
      <c r="FY146" s="157"/>
      <c r="FZ146" s="157"/>
      <c r="GA146" s="157"/>
      <c r="GB146" s="157"/>
      <c r="GC146" s="157"/>
      <c r="GD146" s="157"/>
      <c r="GE146" s="157"/>
      <c r="GF146" s="157"/>
      <c r="GG146" s="157"/>
      <c r="GH146" s="157"/>
      <c r="GI146" s="157"/>
      <c r="GJ146" s="157"/>
      <c r="GK146" s="157"/>
      <c r="GL146" s="157"/>
      <c r="GM146" s="157"/>
      <c r="GN146" s="157"/>
      <c r="GO146" s="157"/>
      <c r="GP146" s="157"/>
      <c r="GQ146" s="157"/>
      <c r="GR146" s="157"/>
      <c r="GS146" s="157"/>
      <c r="GT146" s="157"/>
      <c r="GU146" s="157"/>
      <c r="GV146" s="157"/>
      <c r="GW146" s="157"/>
      <c r="GX146" s="157"/>
      <c r="GY146" s="157"/>
      <c r="GZ146" s="157"/>
      <c r="HA146" s="157"/>
      <c r="HB146" s="157"/>
      <c r="HC146" s="157"/>
      <c r="HD146" s="157"/>
      <c r="HE146" s="157"/>
      <c r="HF146" s="157"/>
      <c r="HG146" s="157"/>
      <c r="HH146" s="157"/>
      <c r="HI146" s="157"/>
      <c r="HJ146" s="157"/>
      <c r="HK146" s="157"/>
      <c r="HL146" s="157"/>
      <c r="HM146" s="157"/>
      <c r="HN146" s="157"/>
      <c r="HO146" s="157"/>
      <c r="HP146" s="157"/>
      <c r="HQ146" s="157"/>
      <c r="HR146" s="157"/>
      <c r="HS146" s="157"/>
      <c r="HT146" s="157"/>
      <c r="HU146" s="157"/>
      <c r="HV146" s="157"/>
      <c r="HW146" s="157"/>
      <c r="HX146" s="157"/>
      <c r="HY146" s="157"/>
      <c r="HZ146" s="157"/>
      <c r="IA146" s="157"/>
      <c r="IB146" s="157"/>
      <c r="IC146" s="157"/>
      <c r="ID146" s="157"/>
      <c r="IE146" s="157"/>
      <c r="IF146" s="157"/>
      <c r="IG146" s="157"/>
      <c r="IH146" s="157"/>
      <c r="II146" s="157"/>
      <c r="IJ146" s="157"/>
      <c r="IK146" s="157"/>
      <c r="IL146" s="157"/>
      <c r="IM146" s="157"/>
      <c r="IN146" s="157"/>
      <c r="IO146" s="157"/>
      <c r="IP146" s="157"/>
      <c r="IQ146" s="157"/>
      <c r="IR146" s="157"/>
      <c r="IS146" s="157"/>
      <c r="IT146" s="157"/>
      <c r="IU146" s="157"/>
      <c r="IV146" s="157"/>
      <c r="IW146" s="157"/>
    </row>
    <row r="147" customFormat="false" ht="12.75" hidden="false" customHeight="false" outlineLevel="0" collapsed="false">
      <c r="A147" s="130"/>
      <c r="B147" s="157"/>
      <c r="C147" s="152"/>
      <c r="D147" s="152"/>
      <c r="E147" s="152"/>
      <c r="F147" s="152"/>
      <c r="G147" s="152"/>
      <c r="H147" s="152"/>
      <c r="I147" s="152"/>
      <c r="J147" s="153"/>
      <c r="K147" s="152"/>
      <c r="L147" s="154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152"/>
      <c r="DG147" s="152"/>
      <c r="DH147" s="152"/>
      <c r="DI147" s="152"/>
      <c r="DJ147" s="152"/>
      <c r="DK147" s="152"/>
      <c r="DL147" s="152"/>
      <c r="DM147" s="152"/>
      <c r="DN147" s="152"/>
      <c r="DO147" s="152"/>
      <c r="DP147" s="152"/>
      <c r="DQ147" s="152"/>
      <c r="DR147" s="152"/>
      <c r="DS147" s="152"/>
      <c r="DT147" s="152"/>
      <c r="DU147" s="152"/>
      <c r="DV147" s="152"/>
      <c r="DW147" s="152"/>
      <c r="DX147" s="152"/>
      <c r="DY147" s="152"/>
      <c r="DZ147" s="152"/>
      <c r="EA147" s="152"/>
      <c r="EB147" s="152"/>
      <c r="EC147" s="152"/>
      <c r="ED147" s="152"/>
      <c r="EE147" s="152"/>
      <c r="EF147" s="152"/>
      <c r="EG147" s="152"/>
      <c r="EH147" s="152"/>
      <c r="EI147" s="152"/>
      <c r="EJ147" s="152"/>
      <c r="EK147" s="152"/>
      <c r="EL147" s="152"/>
      <c r="EM147" s="152"/>
      <c r="EN147" s="152"/>
      <c r="EO147" s="152"/>
      <c r="EP147" s="152"/>
      <c r="EQ147" s="152"/>
      <c r="ER147" s="152"/>
      <c r="ES147" s="152"/>
      <c r="ET147" s="152"/>
      <c r="EU147" s="152"/>
      <c r="EV147" s="152"/>
      <c r="EW147" s="152"/>
      <c r="EX147" s="152"/>
      <c r="EY147" s="152"/>
      <c r="EZ147" s="152"/>
      <c r="FA147" s="152"/>
      <c r="FB147" s="152"/>
      <c r="FC147" s="152"/>
      <c r="FD147" s="152"/>
      <c r="FE147" s="152"/>
      <c r="FF147" s="152"/>
      <c r="FG147" s="152"/>
      <c r="FH147" s="152"/>
      <c r="FI147" s="152"/>
      <c r="FJ147" s="152"/>
      <c r="FK147" s="152"/>
      <c r="FL147" s="152"/>
      <c r="FM147" s="152"/>
      <c r="FN147" s="152"/>
      <c r="FO147" s="152"/>
      <c r="FP147" s="152"/>
      <c r="FQ147" s="152"/>
      <c r="FR147" s="152"/>
      <c r="FS147" s="152"/>
      <c r="FT147" s="152"/>
      <c r="FU147" s="152"/>
      <c r="FV147" s="152"/>
      <c r="FW147" s="152"/>
      <c r="FX147" s="152"/>
      <c r="FY147" s="152"/>
      <c r="FZ147" s="152"/>
      <c r="GA147" s="152"/>
      <c r="GB147" s="152"/>
      <c r="GC147" s="152"/>
      <c r="GD147" s="152"/>
      <c r="GE147" s="152"/>
      <c r="GF147" s="152"/>
      <c r="GG147" s="152"/>
      <c r="GH147" s="152"/>
      <c r="GI147" s="152"/>
      <c r="GJ147" s="152"/>
      <c r="GK147" s="152"/>
      <c r="GL147" s="152"/>
      <c r="GM147" s="152"/>
      <c r="GN147" s="152"/>
      <c r="GO147" s="152"/>
      <c r="GP147" s="152"/>
      <c r="GQ147" s="152"/>
      <c r="GR147" s="152"/>
      <c r="GS147" s="152"/>
      <c r="GT147" s="152"/>
      <c r="GU147" s="152"/>
      <c r="GV147" s="152"/>
      <c r="GW147" s="152"/>
      <c r="GX147" s="152"/>
      <c r="GY147" s="152"/>
      <c r="GZ147" s="152"/>
      <c r="HA147" s="152"/>
      <c r="HB147" s="152"/>
      <c r="HC147" s="152"/>
      <c r="HD147" s="152"/>
      <c r="HE147" s="152"/>
      <c r="HF147" s="152"/>
      <c r="HG147" s="152"/>
      <c r="HH147" s="152"/>
      <c r="HI147" s="152"/>
      <c r="HJ147" s="152"/>
      <c r="HK147" s="152"/>
      <c r="HL147" s="152"/>
      <c r="HM147" s="152"/>
      <c r="HN147" s="152"/>
      <c r="HO147" s="152"/>
      <c r="HP147" s="152"/>
      <c r="HQ147" s="152"/>
      <c r="HR147" s="152"/>
      <c r="HS147" s="152"/>
      <c r="HT147" s="152"/>
      <c r="HU147" s="152"/>
      <c r="HV147" s="152"/>
      <c r="HW147" s="152"/>
      <c r="HX147" s="152"/>
      <c r="HY147" s="152"/>
      <c r="HZ147" s="152"/>
      <c r="IA147" s="152"/>
      <c r="IB147" s="152"/>
      <c r="IC147" s="152"/>
      <c r="ID147" s="152"/>
      <c r="IE147" s="152"/>
      <c r="IF147" s="152"/>
      <c r="IG147" s="152"/>
      <c r="IH147" s="152"/>
      <c r="II147" s="152"/>
      <c r="IJ147" s="152"/>
      <c r="IK147" s="152"/>
      <c r="IL147" s="152"/>
      <c r="IM147" s="152"/>
      <c r="IN147" s="152"/>
      <c r="IO147" s="152"/>
      <c r="IP147" s="152"/>
      <c r="IQ147" s="152"/>
      <c r="IR147" s="152"/>
      <c r="IS147" s="152"/>
      <c r="IT147" s="152"/>
      <c r="IU147" s="152"/>
      <c r="IV147" s="152"/>
      <c r="IW147" s="152"/>
    </row>
    <row r="148" customFormat="false" ht="12.75" hidden="false" customHeight="false" outlineLevel="0" collapsed="false">
      <c r="A148" s="175" t="s">
        <v>160</v>
      </c>
      <c r="B148" s="162"/>
      <c r="C148" s="164"/>
      <c r="D148" s="164"/>
      <c r="E148" s="164"/>
      <c r="F148" s="164"/>
      <c r="G148" s="164"/>
      <c r="H148" s="164"/>
      <c r="I148" s="164"/>
      <c r="J148" s="165"/>
      <c r="K148" s="164"/>
      <c r="L148" s="166"/>
      <c r="M148" s="167"/>
      <c r="N148" s="167" t="n">
        <f aca="false">N146+N137+N127+N125+N123+N117+N115+N113+N106+N104+N102+N144</f>
        <v>0</v>
      </c>
      <c r="O148" s="167"/>
      <c r="P148" s="167" t="n">
        <f aca="false">P146+P137+P127+P125+P123+P117+P115+P113+P106+P104+P102+P144</f>
        <v>502191</v>
      </c>
      <c r="Q148" s="167"/>
      <c r="R148" s="167" t="n">
        <f aca="false">R146+R137+R127+R125+R123+R117+R115+R113+R106+R104+R102+R144</f>
        <v>502191</v>
      </c>
      <c r="S148" s="167" t="e">
        <f aca="false">S146+S137+S127+S125+S123+S117+S115+S113+#REF!+S106+S104+#REF!+S102+S144</f>
        <v>#REF!</v>
      </c>
      <c r="T148" s="167" t="n">
        <f aca="false">T146+T137+T127+T125+T123+T117+T115+T113+T106+T104+T102+T144</f>
        <v>23627</v>
      </c>
      <c r="U148" s="167" t="e">
        <f aca="false">U146+U137+U127+U125+U123+U117+U115+U113+#REF!+U106+U104+#REF!+U102+U144</f>
        <v>#REF!</v>
      </c>
      <c r="V148" s="167" t="n">
        <f aca="false">V146+V137+V127+V125+V123+V117+V115+V113+V106+V104+V102+V144</f>
        <v>3091</v>
      </c>
      <c r="W148" s="167" t="e">
        <f aca="false">W146+W137+W127+W125+W123+W117+W115+W113+#REF!+W106+W104+#REF!+W102+W144</f>
        <v>#REF!</v>
      </c>
      <c r="X148" s="167" t="n">
        <f aca="false">X146+X137+X127+X125+X123+X117+X115+X113+X106+X104+X102+X144</f>
        <v>217</v>
      </c>
      <c r="Y148" s="167" t="e">
        <f aca="false">Y146+Y137+Y127+Y125+Y123+Y117+Y115+Y113+#REF!+Y106+Y104+#REF!+Y102+Y144</f>
        <v>#REF!</v>
      </c>
      <c r="Z148" s="167" t="n">
        <f aca="false">Z146+Z137+Z127+Z125+Z123+Z117+Z115+Z113+Z106+Z104+Z102+Z144</f>
        <v>10772</v>
      </c>
      <c r="AA148" s="167" t="e">
        <f aca="false">AA146+AA137+AA127+AA125+AA123+AA117+AA115+AA113+#REF!+AA106+AA104+#REF!+AA102+AA144</f>
        <v>#REF!</v>
      </c>
      <c r="AB148" s="167" t="n">
        <f aca="false">AB146+AB137+AB127+AB125+AB123+AB117+AB115+AB113+AB106+AB104+AB102+AB144</f>
        <v>0</v>
      </c>
      <c r="AC148" s="167" t="e">
        <f aca="false">AC146+AC137+AC127+AC125+AC123+AC117+AC115+AC113+#REF!+AC106+AC104+#REF!+AC102+AC144</f>
        <v>#REF!</v>
      </c>
      <c r="AD148" s="167" t="n">
        <f aca="false">AD146+AD137+AD127+AD125+AD123+AD117+AD115+AD113+AD106+AD104+AD102+AD144</f>
        <v>0</v>
      </c>
      <c r="AE148" s="167" t="e">
        <f aca="false">AE146+AE137+AE127+AE125+AE123+AE117+AE115+AE113+#REF!+AE106+AE104+#REF!+AE102+AE144</f>
        <v>#REF!</v>
      </c>
      <c r="AF148" s="167" t="n">
        <f aca="false">AF146+AF137+AF127+AF125+AF123+AF117+AF115+AF113+AF106+AF104+AF102+AF144</f>
        <v>0</v>
      </c>
      <c r="AG148" s="167" t="e">
        <f aca="false">AG146+AG137+AG127+AG125+AG123+AG117+AG115+AG113+#REF!+AG106+AG104+#REF!+AG102+AG144</f>
        <v>#REF!</v>
      </c>
      <c r="AH148" s="167" t="n">
        <f aca="false">AH146+AH137+AH127+AH125+AH123+AH117+AH115+AH113+AH106+AH104+AH102+AH144</f>
        <v>0</v>
      </c>
      <c r="AI148" s="167" t="e">
        <f aca="false">AI146+AI137+AI127+AI125+AI123+AI117+AI115+AI113+#REF!+AI106+AI104+#REF!+AI102+AI144</f>
        <v>#REF!</v>
      </c>
      <c r="AJ148" s="167" t="n">
        <f aca="false">AJ146+AJ137+AJ127+AJ125+AJ123+AJ117+AJ115+AJ113+AJ106+AJ104+AJ102+AJ144</f>
        <v>0</v>
      </c>
      <c r="AK148" s="167" t="e">
        <f aca="false">AK146+AK137+AK127+AK125+AK123+AK117+AK115+AK113+#REF!+AK106+AK104+#REF!+AK102+AK144</f>
        <v>#REF!</v>
      </c>
      <c r="AL148" s="167" t="n">
        <f aca="false">AL146+AL137+AL127+AL125+AL123+AL117+AL115+AL113+AL106+AL104+AL102+AL144</f>
        <v>0</v>
      </c>
      <c r="AM148" s="167" t="e">
        <f aca="false">AM146+AM137+AM127+AM125+AM123+AM117+AM115+AM113+#REF!+AM106+AM104+#REF!+AM102+AM144</f>
        <v>#REF!</v>
      </c>
      <c r="AN148" s="167" t="n">
        <f aca="false">AN146+AN137+AN127+AN125+AN123+AN117+AN115+AN113+AN106+AN104+AN102+AN144</f>
        <v>0</v>
      </c>
      <c r="AO148" s="167" t="e">
        <f aca="false">AO146+AO137+AO127+AO125+AO123+AO117+AO115+AO113+#REF!+AO106+AO104+#REF!+AO102+AO144</f>
        <v>#REF!</v>
      </c>
      <c r="AP148" s="167" t="n">
        <f aca="false">AP146+AP137+AP127+AP125+AP123+AP117+AP115+AP113+AP106+AP104+AP102+AP144</f>
        <v>0</v>
      </c>
      <c r="AQ148" s="167" t="e">
        <f aca="false">AQ146+AQ137+AQ127+AQ125+AQ123+AQ117+AQ115+AQ113+#REF!+AQ106+AQ104+#REF!+AQ102+AQ144</f>
        <v>#REF!</v>
      </c>
      <c r="AR148" s="167" t="n">
        <f aca="false">AR146+AR137+AR127+AR125+AR123+AR117+AR115+AR113+AR106+AR104+AR102+AR144</f>
        <v>0</v>
      </c>
      <c r="AS148" s="167" t="e">
        <f aca="false">AS146+AS137+AS127+AS125+AS123+AS117+AS115+AS113+#REF!+AS106+AS104+#REF!+AS102+AS144</f>
        <v>#REF!</v>
      </c>
      <c r="AT148" s="167" t="n">
        <f aca="false">AT146+AT137+AT127+AT125+AT123+AT117+AT115+AT113+AT106+AT104+AT102+AT144</f>
        <v>0</v>
      </c>
      <c r="AU148" s="167" t="e">
        <f aca="false">AU146+AU137+AU127+AU125+AU123+AU117+AU115+AU113+#REF!+AU106+AU104+#REF!+AU102+AU144</f>
        <v>#REF!</v>
      </c>
      <c r="AV148" s="167" t="n">
        <f aca="false">AV146+AV137+AV127+AV125+AV123+AV117+AV115+AV113+AV106+AV104+AV102+AV144</f>
        <v>0</v>
      </c>
      <c r="AW148" s="167" t="e">
        <f aca="false">AW146+AW137+AW127+AW125+AW123+AW117+AW115+AW113+#REF!+AW106+AW104+#REF!+AW102+AW144</f>
        <v>#REF!</v>
      </c>
      <c r="AX148" s="167" t="n">
        <f aca="false">AX146+AX137+AX127+AX125+AX123+AX117+AX115+AX113+AX106+AX104+AX102+AX144</f>
        <v>0</v>
      </c>
      <c r="AY148" s="167" t="n">
        <f aca="false">AY146+AY137+AY127+AY125+AY123+AY117+AY115+AY113+AY106+AY104+AY102+AY144</f>
        <v>37707</v>
      </c>
      <c r="AZ148" s="167" t="e">
        <f aca="false">AZ146+AZ137+AZ127+AZ125+AZ123+AZ117+AZ115+AZ113+#REF!+AZ106+AZ104+#REF!+AZ102+AZ144</f>
        <v>#REF!</v>
      </c>
      <c r="BA148" s="167" t="n">
        <f aca="false">BA146+BA137+BA127+BA125+BA123+BA117+BA115+BA113+BA106+BA104+BA102+BA144</f>
        <v>0</v>
      </c>
      <c r="BB148" s="167" t="e">
        <f aca="false">BB146+BB137+BB127+BB125+BB123+BB117+BB115+BB113+#REF!+BB106+BB104+#REF!+BB102+BB144</f>
        <v>#REF!</v>
      </c>
      <c r="BC148" s="167" t="n">
        <f aca="false">BC146+BC137+BC127+BC125+BC123+BC117+BC115+BC113+BC106+BC104+BC102+BC144</f>
        <v>473382</v>
      </c>
      <c r="BD148" s="167" t="e">
        <f aca="false">BD146+BD137+BD127+BD125+BD123+BD117+BD115+BD113+#REF!+BD106+BD104+#REF!+BD102+BD144</f>
        <v>#REF!</v>
      </c>
      <c r="BE148" s="167" t="n">
        <f aca="false">BE146+BE137+BE127+BE125+BE123+BE117+BE115+BE113+BE106+BE104+BE102+BE144</f>
        <v>511089</v>
      </c>
      <c r="BF148" s="167" t="e">
        <f aca="false">BF146+BF137+BF127+BF125+BF123+BF117+BF115+BF113+#REF!+BF106+BF104+#REF!+BF102+BF144</f>
        <v>#REF!</v>
      </c>
      <c r="BG148" s="167" t="n">
        <f aca="false">BG146+BG137+BG127+BG125+BG123+BG117+BG115+BG113+BG106+BG104+BG102+BG144</f>
        <v>-8898</v>
      </c>
      <c r="BH148" s="167" t="e">
        <f aca="false">BH146+BH137+BH127+BH125+BH123+BH117+BH115+BH113+#REF!+BH106+BH104+#REF!+BH102+BH144</f>
        <v>#REF!</v>
      </c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164"/>
      <c r="DG148" s="164"/>
      <c r="DH148" s="164"/>
      <c r="DI148" s="164"/>
      <c r="DJ148" s="164"/>
      <c r="DK148" s="164"/>
      <c r="DL148" s="164"/>
      <c r="DM148" s="164"/>
      <c r="DN148" s="164"/>
      <c r="DO148" s="164"/>
      <c r="DP148" s="164"/>
      <c r="DQ148" s="164"/>
      <c r="DR148" s="164"/>
      <c r="DS148" s="164"/>
      <c r="DT148" s="164"/>
      <c r="DU148" s="164"/>
      <c r="DV148" s="164"/>
      <c r="DW148" s="164"/>
      <c r="DX148" s="164"/>
      <c r="DY148" s="164"/>
      <c r="DZ148" s="164"/>
      <c r="EA148" s="164"/>
      <c r="EB148" s="164"/>
      <c r="EC148" s="164"/>
      <c r="ED148" s="164"/>
      <c r="EE148" s="164"/>
      <c r="EF148" s="164"/>
      <c r="EG148" s="164"/>
      <c r="EH148" s="164"/>
      <c r="EI148" s="164"/>
      <c r="EJ148" s="164"/>
      <c r="EK148" s="164"/>
      <c r="EL148" s="164"/>
      <c r="EM148" s="164"/>
      <c r="EN148" s="164"/>
      <c r="EO148" s="164"/>
      <c r="EP148" s="164"/>
      <c r="EQ148" s="164"/>
      <c r="ER148" s="164"/>
      <c r="ES148" s="164"/>
      <c r="ET148" s="164"/>
      <c r="EU148" s="164"/>
      <c r="EV148" s="164"/>
      <c r="EW148" s="164"/>
      <c r="EX148" s="164"/>
      <c r="EY148" s="164"/>
      <c r="EZ148" s="164"/>
      <c r="FA148" s="164"/>
      <c r="FB148" s="164"/>
      <c r="FC148" s="164"/>
      <c r="FD148" s="164"/>
      <c r="FE148" s="164"/>
      <c r="FF148" s="164"/>
      <c r="FG148" s="164"/>
      <c r="FH148" s="164"/>
      <c r="FI148" s="164"/>
      <c r="FJ148" s="164"/>
      <c r="FK148" s="164"/>
      <c r="FL148" s="164"/>
      <c r="FM148" s="164"/>
      <c r="FN148" s="164"/>
      <c r="FO148" s="164"/>
      <c r="FP148" s="164"/>
      <c r="FQ148" s="164"/>
      <c r="FR148" s="164"/>
      <c r="FS148" s="164"/>
      <c r="FT148" s="164"/>
      <c r="FU148" s="164"/>
      <c r="FV148" s="164"/>
      <c r="FW148" s="164"/>
      <c r="FX148" s="164"/>
      <c r="FY148" s="164"/>
      <c r="FZ148" s="164"/>
      <c r="GA148" s="164"/>
      <c r="GB148" s="164"/>
      <c r="GC148" s="164"/>
      <c r="GD148" s="164"/>
      <c r="GE148" s="164"/>
      <c r="GF148" s="164"/>
      <c r="GG148" s="164"/>
      <c r="GH148" s="164"/>
      <c r="GI148" s="164"/>
      <c r="GJ148" s="164"/>
      <c r="GK148" s="164"/>
      <c r="GL148" s="164"/>
      <c r="GM148" s="164"/>
      <c r="GN148" s="164"/>
      <c r="GO148" s="164"/>
      <c r="GP148" s="164"/>
      <c r="GQ148" s="164"/>
      <c r="GR148" s="164"/>
      <c r="GS148" s="164"/>
      <c r="GT148" s="164"/>
      <c r="GU148" s="164"/>
      <c r="GV148" s="164"/>
      <c r="GW148" s="164"/>
      <c r="GX148" s="164"/>
      <c r="GY148" s="164"/>
      <c r="GZ148" s="164"/>
      <c r="HA148" s="164"/>
      <c r="HB148" s="164"/>
      <c r="HC148" s="164"/>
      <c r="HD148" s="164"/>
      <c r="HE148" s="164"/>
      <c r="HF148" s="164"/>
      <c r="HG148" s="164"/>
      <c r="HH148" s="164"/>
      <c r="HI148" s="164"/>
      <c r="HJ148" s="164"/>
      <c r="HK148" s="164"/>
      <c r="HL148" s="164"/>
      <c r="HM148" s="164"/>
      <c r="HN148" s="164"/>
      <c r="HO148" s="164"/>
      <c r="HP148" s="164"/>
      <c r="HQ148" s="164"/>
      <c r="HR148" s="164"/>
      <c r="HS148" s="164"/>
      <c r="HT148" s="164"/>
      <c r="HU148" s="164"/>
      <c r="HV148" s="164"/>
      <c r="HW148" s="164"/>
      <c r="HX148" s="164"/>
      <c r="HY148" s="164"/>
      <c r="HZ148" s="164"/>
      <c r="IA148" s="164"/>
      <c r="IB148" s="164"/>
      <c r="IC148" s="164"/>
      <c r="ID148" s="164"/>
      <c r="IE148" s="164"/>
      <c r="IF148" s="164"/>
      <c r="IG148" s="164"/>
      <c r="IH148" s="164"/>
      <c r="II148" s="164"/>
      <c r="IJ148" s="164"/>
      <c r="IK148" s="164"/>
      <c r="IL148" s="164"/>
      <c r="IM148" s="164"/>
      <c r="IN148" s="164"/>
      <c r="IO148" s="164"/>
      <c r="IP148" s="164"/>
      <c r="IQ148" s="164"/>
      <c r="IR148" s="164"/>
      <c r="IS148" s="164"/>
      <c r="IT148" s="164"/>
      <c r="IU148" s="164"/>
      <c r="IV148" s="164"/>
      <c r="IW148" s="164"/>
    </row>
    <row r="149" customFormat="false" ht="12.75" hidden="false" customHeight="false" outlineLevel="0" collapsed="false">
      <c r="A149" s="130"/>
      <c r="B149" s="157"/>
      <c r="C149" s="152"/>
      <c r="D149" s="152"/>
      <c r="E149" s="152"/>
      <c r="F149" s="152"/>
      <c r="G149" s="152"/>
      <c r="H149" s="152"/>
      <c r="I149" s="152"/>
      <c r="J149" s="153"/>
      <c r="K149" s="152"/>
      <c r="L149" s="154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152"/>
      <c r="DG149" s="152"/>
      <c r="DH149" s="152"/>
      <c r="DI149" s="152"/>
      <c r="DJ149" s="152"/>
      <c r="DK149" s="152"/>
      <c r="DL149" s="152"/>
      <c r="DM149" s="152"/>
      <c r="DN149" s="152"/>
      <c r="DO149" s="152"/>
      <c r="DP149" s="152"/>
      <c r="DQ149" s="152"/>
      <c r="DR149" s="152"/>
      <c r="DS149" s="152"/>
      <c r="DT149" s="152"/>
      <c r="DU149" s="152"/>
      <c r="DV149" s="152"/>
      <c r="DW149" s="152"/>
      <c r="DX149" s="152"/>
      <c r="DY149" s="152"/>
      <c r="DZ149" s="152"/>
      <c r="EA149" s="152"/>
      <c r="EB149" s="152"/>
      <c r="EC149" s="152"/>
      <c r="ED149" s="152"/>
      <c r="EE149" s="152"/>
      <c r="EF149" s="152"/>
      <c r="EG149" s="152"/>
      <c r="EH149" s="152"/>
      <c r="EI149" s="152"/>
      <c r="EJ149" s="152"/>
      <c r="EK149" s="152"/>
      <c r="EL149" s="152"/>
      <c r="EM149" s="152"/>
      <c r="EN149" s="152"/>
      <c r="EO149" s="152"/>
      <c r="EP149" s="152"/>
      <c r="EQ149" s="152"/>
      <c r="ER149" s="152"/>
      <c r="ES149" s="152"/>
      <c r="ET149" s="152"/>
      <c r="EU149" s="152"/>
      <c r="EV149" s="152"/>
      <c r="EW149" s="152"/>
      <c r="EX149" s="152"/>
      <c r="EY149" s="152"/>
      <c r="EZ149" s="152"/>
      <c r="FA149" s="152"/>
      <c r="FB149" s="152"/>
      <c r="FC149" s="152"/>
      <c r="FD149" s="152"/>
      <c r="FE149" s="152"/>
      <c r="FF149" s="152"/>
      <c r="FG149" s="152"/>
      <c r="FH149" s="152"/>
      <c r="FI149" s="152"/>
      <c r="FJ149" s="152"/>
      <c r="FK149" s="152"/>
      <c r="FL149" s="152"/>
      <c r="FM149" s="152"/>
      <c r="FN149" s="152"/>
      <c r="FO149" s="152"/>
      <c r="FP149" s="152"/>
      <c r="FQ149" s="152"/>
      <c r="FR149" s="152"/>
      <c r="FS149" s="152"/>
      <c r="FT149" s="152"/>
      <c r="FU149" s="152"/>
      <c r="FV149" s="152"/>
      <c r="FW149" s="152"/>
      <c r="FX149" s="152"/>
      <c r="FY149" s="152"/>
      <c r="FZ149" s="152"/>
      <c r="GA149" s="152"/>
      <c r="GB149" s="152"/>
      <c r="GC149" s="152"/>
      <c r="GD149" s="152"/>
      <c r="GE149" s="152"/>
      <c r="GF149" s="152"/>
      <c r="GG149" s="152"/>
      <c r="GH149" s="152"/>
      <c r="GI149" s="152"/>
      <c r="GJ149" s="152"/>
      <c r="GK149" s="152"/>
      <c r="GL149" s="152"/>
      <c r="GM149" s="152"/>
      <c r="GN149" s="152"/>
      <c r="GO149" s="152"/>
      <c r="GP149" s="152"/>
      <c r="GQ149" s="152"/>
      <c r="GR149" s="152"/>
      <c r="GS149" s="152"/>
      <c r="GT149" s="152"/>
      <c r="GU149" s="152"/>
      <c r="GV149" s="152"/>
      <c r="GW149" s="152"/>
      <c r="GX149" s="152"/>
      <c r="GY149" s="152"/>
      <c r="GZ149" s="152"/>
      <c r="HA149" s="152"/>
      <c r="HB149" s="152"/>
      <c r="HC149" s="152"/>
      <c r="HD149" s="152"/>
      <c r="HE149" s="152"/>
      <c r="HF149" s="152"/>
      <c r="HG149" s="152"/>
      <c r="HH149" s="152"/>
      <c r="HI149" s="152"/>
      <c r="HJ149" s="152"/>
      <c r="HK149" s="152"/>
      <c r="HL149" s="152"/>
      <c r="HM149" s="152"/>
      <c r="HN149" s="152"/>
      <c r="HO149" s="152"/>
      <c r="HP149" s="152"/>
      <c r="HQ149" s="152"/>
      <c r="HR149" s="152"/>
      <c r="HS149" s="152"/>
      <c r="HT149" s="152"/>
      <c r="HU149" s="152"/>
      <c r="HV149" s="152"/>
      <c r="HW149" s="152"/>
      <c r="HX149" s="152"/>
      <c r="HY149" s="152"/>
      <c r="HZ149" s="152"/>
      <c r="IA149" s="152"/>
      <c r="IB149" s="152"/>
      <c r="IC149" s="152"/>
      <c r="ID149" s="152"/>
      <c r="IE149" s="152"/>
      <c r="IF149" s="152"/>
      <c r="IG149" s="152"/>
      <c r="IH149" s="152"/>
      <c r="II149" s="152"/>
      <c r="IJ149" s="152"/>
      <c r="IK149" s="152"/>
      <c r="IL149" s="152"/>
      <c r="IM149" s="152"/>
      <c r="IN149" s="152"/>
      <c r="IO149" s="152"/>
      <c r="IP149" s="152"/>
      <c r="IQ149" s="152"/>
      <c r="IR149" s="152"/>
      <c r="IS149" s="152"/>
      <c r="IT149" s="152"/>
      <c r="IU149" s="152"/>
      <c r="IV149" s="152"/>
      <c r="IW149" s="152"/>
    </row>
    <row r="150" customFormat="false" ht="12.75" hidden="false" customHeight="false" outlineLevel="0" collapsed="false">
      <c r="A150" s="130" t="s">
        <v>161</v>
      </c>
      <c r="B150" s="157"/>
      <c r="C150" s="152"/>
      <c r="D150" s="152"/>
      <c r="E150" s="152"/>
      <c r="F150" s="152"/>
      <c r="G150" s="152"/>
      <c r="H150" s="152"/>
      <c r="I150" s="152"/>
      <c r="J150" s="153"/>
      <c r="K150" s="152"/>
      <c r="L150" s="154" t="s">
        <v>47</v>
      </c>
      <c r="M150" s="155"/>
      <c r="N150" s="155" t="n">
        <v>0</v>
      </c>
      <c r="O150" s="155"/>
      <c r="P150" s="155" t="n">
        <f aca="false">R150-N150</f>
        <v>30000</v>
      </c>
      <c r="Q150" s="155"/>
      <c r="R150" s="155" t="n">
        <v>30000</v>
      </c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 t="n">
        <v>2030320</v>
      </c>
      <c r="BA150" s="155"/>
      <c r="BB150" s="155" t="n">
        <v>2030320</v>
      </c>
      <c r="BC150" s="90" t="n">
        <f aca="false">IF(+R150-AY150+BA150&gt;0,R150-AY150+BA150,0)</f>
        <v>30000</v>
      </c>
      <c r="BD150" s="155" t="n">
        <v>2030320</v>
      </c>
      <c r="BE150" s="155" t="n">
        <f aca="false">+AY150+BC150</f>
        <v>30000</v>
      </c>
      <c r="BF150" s="155" t="n">
        <v>2030320</v>
      </c>
      <c r="BG150" s="90" t="n">
        <f aca="false">+R150-BE150</f>
        <v>0</v>
      </c>
      <c r="BH150" s="155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152"/>
      <c r="DG150" s="152"/>
      <c r="DH150" s="152"/>
      <c r="DI150" s="152"/>
      <c r="DJ150" s="152"/>
      <c r="DK150" s="152"/>
      <c r="DL150" s="152"/>
      <c r="DM150" s="152"/>
      <c r="DN150" s="152"/>
      <c r="DO150" s="152"/>
      <c r="DP150" s="152"/>
      <c r="DQ150" s="152"/>
      <c r="DR150" s="152"/>
      <c r="DS150" s="152"/>
      <c r="DT150" s="152"/>
      <c r="DU150" s="152"/>
      <c r="DV150" s="152"/>
      <c r="DW150" s="152"/>
      <c r="DX150" s="152"/>
      <c r="DY150" s="152"/>
      <c r="DZ150" s="152"/>
      <c r="EA150" s="152"/>
      <c r="EB150" s="152"/>
      <c r="EC150" s="152"/>
      <c r="ED150" s="152"/>
      <c r="EE150" s="152"/>
      <c r="EF150" s="152"/>
      <c r="EG150" s="152"/>
      <c r="EH150" s="152"/>
      <c r="EI150" s="152"/>
      <c r="EJ150" s="152"/>
      <c r="EK150" s="152"/>
      <c r="EL150" s="152"/>
      <c r="EM150" s="152"/>
      <c r="EN150" s="152"/>
      <c r="EO150" s="152"/>
      <c r="EP150" s="152"/>
      <c r="EQ150" s="152"/>
      <c r="ER150" s="152"/>
      <c r="ES150" s="152"/>
      <c r="ET150" s="152"/>
      <c r="EU150" s="152"/>
      <c r="EV150" s="152"/>
      <c r="EW150" s="152"/>
      <c r="EX150" s="152"/>
      <c r="EY150" s="152"/>
      <c r="EZ150" s="152"/>
      <c r="FA150" s="152"/>
      <c r="FB150" s="152"/>
      <c r="FC150" s="152"/>
      <c r="FD150" s="152"/>
      <c r="FE150" s="152"/>
      <c r="FF150" s="152"/>
      <c r="FG150" s="152"/>
      <c r="FH150" s="152"/>
      <c r="FI150" s="152"/>
      <c r="FJ150" s="152"/>
      <c r="FK150" s="152"/>
      <c r="FL150" s="152"/>
      <c r="FM150" s="152"/>
      <c r="FN150" s="152"/>
      <c r="FO150" s="152"/>
      <c r="FP150" s="152"/>
      <c r="FQ150" s="152"/>
      <c r="FR150" s="152"/>
      <c r="FS150" s="152"/>
      <c r="FT150" s="152"/>
      <c r="FU150" s="152"/>
      <c r="FV150" s="152"/>
      <c r="FW150" s="152"/>
      <c r="FX150" s="152"/>
      <c r="FY150" s="152"/>
      <c r="FZ150" s="152"/>
      <c r="GA150" s="152"/>
      <c r="GB150" s="152"/>
      <c r="GC150" s="152"/>
      <c r="GD150" s="152"/>
      <c r="GE150" s="152"/>
      <c r="GF150" s="152"/>
      <c r="GG150" s="152"/>
      <c r="GH150" s="152"/>
      <c r="GI150" s="152"/>
      <c r="GJ150" s="152"/>
      <c r="GK150" s="152"/>
      <c r="GL150" s="152"/>
      <c r="GM150" s="152"/>
      <c r="GN150" s="152"/>
      <c r="GO150" s="152"/>
      <c r="GP150" s="152"/>
      <c r="GQ150" s="152"/>
      <c r="GR150" s="152"/>
      <c r="GS150" s="152"/>
      <c r="GT150" s="152"/>
      <c r="GU150" s="152"/>
      <c r="GV150" s="152"/>
      <c r="GW150" s="152"/>
      <c r="GX150" s="152"/>
      <c r="GY150" s="152"/>
      <c r="GZ150" s="152"/>
      <c r="HA150" s="152"/>
      <c r="HB150" s="152"/>
      <c r="HC150" s="152"/>
      <c r="HD150" s="152"/>
      <c r="HE150" s="152"/>
      <c r="HF150" s="152"/>
      <c r="HG150" s="152"/>
      <c r="HH150" s="152"/>
      <c r="HI150" s="152"/>
      <c r="HJ150" s="152"/>
      <c r="HK150" s="152"/>
      <c r="HL150" s="152"/>
      <c r="HM150" s="152"/>
      <c r="HN150" s="152"/>
      <c r="HO150" s="152"/>
      <c r="HP150" s="152"/>
      <c r="HQ150" s="152"/>
      <c r="HR150" s="152"/>
      <c r="HS150" s="152"/>
      <c r="HT150" s="152"/>
      <c r="HU150" s="152"/>
      <c r="HV150" s="152"/>
      <c r="HW150" s="152"/>
      <c r="HX150" s="152"/>
      <c r="HY150" s="152"/>
      <c r="HZ150" s="152"/>
      <c r="IA150" s="152"/>
      <c r="IB150" s="152"/>
      <c r="IC150" s="152"/>
      <c r="ID150" s="152"/>
      <c r="IE150" s="152"/>
      <c r="IF150" s="152"/>
      <c r="IG150" s="152"/>
      <c r="IH150" s="152"/>
      <c r="II150" s="152"/>
      <c r="IJ150" s="152"/>
      <c r="IK150" s="152"/>
      <c r="IL150" s="152"/>
      <c r="IM150" s="152"/>
      <c r="IN150" s="152"/>
      <c r="IO150" s="152"/>
      <c r="IP150" s="152"/>
      <c r="IQ150" s="152"/>
      <c r="IR150" s="152"/>
      <c r="IS150" s="152"/>
      <c r="IT150" s="152"/>
      <c r="IU150" s="152"/>
      <c r="IV150" s="152"/>
      <c r="IW150" s="152"/>
    </row>
    <row r="151" customFormat="false" ht="12.75" hidden="false" customHeight="false" outlineLevel="0" collapsed="false">
      <c r="A151" s="130"/>
      <c r="B151" s="157"/>
      <c r="C151" s="152"/>
      <c r="D151" s="152"/>
      <c r="E151" s="152"/>
      <c r="F151" s="152"/>
      <c r="G151" s="152"/>
      <c r="H151" s="152"/>
      <c r="I151" s="152"/>
      <c r="J151" s="153"/>
      <c r="K151" s="152"/>
      <c r="L151" s="154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152"/>
      <c r="DG151" s="152"/>
      <c r="DH151" s="152"/>
      <c r="DI151" s="152"/>
      <c r="DJ151" s="152"/>
      <c r="DK151" s="152"/>
      <c r="DL151" s="152"/>
      <c r="DM151" s="152"/>
      <c r="DN151" s="152"/>
      <c r="DO151" s="152"/>
      <c r="DP151" s="152"/>
      <c r="DQ151" s="152"/>
      <c r="DR151" s="152"/>
      <c r="DS151" s="152"/>
      <c r="DT151" s="152"/>
      <c r="DU151" s="152"/>
      <c r="DV151" s="152"/>
      <c r="DW151" s="152"/>
      <c r="DX151" s="152"/>
      <c r="DY151" s="152"/>
      <c r="DZ151" s="152"/>
      <c r="EA151" s="152"/>
      <c r="EB151" s="152"/>
      <c r="EC151" s="152"/>
      <c r="ED151" s="152"/>
      <c r="EE151" s="152"/>
      <c r="EF151" s="152"/>
      <c r="EG151" s="152"/>
      <c r="EH151" s="152"/>
      <c r="EI151" s="152"/>
      <c r="EJ151" s="152"/>
      <c r="EK151" s="152"/>
      <c r="EL151" s="152"/>
      <c r="EM151" s="152"/>
      <c r="EN151" s="152"/>
      <c r="EO151" s="152"/>
      <c r="EP151" s="152"/>
      <c r="EQ151" s="152"/>
      <c r="ER151" s="152"/>
      <c r="ES151" s="152"/>
      <c r="ET151" s="152"/>
      <c r="EU151" s="152"/>
      <c r="EV151" s="152"/>
      <c r="EW151" s="152"/>
      <c r="EX151" s="152"/>
      <c r="EY151" s="152"/>
      <c r="EZ151" s="152"/>
      <c r="FA151" s="152"/>
      <c r="FB151" s="152"/>
      <c r="FC151" s="152"/>
      <c r="FD151" s="152"/>
      <c r="FE151" s="152"/>
      <c r="FF151" s="152"/>
      <c r="FG151" s="152"/>
      <c r="FH151" s="152"/>
      <c r="FI151" s="152"/>
      <c r="FJ151" s="152"/>
      <c r="FK151" s="152"/>
      <c r="FL151" s="152"/>
      <c r="FM151" s="152"/>
      <c r="FN151" s="152"/>
      <c r="FO151" s="152"/>
      <c r="FP151" s="152"/>
      <c r="FQ151" s="152"/>
      <c r="FR151" s="152"/>
      <c r="FS151" s="152"/>
      <c r="FT151" s="152"/>
      <c r="FU151" s="152"/>
      <c r="FV151" s="152"/>
      <c r="FW151" s="152"/>
      <c r="FX151" s="152"/>
      <c r="FY151" s="152"/>
      <c r="FZ151" s="152"/>
      <c r="GA151" s="152"/>
      <c r="GB151" s="152"/>
      <c r="GC151" s="152"/>
      <c r="GD151" s="152"/>
      <c r="GE151" s="152"/>
      <c r="GF151" s="152"/>
      <c r="GG151" s="152"/>
      <c r="GH151" s="152"/>
      <c r="GI151" s="152"/>
      <c r="GJ151" s="152"/>
      <c r="GK151" s="152"/>
      <c r="GL151" s="152"/>
      <c r="GM151" s="152"/>
      <c r="GN151" s="152"/>
      <c r="GO151" s="152"/>
      <c r="GP151" s="152"/>
      <c r="GQ151" s="152"/>
      <c r="GR151" s="152"/>
      <c r="GS151" s="152"/>
      <c r="GT151" s="152"/>
      <c r="GU151" s="152"/>
      <c r="GV151" s="152"/>
      <c r="GW151" s="152"/>
      <c r="GX151" s="152"/>
      <c r="GY151" s="152"/>
      <c r="GZ151" s="152"/>
      <c r="HA151" s="152"/>
      <c r="HB151" s="152"/>
      <c r="HC151" s="152"/>
      <c r="HD151" s="152"/>
      <c r="HE151" s="152"/>
      <c r="HF151" s="152"/>
      <c r="HG151" s="152"/>
      <c r="HH151" s="152"/>
      <c r="HI151" s="152"/>
      <c r="HJ151" s="152"/>
      <c r="HK151" s="152"/>
      <c r="HL151" s="152"/>
      <c r="HM151" s="152"/>
      <c r="HN151" s="152"/>
      <c r="HO151" s="152"/>
      <c r="HP151" s="152"/>
      <c r="HQ151" s="152"/>
      <c r="HR151" s="152"/>
      <c r="HS151" s="152"/>
      <c r="HT151" s="152"/>
      <c r="HU151" s="152"/>
      <c r="HV151" s="152"/>
      <c r="HW151" s="152"/>
      <c r="HX151" s="152"/>
      <c r="HY151" s="152"/>
      <c r="HZ151" s="152"/>
      <c r="IA151" s="152"/>
      <c r="IB151" s="152"/>
      <c r="IC151" s="152"/>
      <c r="ID151" s="152"/>
      <c r="IE151" s="152"/>
      <c r="IF151" s="152"/>
      <c r="IG151" s="152"/>
      <c r="IH151" s="152"/>
      <c r="II151" s="152"/>
      <c r="IJ151" s="152"/>
      <c r="IK151" s="152"/>
      <c r="IL151" s="152"/>
      <c r="IM151" s="152"/>
      <c r="IN151" s="152"/>
      <c r="IO151" s="152"/>
      <c r="IP151" s="152"/>
      <c r="IQ151" s="152"/>
      <c r="IR151" s="152"/>
      <c r="IS151" s="152"/>
      <c r="IT151" s="152"/>
      <c r="IU151" s="152"/>
      <c r="IV151" s="152"/>
      <c r="IW151" s="152"/>
    </row>
    <row r="152" customFormat="false" ht="12.75" hidden="false" customHeight="false" outlineLevel="0" collapsed="false">
      <c r="A152" s="130"/>
      <c r="B152" s="157"/>
      <c r="C152" s="152"/>
      <c r="D152" s="152"/>
      <c r="E152" s="152"/>
      <c r="F152" s="152"/>
      <c r="G152" s="152"/>
      <c r="H152" s="152"/>
      <c r="I152" s="152"/>
      <c r="J152" s="153"/>
      <c r="K152" s="152"/>
      <c r="L152" s="154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152"/>
      <c r="DG152" s="152"/>
      <c r="DH152" s="152"/>
      <c r="DI152" s="152"/>
      <c r="DJ152" s="152"/>
      <c r="DK152" s="152"/>
      <c r="DL152" s="152"/>
      <c r="DM152" s="152"/>
      <c r="DN152" s="152"/>
      <c r="DO152" s="152"/>
      <c r="DP152" s="152"/>
      <c r="DQ152" s="152"/>
      <c r="DR152" s="152"/>
      <c r="DS152" s="152"/>
      <c r="DT152" s="152"/>
      <c r="DU152" s="152"/>
      <c r="DV152" s="152"/>
      <c r="DW152" s="152"/>
      <c r="DX152" s="152"/>
      <c r="DY152" s="152"/>
      <c r="DZ152" s="152"/>
      <c r="EA152" s="152"/>
      <c r="EB152" s="152"/>
      <c r="EC152" s="152"/>
      <c r="ED152" s="152"/>
      <c r="EE152" s="152"/>
      <c r="EF152" s="152"/>
      <c r="EG152" s="152"/>
      <c r="EH152" s="152"/>
      <c r="EI152" s="152"/>
      <c r="EJ152" s="152"/>
      <c r="EK152" s="152"/>
      <c r="EL152" s="152"/>
      <c r="EM152" s="152"/>
      <c r="EN152" s="152"/>
      <c r="EO152" s="152"/>
      <c r="EP152" s="152"/>
      <c r="EQ152" s="152"/>
      <c r="ER152" s="152"/>
      <c r="ES152" s="152"/>
      <c r="ET152" s="152"/>
      <c r="EU152" s="152"/>
      <c r="EV152" s="152"/>
      <c r="EW152" s="152"/>
      <c r="EX152" s="152"/>
      <c r="EY152" s="152"/>
      <c r="EZ152" s="152"/>
      <c r="FA152" s="152"/>
      <c r="FB152" s="152"/>
      <c r="FC152" s="152"/>
      <c r="FD152" s="152"/>
      <c r="FE152" s="152"/>
      <c r="FF152" s="152"/>
      <c r="FG152" s="152"/>
      <c r="FH152" s="152"/>
      <c r="FI152" s="152"/>
      <c r="FJ152" s="152"/>
      <c r="FK152" s="152"/>
      <c r="FL152" s="152"/>
      <c r="FM152" s="152"/>
      <c r="FN152" s="152"/>
      <c r="FO152" s="152"/>
      <c r="FP152" s="152"/>
      <c r="FQ152" s="152"/>
      <c r="FR152" s="152"/>
      <c r="FS152" s="152"/>
      <c r="FT152" s="152"/>
      <c r="FU152" s="152"/>
      <c r="FV152" s="152"/>
      <c r="FW152" s="152"/>
      <c r="FX152" s="152"/>
      <c r="FY152" s="152"/>
      <c r="FZ152" s="152"/>
      <c r="GA152" s="152"/>
      <c r="GB152" s="152"/>
      <c r="GC152" s="152"/>
      <c r="GD152" s="152"/>
      <c r="GE152" s="152"/>
      <c r="GF152" s="152"/>
      <c r="GG152" s="152"/>
      <c r="GH152" s="152"/>
      <c r="GI152" s="152"/>
      <c r="GJ152" s="152"/>
      <c r="GK152" s="152"/>
      <c r="GL152" s="152"/>
      <c r="GM152" s="152"/>
      <c r="GN152" s="152"/>
      <c r="GO152" s="152"/>
      <c r="GP152" s="152"/>
      <c r="GQ152" s="152"/>
      <c r="GR152" s="152"/>
      <c r="GS152" s="152"/>
      <c r="GT152" s="152"/>
      <c r="GU152" s="152"/>
      <c r="GV152" s="152"/>
      <c r="GW152" s="152"/>
      <c r="GX152" s="152"/>
      <c r="GY152" s="152"/>
      <c r="GZ152" s="152"/>
      <c r="HA152" s="152"/>
      <c r="HB152" s="152"/>
      <c r="HC152" s="152"/>
      <c r="HD152" s="152"/>
      <c r="HE152" s="152"/>
      <c r="HF152" s="152"/>
      <c r="HG152" s="152"/>
      <c r="HH152" s="152"/>
      <c r="HI152" s="152"/>
      <c r="HJ152" s="152"/>
      <c r="HK152" s="152"/>
      <c r="HL152" s="152"/>
      <c r="HM152" s="152"/>
      <c r="HN152" s="152"/>
      <c r="HO152" s="152"/>
      <c r="HP152" s="152"/>
      <c r="HQ152" s="152"/>
      <c r="HR152" s="152"/>
      <c r="HS152" s="152"/>
      <c r="HT152" s="152"/>
      <c r="HU152" s="152"/>
      <c r="HV152" s="152"/>
      <c r="HW152" s="152"/>
      <c r="HX152" s="152"/>
      <c r="HY152" s="152"/>
      <c r="HZ152" s="152"/>
      <c r="IA152" s="152"/>
      <c r="IB152" s="152"/>
      <c r="IC152" s="152"/>
      <c r="ID152" s="152"/>
      <c r="IE152" s="152"/>
      <c r="IF152" s="152"/>
      <c r="IG152" s="152"/>
      <c r="IH152" s="152"/>
      <c r="II152" s="152"/>
      <c r="IJ152" s="152"/>
      <c r="IK152" s="152"/>
      <c r="IL152" s="152"/>
      <c r="IM152" s="152"/>
      <c r="IN152" s="152"/>
      <c r="IO152" s="152"/>
      <c r="IP152" s="152"/>
      <c r="IQ152" s="152"/>
      <c r="IR152" s="152"/>
      <c r="IS152" s="152"/>
      <c r="IT152" s="152"/>
      <c r="IU152" s="152"/>
      <c r="IV152" s="152"/>
      <c r="IW152" s="152"/>
    </row>
    <row r="153" customFormat="false" ht="12.75" hidden="false" customHeight="false" outlineLevel="0" collapsed="false">
      <c r="A153" s="181" t="s">
        <v>162</v>
      </c>
      <c r="B153" s="182"/>
      <c r="C153" s="182"/>
      <c r="D153" s="182"/>
      <c r="E153" s="182"/>
      <c r="F153" s="182"/>
      <c r="G153" s="182"/>
      <c r="H153" s="182"/>
      <c r="I153" s="182"/>
      <c r="J153" s="183"/>
      <c r="K153" s="182"/>
      <c r="L153" s="184"/>
      <c r="M153" s="185"/>
      <c r="N153" s="185" t="n">
        <f aca="false">N34+N89+N79+N94+N148+N150</f>
        <v>88300000</v>
      </c>
      <c r="O153" s="185"/>
      <c r="P153" s="185" t="n">
        <f aca="false">P34+P89+P79+P94+P148+P150</f>
        <v>1157191</v>
      </c>
      <c r="Q153" s="185"/>
      <c r="R153" s="185" t="n">
        <f aca="false">R34+R89+R79+R94+R148+R150</f>
        <v>89457191</v>
      </c>
      <c r="S153" s="186" t="e">
        <f aca="false">S34+S89+S79+S94+S148+S150</f>
        <v>#REF!</v>
      </c>
      <c r="T153" s="186" t="n">
        <f aca="false">T34+T89+T79+T94+T148+T150</f>
        <v>23627</v>
      </c>
      <c r="U153" s="186" t="e">
        <f aca="false">U34+U89+U79+U94+U148+U150</f>
        <v>#REF!</v>
      </c>
      <c r="V153" s="186" t="n">
        <f aca="false">V34+V89+V79+V94+V148+V150</f>
        <v>3091</v>
      </c>
      <c r="W153" s="186" t="e">
        <f aca="false">W34+W89+W79+W94+W148+W150</f>
        <v>#REF!</v>
      </c>
      <c r="X153" s="186" t="n">
        <f aca="false">X34+X89+X79+X94+X148+X150</f>
        <v>31499</v>
      </c>
      <c r="Y153" s="186" t="e">
        <f aca="false">Y34+Y89+Y79+Y94+Y148+Y150</f>
        <v>#REF!</v>
      </c>
      <c r="Z153" s="186" t="n">
        <f aca="false">Z34+Z89+Z79+Z94+Z148+Z150</f>
        <v>10772</v>
      </c>
      <c r="AA153" s="186" t="e">
        <f aca="false">AA34+AA89+AA79+AA94+AA148+AA150</f>
        <v>#REF!</v>
      </c>
      <c r="AB153" s="186" t="n">
        <f aca="false">AB34+AB89+AB79+AB94+AB148+AB150</f>
        <v>0</v>
      </c>
      <c r="AC153" s="186" t="e">
        <f aca="false">AC34+AC89+AC79+AC94+AC148+AC150</f>
        <v>#REF!</v>
      </c>
      <c r="AD153" s="186" t="n">
        <f aca="false">AD34+AD89+AD79+AD94+AD148+AD150</f>
        <v>0</v>
      </c>
      <c r="AE153" s="186" t="e">
        <f aca="false">AE34+AE89+AE79+AE94+AE148+AE150</f>
        <v>#REF!</v>
      </c>
      <c r="AF153" s="186" t="n">
        <f aca="false">AF34+AF89+AF79+AF94+AF148+AF150</f>
        <v>0</v>
      </c>
      <c r="AG153" s="186" t="e">
        <f aca="false">AG34+AG89+AG79+AG94+AG148+AG150</f>
        <v>#REF!</v>
      </c>
      <c r="AH153" s="186" t="n">
        <f aca="false">AH34+AH89+AH79+AH94+AH148+AH150</f>
        <v>0</v>
      </c>
      <c r="AI153" s="186" t="e">
        <f aca="false">AI34+AI89+AI79+AI94+AI148+AI150</f>
        <v>#REF!</v>
      </c>
      <c r="AJ153" s="186" t="n">
        <f aca="false">AJ34+AJ89+AJ79+AJ94+AJ148+AJ150</f>
        <v>0</v>
      </c>
      <c r="AK153" s="186" t="e">
        <f aca="false">AK34+AK89+AK79+AK94+AK148+AK150</f>
        <v>#REF!</v>
      </c>
      <c r="AL153" s="186" t="n">
        <f aca="false">AL34+AL89+AL79+AL94+AL148+AL150</f>
        <v>0</v>
      </c>
      <c r="AM153" s="186" t="e">
        <f aca="false">AM34+AM89+AM79+AM94+AM148+AM150</f>
        <v>#REF!</v>
      </c>
      <c r="AN153" s="186" t="n">
        <f aca="false">AN34+AN89+AN79+AN94+AN148+AN150</f>
        <v>0</v>
      </c>
      <c r="AO153" s="186" t="e">
        <f aca="false">AO34+AO89+AO79+AO94+AO148+AO150</f>
        <v>#REF!</v>
      </c>
      <c r="AP153" s="186" t="n">
        <f aca="false">AP34+AP89+AP79+AP94+AP148+AP150</f>
        <v>0</v>
      </c>
      <c r="AQ153" s="186" t="e">
        <f aca="false">AQ34+AQ89+AQ79+AQ94+AQ148+AQ150</f>
        <v>#REF!</v>
      </c>
      <c r="AR153" s="186" t="n">
        <f aca="false">AR34+AR89+AR79+AR94+AR148+AR150</f>
        <v>0</v>
      </c>
      <c r="AS153" s="186" t="e">
        <f aca="false">AS34+AS89+AS79+AS94+AS148+AS150</f>
        <v>#REF!</v>
      </c>
      <c r="AT153" s="186" t="n">
        <f aca="false">AT34+AT89+AT79+AT94+AT148+AT150</f>
        <v>0</v>
      </c>
      <c r="AU153" s="186" t="e">
        <f aca="false">AU34+AU89+AU79+AU94+AU148+AU150</f>
        <v>#REF!</v>
      </c>
      <c r="AV153" s="186" t="n">
        <f aca="false">AV34+AV89+AV79+AV94+AV148+AV150</f>
        <v>0</v>
      </c>
      <c r="AW153" s="186" t="e">
        <f aca="false">AW34+AW89+AW79+AW94+AW148+AW150</f>
        <v>#REF!</v>
      </c>
      <c r="AX153" s="186" t="n">
        <f aca="false">AX34+AX89+AX79+AX94+AX148+AX150</f>
        <v>0</v>
      </c>
      <c r="AY153" s="186" t="n">
        <f aca="false">AY34+AY89+AY79+AY94+AY148+AY150</f>
        <v>68989</v>
      </c>
      <c r="AZ153" s="186" t="e">
        <f aca="false">AZ34+AZ89+AZ79+AZ94+AZ148+AZ150</f>
        <v>#REF!</v>
      </c>
      <c r="BA153" s="186" t="n">
        <f aca="false">BA34+BA89+BA79+BA94+BA148+BA150</f>
        <v>0</v>
      </c>
      <c r="BB153" s="186" t="e">
        <f aca="false">BB34+BB89+BB79+BB94+BB148+BB150</f>
        <v>#REF!</v>
      </c>
      <c r="BC153" s="186" t="n">
        <f aca="false">BC34+BC89+BC79+BC94+BC148+BC150</f>
        <v>89397100</v>
      </c>
      <c r="BD153" s="186" t="e">
        <f aca="false">BD34+BD89+BD79+BD94+BD148+BD150</f>
        <v>#REF!</v>
      </c>
      <c r="BE153" s="186" t="n">
        <f aca="false">BE34+BE89+BE79+BE94+BE148+BE150</f>
        <v>89466089</v>
      </c>
      <c r="BF153" s="186" t="e">
        <f aca="false">BF34+BF89+BF79+BF94+BF148+BF150</f>
        <v>#REF!</v>
      </c>
      <c r="BG153" s="186" t="n">
        <f aca="false">BG34+BG89+BG79+BG94+BG148+BG150</f>
        <v>-8898</v>
      </c>
      <c r="BH153" s="185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182"/>
      <c r="DG153" s="182"/>
      <c r="DH153" s="182"/>
      <c r="DI153" s="182"/>
      <c r="DJ153" s="182"/>
      <c r="DK153" s="182"/>
      <c r="DL153" s="182"/>
      <c r="DM153" s="182"/>
      <c r="DN153" s="182"/>
      <c r="DO153" s="182"/>
      <c r="DP153" s="182"/>
      <c r="DQ153" s="182"/>
      <c r="DR153" s="182"/>
      <c r="DS153" s="182"/>
      <c r="DT153" s="182"/>
      <c r="DU153" s="182"/>
      <c r="DV153" s="182"/>
      <c r="DW153" s="182"/>
      <c r="DX153" s="182"/>
      <c r="DY153" s="182"/>
      <c r="DZ153" s="182"/>
      <c r="EA153" s="182"/>
      <c r="EB153" s="182"/>
      <c r="EC153" s="182"/>
      <c r="ED153" s="182"/>
      <c r="EE153" s="182"/>
      <c r="EF153" s="182"/>
      <c r="EG153" s="182"/>
      <c r="EH153" s="182"/>
      <c r="EI153" s="182"/>
      <c r="EJ153" s="182"/>
      <c r="EK153" s="182"/>
      <c r="EL153" s="182"/>
      <c r="EM153" s="182"/>
      <c r="EN153" s="182"/>
      <c r="EO153" s="182"/>
      <c r="EP153" s="182"/>
      <c r="EQ153" s="182"/>
      <c r="ER153" s="182"/>
      <c r="ES153" s="182"/>
      <c r="ET153" s="182"/>
      <c r="EU153" s="182"/>
      <c r="EV153" s="182"/>
      <c r="EW153" s="182"/>
      <c r="EX153" s="182"/>
      <c r="EY153" s="182"/>
      <c r="EZ153" s="182"/>
      <c r="FA153" s="182"/>
      <c r="FB153" s="182"/>
      <c r="FC153" s="182"/>
      <c r="FD153" s="182"/>
      <c r="FE153" s="182"/>
      <c r="FF153" s="182"/>
      <c r="FG153" s="182"/>
      <c r="FH153" s="182"/>
      <c r="FI153" s="182"/>
      <c r="FJ153" s="182"/>
      <c r="FK153" s="182"/>
      <c r="FL153" s="182"/>
      <c r="FM153" s="182"/>
      <c r="FN153" s="182"/>
      <c r="FO153" s="182"/>
      <c r="FP153" s="182"/>
      <c r="FQ153" s="182"/>
      <c r="FR153" s="182"/>
      <c r="FS153" s="182"/>
      <c r="FT153" s="182"/>
      <c r="FU153" s="182"/>
      <c r="FV153" s="182"/>
      <c r="FW153" s="182"/>
      <c r="FX153" s="182"/>
      <c r="FY153" s="182"/>
      <c r="FZ153" s="182"/>
      <c r="GA153" s="182"/>
      <c r="GB153" s="182"/>
      <c r="GC153" s="182"/>
      <c r="GD153" s="182"/>
      <c r="GE153" s="182"/>
      <c r="GF153" s="182"/>
      <c r="GG153" s="182"/>
      <c r="GH153" s="182"/>
      <c r="GI153" s="182"/>
      <c r="GJ153" s="182"/>
      <c r="GK153" s="182"/>
      <c r="GL153" s="182"/>
      <c r="GM153" s="182"/>
      <c r="GN153" s="182"/>
      <c r="GO153" s="182"/>
      <c r="GP153" s="182"/>
      <c r="GQ153" s="182"/>
      <c r="GR153" s="182"/>
      <c r="GS153" s="182"/>
      <c r="GT153" s="182"/>
      <c r="GU153" s="182"/>
      <c r="GV153" s="182"/>
      <c r="GW153" s="182"/>
      <c r="GX153" s="182"/>
      <c r="GY153" s="182"/>
      <c r="GZ153" s="182"/>
      <c r="HA153" s="182"/>
      <c r="HB153" s="182"/>
      <c r="HC153" s="182"/>
      <c r="HD153" s="182"/>
      <c r="HE153" s="182"/>
      <c r="HF153" s="182"/>
      <c r="HG153" s="182"/>
      <c r="HH153" s="182"/>
      <c r="HI153" s="182"/>
      <c r="HJ153" s="182"/>
      <c r="HK153" s="182"/>
      <c r="HL153" s="182"/>
      <c r="HM153" s="182"/>
      <c r="HN153" s="182"/>
      <c r="HO153" s="182"/>
      <c r="HP153" s="182"/>
      <c r="HQ153" s="182"/>
      <c r="HR153" s="182"/>
      <c r="HS153" s="182"/>
      <c r="HT153" s="182"/>
      <c r="HU153" s="182"/>
      <c r="HV153" s="182"/>
      <c r="HW153" s="182"/>
      <c r="HX153" s="182"/>
      <c r="HY153" s="182"/>
      <c r="HZ153" s="182"/>
      <c r="IA153" s="182"/>
      <c r="IB153" s="182"/>
      <c r="IC153" s="182"/>
      <c r="ID153" s="182"/>
      <c r="IE153" s="182"/>
      <c r="IF153" s="182"/>
      <c r="IG153" s="182"/>
      <c r="IH153" s="182"/>
      <c r="II153" s="182"/>
      <c r="IJ153" s="182"/>
      <c r="IK153" s="182"/>
      <c r="IL153" s="182"/>
      <c r="IM153" s="182"/>
      <c r="IN153" s="182"/>
      <c r="IO153" s="182"/>
      <c r="IP153" s="182"/>
      <c r="IQ153" s="182"/>
      <c r="IR153" s="182"/>
      <c r="IS153" s="182"/>
      <c r="IT153" s="182"/>
      <c r="IU153" s="182"/>
      <c r="IV153" s="182"/>
      <c r="IW153" s="182"/>
    </row>
    <row r="154" customFormat="false" ht="12.75" hidden="false" customHeight="false" outlineLevel="0" collapsed="false">
      <c r="A154" s="130" t="s">
        <v>163</v>
      </c>
      <c r="B154" s="157"/>
      <c r="C154" s="152"/>
      <c r="D154" s="152"/>
      <c r="E154" s="152"/>
      <c r="F154" s="152"/>
      <c r="G154" s="152"/>
      <c r="H154" s="152"/>
      <c r="I154" s="152"/>
      <c r="J154" s="153"/>
      <c r="K154" s="152"/>
      <c r="L154" s="154"/>
      <c r="M154" s="155"/>
      <c r="N154" s="155"/>
      <c r="O154" s="155"/>
      <c r="P154" s="155"/>
      <c r="Q154" s="155"/>
      <c r="R154" s="187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152"/>
      <c r="DG154" s="152"/>
      <c r="DH154" s="152"/>
      <c r="DI154" s="152"/>
      <c r="DJ154" s="152"/>
      <c r="DK154" s="152"/>
      <c r="DL154" s="152"/>
      <c r="DM154" s="152"/>
      <c r="DN154" s="152"/>
      <c r="DO154" s="152"/>
      <c r="DP154" s="152"/>
      <c r="DQ154" s="152"/>
      <c r="DR154" s="152"/>
      <c r="DS154" s="152"/>
      <c r="DT154" s="152"/>
      <c r="DU154" s="152"/>
      <c r="DV154" s="152"/>
      <c r="DW154" s="152"/>
      <c r="DX154" s="152"/>
      <c r="DY154" s="152"/>
      <c r="DZ154" s="152"/>
      <c r="EA154" s="152"/>
      <c r="EB154" s="152"/>
      <c r="EC154" s="152"/>
      <c r="ED154" s="152"/>
      <c r="EE154" s="152"/>
      <c r="EF154" s="152"/>
      <c r="EG154" s="152"/>
      <c r="EH154" s="152"/>
      <c r="EI154" s="152"/>
      <c r="EJ154" s="152"/>
      <c r="EK154" s="152"/>
      <c r="EL154" s="152"/>
      <c r="EM154" s="152"/>
      <c r="EN154" s="152"/>
      <c r="EO154" s="152"/>
      <c r="EP154" s="152"/>
      <c r="EQ154" s="152"/>
      <c r="ER154" s="152"/>
      <c r="ES154" s="152"/>
      <c r="ET154" s="152"/>
      <c r="EU154" s="152"/>
      <c r="EV154" s="152"/>
      <c r="EW154" s="152"/>
      <c r="EX154" s="152"/>
      <c r="EY154" s="152"/>
      <c r="EZ154" s="152"/>
      <c r="FA154" s="152"/>
      <c r="FB154" s="152"/>
      <c r="FC154" s="152"/>
      <c r="FD154" s="152"/>
      <c r="FE154" s="152"/>
      <c r="FF154" s="152"/>
      <c r="FG154" s="152"/>
      <c r="FH154" s="152"/>
      <c r="FI154" s="152"/>
      <c r="FJ154" s="152"/>
      <c r="FK154" s="152"/>
      <c r="FL154" s="152"/>
      <c r="FM154" s="152"/>
      <c r="FN154" s="152"/>
      <c r="FO154" s="152"/>
      <c r="FP154" s="152"/>
      <c r="FQ154" s="152"/>
      <c r="FR154" s="152"/>
      <c r="FS154" s="152"/>
      <c r="FT154" s="152"/>
      <c r="FU154" s="152"/>
      <c r="FV154" s="152"/>
      <c r="FW154" s="152"/>
      <c r="FX154" s="152"/>
      <c r="FY154" s="152"/>
      <c r="FZ154" s="152"/>
      <c r="GA154" s="152"/>
      <c r="GB154" s="152"/>
      <c r="GC154" s="152"/>
      <c r="GD154" s="152"/>
      <c r="GE154" s="152"/>
      <c r="GF154" s="152"/>
      <c r="GG154" s="152"/>
      <c r="GH154" s="152"/>
      <c r="GI154" s="152"/>
      <c r="GJ154" s="152"/>
      <c r="GK154" s="152"/>
      <c r="GL154" s="152"/>
      <c r="GM154" s="152"/>
      <c r="GN154" s="152"/>
      <c r="GO154" s="152"/>
      <c r="GP154" s="152"/>
      <c r="GQ154" s="152"/>
      <c r="GR154" s="152"/>
      <c r="GS154" s="152"/>
      <c r="GT154" s="152"/>
      <c r="GU154" s="152"/>
      <c r="GV154" s="152"/>
      <c r="GW154" s="152"/>
      <c r="GX154" s="152"/>
      <c r="GY154" s="152"/>
      <c r="GZ154" s="152"/>
      <c r="HA154" s="152"/>
      <c r="HB154" s="152"/>
      <c r="HC154" s="152"/>
      <c r="HD154" s="152"/>
      <c r="HE154" s="152"/>
      <c r="HF154" s="152"/>
      <c r="HG154" s="152"/>
      <c r="HH154" s="152"/>
      <c r="HI154" s="152"/>
      <c r="HJ154" s="152"/>
      <c r="HK154" s="152"/>
      <c r="HL154" s="152"/>
      <c r="HM154" s="152"/>
      <c r="HN154" s="152"/>
      <c r="HO154" s="152"/>
      <c r="HP154" s="152"/>
      <c r="HQ154" s="152"/>
      <c r="HR154" s="152"/>
      <c r="HS154" s="152"/>
      <c r="HT154" s="152"/>
      <c r="HU154" s="152"/>
      <c r="HV154" s="152"/>
      <c r="HW154" s="152"/>
      <c r="HX154" s="152"/>
      <c r="HY154" s="152"/>
      <c r="HZ154" s="152"/>
      <c r="IA154" s="152"/>
      <c r="IB154" s="152"/>
      <c r="IC154" s="152"/>
      <c r="ID154" s="152"/>
      <c r="IE154" s="152"/>
      <c r="IF154" s="152"/>
      <c r="IG154" s="152"/>
      <c r="IH154" s="152"/>
      <c r="II154" s="152"/>
      <c r="IJ154" s="152"/>
      <c r="IK154" s="152"/>
      <c r="IL154" s="152"/>
      <c r="IM154" s="152"/>
      <c r="IN154" s="152"/>
      <c r="IO154" s="152"/>
      <c r="IP154" s="152"/>
      <c r="IQ154" s="152"/>
      <c r="IR154" s="152"/>
      <c r="IS154" s="152"/>
      <c r="IT154" s="152"/>
      <c r="IU154" s="152"/>
      <c r="IV154" s="152"/>
      <c r="IW154" s="152"/>
    </row>
    <row r="155" customFormat="false" ht="12.75" hidden="false" customHeight="false" outlineLevel="0" collapsed="false">
      <c r="A155" s="130"/>
      <c r="B155" s="157"/>
      <c r="C155" s="152"/>
      <c r="D155" s="152"/>
      <c r="E155" s="152"/>
      <c r="F155" s="152"/>
      <c r="G155" s="152"/>
      <c r="H155" s="152"/>
      <c r="I155" s="152"/>
      <c r="J155" s="153"/>
      <c r="K155" s="152"/>
      <c r="L155" s="154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152"/>
      <c r="DG155" s="152"/>
      <c r="DH155" s="152"/>
      <c r="DI155" s="152"/>
      <c r="DJ155" s="152"/>
      <c r="DK155" s="152"/>
      <c r="DL155" s="152"/>
      <c r="DM155" s="152"/>
      <c r="DN155" s="152"/>
      <c r="DO155" s="152"/>
      <c r="DP155" s="152"/>
      <c r="DQ155" s="152"/>
      <c r="DR155" s="152"/>
      <c r="DS155" s="152"/>
      <c r="DT155" s="152"/>
      <c r="DU155" s="152"/>
      <c r="DV155" s="152"/>
      <c r="DW155" s="152"/>
      <c r="DX155" s="152"/>
      <c r="DY155" s="152"/>
      <c r="DZ155" s="152"/>
      <c r="EA155" s="152"/>
      <c r="EB155" s="152"/>
      <c r="EC155" s="152"/>
      <c r="ED155" s="152"/>
      <c r="EE155" s="152"/>
      <c r="EF155" s="152"/>
      <c r="EG155" s="152"/>
      <c r="EH155" s="152"/>
      <c r="EI155" s="152"/>
      <c r="EJ155" s="152"/>
      <c r="EK155" s="152"/>
      <c r="EL155" s="152"/>
      <c r="EM155" s="152"/>
      <c r="EN155" s="152"/>
      <c r="EO155" s="152"/>
      <c r="EP155" s="152"/>
      <c r="EQ155" s="152"/>
      <c r="ER155" s="152"/>
      <c r="ES155" s="152"/>
      <c r="ET155" s="152"/>
      <c r="EU155" s="152"/>
      <c r="EV155" s="152"/>
      <c r="EW155" s="152"/>
      <c r="EX155" s="152"/>
      <c r="EY155" s="152"/>
      <c r="EZ155" s="152"/>
      <c r="FA155" s="152"/>
      <c r="FB155" s="152"/>
      <c r="FC155" s="152"/>
      <c r="FD155" s="152"/>
      <c r="FE155" s="152"/>
      <c r="FF155" s="152"/>
      <c r="FG155" s="152"/>
      <c r="FH155" s="152"/>
      <c r="FI155" s="152"/>
      <c r="FJ155" s="152"/>
      <c r="FK155" s="152"/>
      <c r="FL155" s="152"/>
      <c r="FM155" s="152"/>
      <c r="FN155" s="152"/>
      <c r="FO155" s="152"/>
      <c r="FP155" s="152"/>
      <c r="FQ155" s="152"/>
      <c r="FR155" s="152"/>
      <c r="FS155" s="152"/>
      <c r="FT155" s="152"/>
      <c r="FU155" s="152"/>
      <c r="FV155" s="152"/>
      <c r="FW155" s="152"/>
      <c r="FX155" s="152"/>
      <c r="FY155" s="152"/>
      <c r="FZ155" s="152"/>
      <c r="GA155" s="152"/>
      <c r="GB155" s="152"/>
      <c r="GC155" s="152"/>
      <c r="GD155" s="152"/>
      <c r="GE155" s="152"/>
      <c r="GF155" s="152"/>
      <c r="GG155" s="152"/>
      <c r="GH155" s="152"/>
      <c r="GI155" s="152"/>
      <c r="GJ155" s="152"/>
      <c r="GK155" s="152"/>
      <c r="GL155" s="152"/>
      <c r="GM155" s="152"/>
      <c r="GN155" s="152"/>
      <c r="GO155" s="152"/>
      <c r="GP155" s="152"/>
      <c r="GQ155" s="152"/>
      <c r="GR155" s="152"/>
      <c r="GS155" s="152"/>
      <c r="GT155" s="152"/>
      <c r="GU155" s="152"/>
      <c r="GV155" s="152"/>
      <c r="GW155" s="152"/>
      <c r="GX155" s="152"/>
      <c r="GY155" s="152"/>
      <c r="GZ155" s="152"/>
      <c r="HA155" s="152"/>
      <c r="HB155" s="152"/>
      <c r="HC155" s="152"/>
      <c r="HD155" s="152"/>
      <c r="HE155" s="152"/>
      <c r="HF155" s="152"/>
      <c r="HG155" s="152"/>
      <c r="HH155" s="152"/>
      <c r="HI155" s="152"/>
      <c r="HJ155" s="152"/>
      <c r="HK155" s="152"/>
      <c r="HL155" s="152"/>
      <c r="HM155" s="152"/>
      <c r="HN155" s="152"/>
      <c r="HO155" s="152"/>
      <c r="HP155" s="152"/>
      <c r="HQ155" s="152"/>
      <c r="HR155" s="152"/>
      <c r="HS155" s="152"/>
      <c r="HT155" s="152"/>
      <c r="HU155" s="152"/>
      <c r="HV155" s="152"/>
      <c r="HW155" s="152"/>
      <c r="HX155" s="152"/>
      <c r="HY155" s="152"/>
      <c r="HZ155" s="152"/>
      <c r="IA155" s="152"/>
      <c r="IB155" s="152"/>
      <c r="IC155" s="152"/>
      <c r="ID155" s="152"/>
      <c r="IE155" s="152"/>
      <c r="IF155" s="152"/>
      <c r="IG155" s="152"/>
      <c r="IH155" s="152"/>
      <c r="II155" s="152"/>
      <c r="IJ155" s="152"/>
      <c r="IK155" s="152"/>
      <c r="IL155" s="152"/>
      <c r="IM155" s="152"/>
      <c r="IN155" s="152"/>
      <c r="IO155" s="152"/>
      <c r="IP155" s="152"/>
      <c r="IQ155" s="152"/>
      <c r="IR155" s="152"/>
      <c r="IS155" s="152"/>
      <c r="IT155" s="152"/>
      <c r="IU155" s="152"/>
      <c r="IV155" s="152"/>
      <c r="IW155" s="152"/>
    </row>
    <row r="156" customFormat="false" ht="15" hidden="false" customHeight="false" outlineLevel="0" collapsed="false">
      <c r="A156" s="188"/>
      <c r="C156" s="0"/>
      <c r="D156" s="0"/>
      <c r="E156" s="0"/>
      <c r="F156" s="0"/>
      <c r="G156" s="0"/>
      <c r="H156" s="0"/>
      <c r="I156" s="0"/>
      <c r="J156" s="135"/>
      <c r="K156" s="0"/>
      <c r="L156" s="136"/>
      <c r="M156" s="90"/>
      <c r="O156" s="90"/>
      <c r="Q156" s="90"/>
      <c r="S156" s="90"/>
      <c r="T156" s="90"/>
      <c r="U156" s="90"/>
      <c r="V156" s="90"/>
      <c r="X156" s="90"/>
      <c r="Z156" s="90"/>
      <c r="AB156" s="90"/>
      <c r="AD156" s="90"/>
      <c r="AZ156" s="90"/>
      <c r="BA156" s="90"/>
      <c r="BB156" s="90"/>
      <c r="BH156" s="9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</row>
    <row r="157" customFormat="false" ht="12.75" hidden="false" customHeight="false" outlineLevel="0" collapsed="false">
      <c r="C157" s="0"/>
      <c r="D157" s="0"/>
      <c r="E157" s="0"/>
      <c r="F157" s="0"/>
      <c r="G157" s="0"/>
      <c r="H157" s="0"/>
      <c r="I157" s="0"/>
      <c r="J157" s="135"/>
      <c r="K157" s="0"/>
      <c r="L157" s="136"/>
      <c r="M157" s="90"/>
      <c r="O157" s="90"/>
      <c r="Q157" s="90"/>
      <c r="S157" s="90"/>
      <c r="T157" s="90"/>
      <c r="U157" s="90"/>
      <c r="V157" s="90"/>
      <c r="X157" s="90"/>
      <c r="Z157" s="90"/>
      <c r="AB157" s="90"/>
      <c r="AD157" s="90"/>
      <c r="AZ157" s="90"/>
      <c r="BA157" s="90"/>
      <c r="BB157" s="90"/>
      <c r="BH157" s="9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</row>
    <row r="158" customFormat="false" ht="12.75" hidden="false" customHeight="false" outlineLevel="0" collapsed="false">
      <c r="K158" s="88"/>
      <c r="L158" s="189"/>
      <c r="M158" s="90"/>
      <c r="O158" s="90"/>
      <c r="Q158" s="90"/>
      <c r="S158" s="90"/>
      <c r="T158" s="90"/>
      <c r="U158" s="90"/>
      <c r="V158" s="90"/>
      <c r="X158" s="90"/>
      <c r="Z158" s="90"/>
      <c r="AB158" s="90"/>
      <c r="AD158" s="90"/>
      <c r="AZ158" s="90"/>
      <c r="BA158" s="90"/>
      <c r="BB158" s="90"/>
      <c r="BH158" s="9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</row>
    <row r="159" customFormat="false" ht="12.75" hidden="false" customHeight="false" outlineLevel="0" collapsed="false">
      <c r="K159" s="88"/>
      <c r="L159" s="189"/>
      <c r="M159" s="90"/>
      <c r="O159" s="90"/>
      <c r="Q159" s="90"/>
      <c r="S159" s="90"/>
      <c r="T159" s="90"/>
      <c r="U159" s="90"/>
      <c r="V159" s="90"/>
      <c r="X159" s="90"/>
      <c r="Z159" s="90"/>
      <c r="AB159" s="90"/>
      <c r="AD159" s="90"/>
      <c r="AZ159" s="90"/>
      <c r="BA159" s="90"/>
      <c r="BB159" s="90"/>
      <c r="BH159" s="9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</row>
    <row r="160" customFormat="false" ht="12.75" hidden="false" customHeight="false" outlineLevel="0" collapsed="false">
      <c r="K160" s="88"/>
      <c r="L160" s="189"/>
      <c r="M160" s="90"/>
      <c r="O160" s="90"/>
      <c r="Q160" s="90"/>
      <c r="S160" s="90"/>
      <c r="T160" s="90"/>
      <c r="U160" s="90"/>
      <c r="V160" s="90"/>
      <c r="X160" s="90"/>
      <c r="Z160" s="90"/>
      <c r="AB160" s="90"/>
      <c r="AD160" s="90"/>
      <c r="AZ160" s="90"/>
      <c r="BA160" s="90"/>
      <c r="BB160" s="90"/>
      <c r="BH160" s="9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</row>
    <row r="161" customFormat="false" ht="12.75" hidden="false" customHeight="false" outlineLevel="0" collapsed="false">
      <c r="K161" s="88"/>
      <c r="L161" s="189"/>
      <c r="M161" s="90"/>
      <c r="O161" s="90"/>
      <c r="Q161" s="90"/>
      <c r="S161" s="90"/>
      <c r="T161" s="90"/>
      <c r="U161" s="90"/>
      <c r="V161" s="90"/>
      <c r="X161" s="90"/>
      <c r="Z161" s="90"/>
      <c r="AB161" s="90"/>
      <c r="AD161" s="90"/>
      <c r="AZ161" s="90"/>
      <c r="BA161" s="90"/>
      <c r="BB161" s="90"/>
      <c r="BH161" s="9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</row>
    <row r="162" customFormat="false" ht="12.75" hidden="false" customHeight="false" outlineLevel="0" collapsed="false">
      <c r="K162" s="88"/>
      <c r="L162" s="189"/>
      <c r="M162" s="90"/>
      <c r="O162" s="90"/>
      <c r="Q162" s="90"/>
      <c r="S162" s="90"/>
      <c r="T162" s="90"/>
      <c r="U162" s="90"/>
      <c r="V162" s="90"/>
      <c r="X162" s="90"/>
      <c r="Z162" s="90"/>
      <c r="AB162" s="90"/>
      <c r="AD162" s="90"/>
      <c r="AZ162" s="90"/>
      <c r="BA162" s="90"/>
      <c r="BB162" s="90"/>
      <c r="BH162" s="9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</row>
    <row r="163" customFormat="false" ht="12.75" hidden="false" customHeight="false" outlineLevel="0" collapsed="false">
      <c r="K163" s="88"/>
      <c r="L163" s="189"/>
      <c r="M163" s="90"/>
      <c r="O163" s="90"/>
      <c r="Q163" s="90"/>
      <c r="S163" s="90"/>
      <c r="T163" s="90"/>
      <c r="U163" s="90"/>
      <c r="V163" s="90"/>
      <c r="X163" s="90"/>
      <c r="Z163" s="90"/>
      <c r="AB163" s="90"/>
      <c r="AD163" s="90"/>
      <c r="AZ163" s="90"/>
      <c r="BA163" s="90"/>
      <c r="BB163" s="90"/>
      <c r="BH163" s="9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</row>
    <row r="164" customFormat="false" ht="12.75" hidden="false" customHeight="false" outlineLevel="0" collapsed="false">
      <c r="K164" s="88"/>
      <c r="L164" s="189"/>
      <c r="M164" s="90"/>
      <c r="O164" s="90"/>
      <c r="Q164" s="90"/>
      <c r="S164" s="90"/>
      <c r="T164" s="90"/>
      <c r="U164" s="90"/>
      <c r="V164" s="90"/>
      <c r="X164" s="90"/>
      <c r="Z164" s="90"/>
      <c r="AB164" s="90"/>
      <c r="AD164" s="90"/>
      <c r="AZ164" s="90"/>
      <c r="BA164" s="90"/>
      <c r="BB164" s="90"/>
      <c r="BH164" s="9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</row>
    <row r="165" customFormat="false" ht="12.75" hidden="false" customHeight="false" outlineLevel="0" collapsed="false">
      <c r="K165" s="88"/>
      <c r="L165" s="189"/>
      <c r="M165" s="90"/>
      <c r="O165" s="90"/>
      <c r="Q165" s="90"/>
      <c r="S165" s="90"/>
      <c r="T165" s="90"/>
      <c r="U165" s="90"/>
      <c r="V165" s="90"/>
      <c r="X165" s="90"/>
      <c r="Z165" s="90"/>
      <c r="AB165" s="90"/>
      <c r="AD165" s="90"/>
      <c r="AZ165" s="90"/>
      <c r="BA165" s="90"/>
      <c r="BB165" s="90"/>
      <c r="BH165" s="9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</row>
    <row r="166" customFormat="false" ht="12.75" hidden="false" customHeight="false" outlineLevel="0" collapsed="false">
      <c r="K166" s="88"/>
      <c r="L166" s="189"/>
      <c r="M166" s="90"/>
      <c r="O166" s="90"/>
      <c r="Q166" s="90"/>
      <c r="S166" s="90"/>
      <c r="T166" s="90"/>
      <c r="U166" s="90"/>
      <c r="V166" s="90"/>
      <c r="X166" s="90"/>
      <c r="Z166" s="90"/>
      <c r="AB166" s="90"/>
      <c r="AD166" s="90"/>
      <c r="AZ166" s="90"/>
      <c r="BA166" s="90"/>
      <c r="BB166" s="90"/>
      <c r="BH166" s="9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</row>
    <row r="167" customFormat="false" ht="12.75" hidden="false" customHeight="false" outlineLevel="0" collapsed="false">
      <c r="K167" s="88"/>
      <c r="L167" s="189"/>
      <c r="M167" s="90"/>
      <c r="O167" s="90"/>
      <c r="Q167" s="90"/>
      <c r="S167" s="90"/>
      <c r="T167" s="90"/>
      <c r="U167" s="90"/>
      <c r="V167" s="90"/>
      <c r="X167" s="90"/>
      <c r="Z167" s="90"/>
      <c r="AB167" s="90"/>
      <c r="AD167" s="90"/>
      <c r="AZ167" s="90"/>
      <c r="BA167" s="90"/>
      <c r="BB167" s="90"/>
      <c r="BH167" s="9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</row>
    <row r="168" customFormat="false" ht="12.75" hidden="false" customHeight="false" outlineLevel="0" collapsed="false">
      <c r="K168" s="88"/>
      <c r="L168" s="189"/>
    </row>
    <row r="169" customFormat="false" ht="12.75" hidden="false" customHeight="false" outlineLevel="0" collapsed="false">
      <c r="K169" s="88"/>
      <c r="L169" s="189"/>
    </row>
    <row r="170" customFormat="false" ht="12.75" hidden="false" customHeight="false" outlineLevel="0" collapsed="false">
      <c r="K170" s="88"/>
      <c r="L170" s="189"/>
    </row>
    <row r="171" customFormat="false" ht="12.75" hidden="false" customHeight="false" outlineLevel="0" collapsed="false">
      <c r="K171" s="88"/>
      <c r="L171" s="189"/>
    </row>
    <row r="172" customFormat="false" ht="12.75" hidden="false" customHeight="false" outlineLevel="0" collapsed="false">
      <c r="K172" s="88"/>
      <c r="L172" s="189"/>
    </row>
    <row r="173" customFormat="false" ht="12.75" hidden="false" customHeight="false" outlineLevel="0" collapsed="false">
      <c r="K173" s="88"/>
      <c r="L173" s="189"/>
    </row>
    <row r="174" customFormat="false" ht="12.75" hidden="false" customHeight="false" outlineLevel="0" collapsed="false">
      <c r="K174" s="88"/>
      <c r="L174" s="189"/>
    </row>
    <row r="175" customFormat="false" ht="12.75" hidden="false" customHeight="false" outlineLevel="0" collapsed="false">
      <c r="K175" s="88"/>
      <c r="L175" s="189"/>
    </row>
    <row r="176" customFormat="false" ht="12.75" hidden="false" customHeight="false" outlineLevel="0" collapsed="false">
      <c r="L176" s="136"/>
    </row>
  </sheetData>
  <printOptions headings="false" gridLines="false" gridLinesSet="true" horizontalCentered="true" verticalCentered="false"/>
  <pageMargins left="0.190277777777778" right="0.170138888888889" top="0.25" bottom="0.2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2000-05-18T10:47:11Z</dcterms:created>
  <dc:creator>acopela</dc:creator>
  <dc:description/>
  <dc:language>en-US</dc:language>
  <cp:lastModifiedBy>tvos</cp:lastModifiedBy>
  <cp:lastPrinted>2000-08-31T15:45:02Z</cp:lastPrinted>
  <cp:revision>0</cp:revision>
  <dc:subject/>
  <dc:title/>
</cp:coreProperties>
</file>