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Stmt of Investments by Asset" sheetId="1" state="visible" r:id="rId3"/>
    <sheet name="Summary Stmt of Investments" sheetId="2" state="visible" r:id="rId4"/>
  </sheets>
  <definedNames>
    <definedName function="false" hidden="false" localSheetId="0" name="_xlnm.Print_Area" vbProcedure="false">' Stmt of Investments by Asset'!$A$1:$K$80</definedName>
    <definedName function="false" hidden="false" localSheetId="1" name="_xlnm.Print_Area" vbProcedure="false">'Summary Stmt of Investments'!$A$1:$J$26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<sst xmlns="http://schemas.openxmlformats.org/spreadsheetml/2006/main" count="97" uniqueCount="75">
  <si>
    <t xml:space="preserve">Sundance Assets, Limited Partnership</t>
  </si>
  <si>
    <t xml:space="preserve">Statement of Investments by Assets</t>
  </si>
  <si>
    <t xml:space="preserve">  As of March 31, 2001</t>
  </si>
  <si>
    <t xml:space="preserve">  (In Thousands)</t>
  </si>
  <si>
    <t xml:space="preserve">(Unaudited)</t>
  </si>
  <si>
    <t xml:space="preserve">Outstanding</t>
  </si>
  <si>
    <t xml:space="preserve">Investment</t>
  </si>
  <si>
    <t xml:space="preserve">Carrying</t>
  </si>
  <si>
    <t xml:space="preserve">% of</t>
  </si>
  <si>
    <t xml:space="preserve">at Cost</t>
  </si>
  <si>
    <t xml:space="preserve">Value</t>
  </si>
  <si>
    <t xml:space="preserve">Portfolio</t>
  </si>
  <si>
    <t xml:space="preserve">Total Investments In:</t>
  </si>
  <si>
    <t xml:space="preserve">Debt Instruments</t>
  </si>
  <si>
    <t xml:space="preserve">American Coal </t>
  </si>
  <si>
    <t xml:space="preserve">Beau Canada</t>
  </si>
  <si>
    <t xml:space="preserve">Can Fibre </t>
  </si>
  <si>
    <t xml:space="preserve">Chadwell &amp; Son </t>
  </si>
  <si>
    <t xml:space="preserve">Cogen</t>
  </si>
  <si>
    <t xml:space="preserve">Fortra Term Loan</t>
  </si>
  <si>
    <t xml:space="preserve">HV Marine Credit Note</t>
  </si>
  <si>
    <t xml:space="preserve">HV Marine Sr Sub Note</t>
  </si>
  <si>
    <t xml:space="preserve">Kafus Recon Term Loan</t>
  </si>
  <si>
    <t xml:space="preserve">LSI</t>
  </si>
  <si>
    <t xml:space="preserve">Ponderosa</t>
  </si>
  <si>
    <t xml:space="preserve">Project Funding I CLO</t>
  </si>
  <si>
    <t xml:space="preserve">Qualitech</t>
  </si>
  <si>
    <t xml:space="preserve">Repap</t>
  </si>
  <si>
    <t xml:space="preserve">Equity Securities</t>
  </si>
  <si>
    <t xml:space="preserve">Private</t>
  </si>
  <si>
    <t xml:space="preserve">Carrizo </t>
  </si>
  <si>
    <t xml:space="preserve">Catalytica </t>
  </si>
  <si>
    <t xml:space="preserve">CityForest IPC</t>
  </si>
  <si>
    <t xml:space="preserve">Costilla</t>
  </si>
  <si>
    <t xml:space="preserve">Crown Energy Preferred</t>
  </si>
  <si>
    <t xml:space="preserve">First World </t>
  </si>
  <si>
    <t xml:space="preserve">Heartland Steel </t>
  </si>
  <si>
    <t xml:space="preserve">Heartland Steel Seed Capital</t>
  </si>
  <si>
    <t xml:space="preserve">Kafus 25% IPC</t>
  </si>
  <si>
    <t xml:space="preserve">Kafus 5% IPC</t>
  </si>
  <si>
    <t xml:space="preserve">Kafus Convertible Preferred</t>
  </si>
  <si>
    <t xml:space="preserve">Paladin Resources</t>
  </si>
  <si>
    <t xml:space="preserve">Qualitech </t>
  </si>
  <si>
    <t xml:space="preserve">Recon IPC</t>
  </si>
  <si>
    <t xml:space="preserve">Sheridan Preferred</t>
  </si>
  <si>
    <t xml:space="preserve">Venoco</t>
  </si>
  <si>
    <t xml:space="preserve">W.B. Oil &amp; Gas</t>
  </si>
  <si>
    <t xml:space="preserve">Public</t>
  </si>
  <si>
    <t xml:space="preserve">Alliance Resources </t>
  </si>
  <si>
    <t xml:space="preserve">Adrian Resources </t>
  </si>
  <si>
    <t xml:space="preserve">Crown Energy Common</t>
  </si>
  <si>
    <t xml:space="preserve">Cypress</t>
  </si>
  <si>
    <t xml:space="preserve">Highridge</t>
  </si>
  <si>
    <t xml:space="preserve">Kafus Common</t>
  </si>
  <si>
    <t xml:space="preserve">Sheridan Common</t>
  </si>
  <si>
    <t xml:space="preserve">Startech</t>
  </si>
  <si>
    <t xml:space="preserve">Zargon</t>
  </si>
  <si>
    <t xml:space="preserve">Warrants</t>
  </si>
  <si>
    <t xml:space="preserve">Beau Cananda</t>
  </si>
  <si>
    <t xml:space="preserve">Heartland Steel</t>
  </si>
  <si>
    <t xml:space="preserve">HV Marine</t>
  </si>
  <si>
    <t xml:space="preserve">Kafus</t>
  </si>
  <si>
    <t xml:space="preserve">Partnerships and Limited Liability Companies</t>
  </si>
  <si>
    <t xml:space="preserve">Byers Locate Services Membership Units</t>
  </si>
  <si>
    <t xml:space="preserve">Destec</t>
  </si>
  <si>
    <t xml:space="preserve">John Hancock</t>
  </si>
  <si>
    <t xml:space="preserve">LSI Preferred Units</t>
  </si>
  <si>
    <t xml:space="preserve">Northern Border Common Units</t>
  </si>
  <si>
    <t xml:space="preserve">Other Investments</t>
  </si>
  <si>
    <t xml:space="preserve">Bammel</t>
  </si>
  <si>
    <t xml:space="preserve">NRM Edisto</t>
  </si>
  <si>
    <t xml:space="preserve">TOTAL INVESTMENTS</t>
  </si>
  <si>
    <t xml:space="preserve">Statement of Investments</t>
  </si>
  <si>
    <t xml:space="preserve">  As of June 30, 2001</t>
  </si>
  <si>
    <t xml:space="preserve">Carrying Value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</si>
</sst>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_);_(* \(#,##0\);_(* \-??_);_(@_)"/>
    <numFmt numFmtId="166" formatCode="0.00%"/>
    <numFmt numFmtId="167" formatCode="[$-409]d\-mmm\-yy"/>
    <numFmt numFmtId="168" formatCode="_(* #,##0.00_);_(* \(#,##0.00\);_(* \-??_);_(@_)"/>
    <numFmt numFmtId="169" formatCode="_(\$* #,##0_);_(\$* \(#,##0\);_(\$* \-??_);_(@_)"/>
    <numFmt numFmtId="170" formatCode="0%"/>
    <numFmt numFmtId="171" formatCode="0.000"/>
    <numFmt numFmtId="172" formatCode="0.0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Times New Roman"/>
      <family val="1"/>
    </font>
    <font>
      <b val="true"/>
      <sz val="11"/>
      <name val="Times New Roman"/>
      <family val="1"/>
    </font>
    <font>
      <b val="true"/>
      <sz val="14"/>
      <name val="Times New Roman"/>
      <family val="1"/>
    </font>
    <font>
      <sz val="11"/>
      <name val="Times New Roman"/>
      <family val="1"/>
    </font>
    <font>
      <sz val="11"/>
      <name val="Times New Roman"/>
      <family val="0"/>
    </font>
    <font>
      <b val="true"/>
      <sz val="11"/>
      <color rgb="FF000000"/>
      <name val="Times New Roman"/>
      <family val="1"/>
    </font>
    <font>
      <sz val="11"/>
      <name val="Arial"/>
      <family val="0"/>
    </font>
    <font>
      <sz val="10"/>
      <name val="Times New Roman"/>
      <family val="1"/>
    </font>
    <font>
      <sz val="11"/>
      <color rgb="FF000000"/>
      <name val="Times New Roman"/>
      <family val="1"/>
    </font>
    <font>
      <sz val="10"/>
      <name val="Arial"/>
      <family val="2"/>
    </font>
    <font>
      <b val="true"/>
      <sz val="10"/>
      <name val="Times New Roman"/>
      <family val="1"/>
    </font>
    <font>
      <b val="true"/>
      <sz val="11"/>
      <name val="Times New Roman"/>
      <family val="0"/>
    </font>
    <font>
      <b val="true"/>
      <sz val="14"/>
      <name val="Times New Roman"/>
      <family val="0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8.75" customHeight="true" zeroHeight="false" outlineLevelRow="0" outlineLevelCol="0"/>
  <cols>
    <col collapsed="false" customWidth="true" hidden="false" outlineLevel="0" max="1" min="1" style="0" width="4.28"/>
    <col collapsed="false" customWidth="true" hidden="false" outlineLevel="0" max="2" min="2" style="0" width="3.99"/>
    <col collapsed="false" customWidth="true" hidden="false" outlineLevel="0" max="3" min="3" style="0" width="6.99"/>
    <col collapsed="false" customWidth="true" hidden="false" outlineLevel="0" max="4" min="4" style="0" width="40.99"/>
    <col collapsed="false" customWidth="true" hidden="false" outlineLevel="0" max="5" min="5" style="0" width="1.7"/>
    <col collapsed="false" customWidth="true" hidden="false" outlineLevel="0" max="6" min="6" style="1" width="13.14"/>
    <col collapsed="false" customWidth="true" hidden="false" outlineLevel="0" max="7" min="7" style="1" width="1.7"/>
    <col collapsed="false" customWidth="true" hidden="false" outlineLevel="0" max="8" min="8" style="1" width="14.28"/>
    <col collapsed="false" customWidth="true" hidden="false" outlineLevel="0" max="9" min="9" style="1" width="1.7"/>
    <col collapsed="false" customWidth="true" hidden="false" outlineLevel="0" max="10" min="10" style="2" width="14.28"/>
    <col collapsed="false" customWidth="true" hidden="false" outlineLevel="0" max="11" min="11" style="3" width="1.7"/>
  </cols>
  <sheetData>
    <row r="1" customFormat="false" ht="1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Format="false" ht="1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false" ht="15" hidden="false" customHeight="true" outlineLevel="0" collapsed="false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customFormat="false" ht="15" hidden="false" customHeight="tru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customFormat="false" ht="18.75" hidden="false" customHeight="false" outlineLevel="0" collapsed="false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customFormat="false" ht="18.75" hidden="false" customHeight="false" outlineLevel="0" collapsed="false">
      <c r="A6" s="6"/>
      <c r="B6" s="7"/>
      <c r="C6" s="7"/>
      <c r="D6" s="7"/>
      <c r="E6" s="7"/>
      <c r="F6" s="8"/>
      <c r="G6" s="8"/>
      <c r="H6" s="8"/>
      <c r="I6" s="8"/>
      <c r="J6" s="9"/>
      <c r="K6" s="10"/>
    </row>
    <row r="7" customFormat="false" ht="18.75" hidden="false" customHeight="false" outlineLevel="0" collapsed="false">
      <c r="A7" s="6"/>
    </row>
    <row r="8" customFormat="false" ht="18.75" hidden="false" customHeight="false" outlineLevel="0" collapsed="false">
      <c r="A8" s="6"/>
      <c r="F8" s="11" t="s">
        <v>5</v>
      </c>
      <c r="G8" s="12"/>
      <c r="H8" s="13"/>
      <c r="I8" s="12"/>
      <c r="J8" s="14"/>
      <c r="K8" s="15"/>
    </row>
    <row r="9" customFormat="false" ht="15" hidden="false" customHeight="false" outlineLevel="0" collapsed="false">
      <c r="F9" s="11" t="s">
        <v>6</v>
      </c>
      <c r="G9" s="12"/>
      <c r="H9" s="11" t="s">
        <v>7</v>
      </c>
      <c r="I9" s="12"/>
      <c r="J9" s="16" t="s">
        <v>8</v>
      </c>
      <c r="K9" s="15"/>
    </row>
    <row r="10" customFormat="false" ht="15" hidden="false" customHeight="true" outlineLevel="0" collapsed="false">
      <c r="F10" s="17" t="s">
        <v>9</v>
      </c>
      <c r="G10" s="12"/>
      <c r="H10" s="17" t="s">
        <v>10</v>
      </c>
      <c r="I10" s="12"/>
      <c r="J10" s="18" t="s">
        <v>11</v>
      </c>
      <c r="K10" s="15"/>
    </row>
    <row r="11" customFormat="false" ht="15" hidden="false" customHeight="false" outlineLevel="0" collapsed="false">
      <c r="F11" s="12"/>
      <c r="G11" s="12"/>
      <c r="H11" s="12"/>
      <c r="I11" s="12"/>
      <c r="J11" s="19"/>
      <c r="K11" s="15"/>
    </row>
    <row r="12" customFormat="false" ht="15" hidden="false" customHeight="false" outlineLevel="0" collapsed="false">
      <c r="B12" s="20" t="s">
        <v>12</v>
      </c>
      <c r="C12" s="21"/>
      <c r="F12" s="12"/>
      <c r="G12" s="12"/>
      <c r="H12" s="12"/>
      <c r="I12" s="12"/>
      <c r="J12" s="19"/>
      <c r="K12" s="15"/>
    </row>
    <row r="13" customFormat="false" ht="15" hidden="false" customHeight="false" outlineLevel="0" collapsed="false">
      <c r="F13" s="12"/>
      <c r="G13" s="12"/>
      <c r="H13" s="12"/>
      <c r="I13" s="12"/>
      <c r="J13" s="19"/>
      <c r="K13" s="15"/>
    </row>
    <row r="14" customFormat="false" ht="15" hidden="false" customHeight="false" outlineLevel="0" collapsed="false">
      <c r="C14" s="20" t="s">
        <v>13</v>
      </c>
      <c r="D14" s="21"/>
      <c r="F14" s="22" t="n">
        <f aca="false">SUM(F15:F28)</f>
        <v>760566</v>
      </c>
      <c r="G14" s="12"/>
      <c r="H14" s="22" t="n">
        <f aca="false">SUM(H15:H28)</f>
        <v>749316</v>
      </c>
      <c r="I14" s="12"/>
      <c r="J14" s="23" t="n">
        <v>0.8656</v>
      </c>
      <c r="K14" s="15"/>
    </row>
    <row r="15" customFormat="false" ht="15" hidden="true" customHeight="false" outlineLevel="0" collapsed="false">
      <c r="C15" s="24"/>
      <c r="D15" s="25" t="s">
        <v>14</v>
      </c>
      <c r="F15" s="26" t="n">
        <v>0</v>
      </c>
      <c r="G15" s="12"/>
      <c r="H15" s="26" t="n">
        <v>0</v>
      </c>
      <c r="I15" s="12"/>
      <c r="J15" s="19" t="n">
        <f aca="false">H15/$H$80</f>
        <v>0</v>
      </c>
      <c r="K15" s="15"/>
      <c r="L15" s="27"/>
    </row>
    <row r="16" customFormat="false" ht="15" hidden="true" customHeight="false" outlineLevel="0" collapsed="false">
      <c r="C16" s="21"/>
      <c r="D16" s="25" t="s">
        <v>15</v>
      </c>
      <c r="F16" s="26" t="n">
        <v>0</v>
      </c>
      <c r="G16" s="12"/>
      <c r="H16" s="26" t="n">
        <v>0</v>
      </c>
      <c r="I16" s="12"/>
      <c r="J16" s="19" t="n">
        <f aca="false">H16/$H$80</f>
        <v>0</v>
      </c>
      <c r="K16" s="15"/>
    </row>
    <row r="17" customFormat="false" ht="15" hidden="true" customHeight="false" outlineLevel="0" collapsed="false">
      <c r="C17" s="24"/>
      <c r="D17" s="25" t="s">
        <v>16</v>
      </c>
      <c r="F17" s="26" t="n">
        <v>0</v>
      </c>
      <c r="G17" s="12"/>
      <c r="H17" s="26" t="n">
        <v>0</v>
      </c>
      <c r="I17" s="12"/>
      <c r="J17" s="19" t="n">
        <f aca="false">H17/$H$80</f>
        <v>0</v>
      </c>
      <c r="K17" s="15"/>
    </row>
    <row r="18" customFormat="false" ht="15" hidden="true" customHeight="false" outlineLevel="0" collapsed="false">
      <c r="C18" s="24"/>
      <c r="D18" s="25" t="s">
        <v>17</v>
      </c>
      <c r="F18" s="26" t="n">
        <v>0</v>
      </c>
      <c r="G18" s="12"/>
      <c r="H18" s="26" t="n">
        <v>0</v>
      </c>
      <c r="I18" s="12"/>
      <c r="J18" s="19" t="n">
        <f aca="false">H18/$H$80</f>
        <v>0</v>
      </c>
      <c r="K18" s="15"/>
    </row>
    <row r="19" customFormat="false" ht="15" hidden="true" customHeight="false" outlineLevel="0" collapsed="false">
      <c r="C19" s="20"/>
      <c r="D19" s="21" t="s">
        <v>18</v>
      </c>
      <c r="F19" s="26" t="n">
        <v>0</v>
      </c>
      <c r="G19" s="12"/>
      <c r="H19" s="26" t="n">
        <v>0</v>
      </c>
      <c r="I19" s="12"/>
      <c r="J19" s="19" t="n">
        <f aca="false">H19/$H$80</f>
        <v>0</v>
      </c>
      <c r="K19" s="15"/>
    </row>
    <row r="20" customFormat="false" ht="15" hidden="false" customHeight="false" outlineLevel="0" collapsed="false">
      <c r="C20" s="20"/>
      <c r="D20" s="21" t="s">
        <v>19</v>
      </c>
      <c r="F20" s="26" t="n">
        <v>11250</v>
      </c>
      <c r="G20" s="12"/>
      <c r="H20" s="26" t="n">
        <v>0</v>
      </c>
      <c r="I20" s="12"/>
      <c r="J20" s="19" t="n">
        <f aca="false">H20/$H$80</f>
        <v>0</v>
      </c>
      <c r="K20" s="15"/>
    </row>
    <row r="21" customFormat="false" ht="15" hidden="true" customHeight="false" outlineLevel="0" collapsed="false">
      <c r="C21" s="24"/>
      <c r="D21" s="25" t="s">
        <v>20</v>
      </c>
      <c r="F21" s="26" t="n">
        <v>0</v>
      </c>
      <c r="G21" s="12"/>
      <c r="H21" s="12" t="n">
        <v>0</v>
      </c>
      <c r="I21" s="12"/>
      <c r="J21" s="19" t="n">
        <f aca="false">H21/$H$80</f>
        <v>0</v>
      </c>
      <c r="K21" s="15"/>
    </row>
    <row r="22" customFormat="false" ht="15" hidden="true" customHeight="false" outlineLevel="0" collapsed="false">
      <c r="C22" s="24"/>
      <c r="D22" s="25" t="s">
        <v>21</v>
      </c>
      <c r="F22" s="26" t="n">
        <v>0</v>
      </c>
      <c r="G22" s="12"/>
      <c r="H22" s="12" t="n">
        <v>0</v>
      </c>
      <c r="I22" s="12"/>
      <c r="J22" s="19" t="n">
        <f aca="false">H22/$H$80</f>
        <v>0</v>
      </c>
      <c r="K22" s="15"/>
    </row>
    <row r="23" customFormat="false" ht="15" hidden="true" customHeight="false" outlineLevel="0" collapsed="false">
      <c r="C23" s="24"/>
      <c r="D23" s="25" t="s">
        <v>22</v>
      </c>
      <c r="F23" s="26" t="n">
        <v>0</v>
      </c>
      <c r="G23" s="12"/>
      <c r="H23" s="26" t="n">
        <v>0</v>
      </c>
      <c r="I23" s="12"/>
      <c r="J23" s="19" t="n">
        <f aca="false">H23/$H$80</f>
        <v>0</v>
      </c>
      <c r="K23" s="15"/>
    </row>
    <row r="24" customFormat="false" ht="15" hidden="true" customHeight="false" outlineLevel="0" collapsed="false">
      <c r="C24" s="24"/>
      <c r="D24" s="25" t="s">
        <v>23</v>
      </c>
      <c r="F24" s="28" t="n">
        <v>0</v>
      </c>
      <c r="G24" s="29" t="n">
        <f aca="false">(3125000+350000-250000)/1000</f>
        <v>3225</v>
      </c>
      <c r="H24" s="28" t="n">
        <v>0</v>
      </c>
      <c r="I24" s="12"/>
      <c r="J24" s="19" t="n">
        <f aca="false">H24/$H$80</f>
        <v>0</v>
      </c>
      <c r="K24" s="15"/>
    </row>
    <row r="25" customFormat="false" ht="15" hidden="false" customHeight="false" outlineLevel="0" collapsed="false">
      <c r="C25" s="20"/>
      <c r="D25" s="21" t="s">
        <v>24</v>
      </c>
      <c r="F25" s="26" t="n">
        <v>740000</v>
      </c>
      <c r="G25" s="12"/>
      <c r="H25" s="26" t="n">
        <v>740000</v>
      </c>
      <c r="I25" s="12"/>
      <c r="J25" s="19" t="n">
        <f aca="false">H25/$H$80</f>
        <v>0.850946390377406</v>
      </c>
      <c r="K25" s="15"/>
    </row>
    <row r="26" customFormat="false" ht="15" hidden="false" customHeight="false" outlineLevel="0" collapsed="false">
      <c r="C26" s="24"/>
      <c r="D26" s="25" t="s">
        <v>25</v>
      </c>
      <c r="F26" s="26" t="n">
        <v>9316</v>
      </c>
      <c r="G26" s="12"/>
      <c r="H26" s="26" t="n">
        <v>9316</v>
      </c>
      <c r="I26" s="12"/>
      <c r="J26" s="19" t="n">
        <f aca="false">H26/$H$80</f>
        <v>0.0107127250983188</v>
      </c>
      <c r="K26" s="15"/>
    </row>
    <row r="27" customFormat="false" ht="15" hidden="true" customHeight="false" outlineLevel="0" collapsed="false">
      <c r="C27" s="24"/>
      <c r="D27" s="25" t="s">
        <v>26</v>
      </c>
      <c r="F27" s="26" t="n">
        <v>0</v>
      </c>
      <c r="G27" s="12"/>
      <c r="H27" s="26" t="n">
        <v>0</v>
      </c>
      <c r="I27" s="12"/>
      <c r="J27" s="19" t="n">
        <f aca="false">H27/$H$80</f>
        <v>0</v>
      </c>
      <c r="K27" s="15"/>
    </row>
    <row r="28" customFormat="false" ht="15" hidden="true" customHeight="false" outlineLevel="0" collapsed="false">
      <c r="C28" s="24"/>
      <c r="D28" s="25" t="s">
        <v>27</v>
      </c>
      <c r="F28" s="26" t="n">
        <v>0</v>
      </c>
      <c r="G28" s="12"/>
      <c r="H28" s="26" t="n">
        <v>0</v>
      </c>
      <c r="I28" s="12"/>
      <c r="J28" s="19" t="n">
        <f aca="false">H28/$H$80</f>
        <v>0</v>
      </c>
      <c r="K28" s="15"/>
    </row>
    <row r="29" customFormat="false" ht="15" hidden="false" customHeight="false" outlineLevel="0" collapsed="false">
      <c r="C29" s="24"/>
      <c r="D29" s="30"/>
      <c r="F29" s="26"/>
      <c r="G29" s="12"/>
      <c r="H29" s="26"/>
      <c r="I29" s="12"/>
      <c r="J29" s="31"/>
      <c r="K29" s="15"/>
    </row>
    <row r="30" customFormat="false" ht="15" hidden="false" customHeight="false" outlineLevel="0" collapsed="false">
      <c r="C30" s="20" t="s">
        <v>28</v>
      </c>
      <c r="D30" s="21"/>
      <c r="F30" s="32" t="n">
        <f aca="false">SUM(F32:F68)</f>
        <v>107575</v>
      </c>
      <c r="G30" s="12"/>
      <c r="H30" s="32" t="n">
        <f aca="false">SUM(H32:H68)</f>
        <v>31805</v>
      </c>
      <c r="I30" s="12"/>
      <c r="J30" s="33" t="n">
        <v>0.0311</v>
      </c>
      <c r="K30" s="15"/>
      <c r="M30" s="19"/>
    </row>
    <row r="31" customFormat="false" ht="15" hidden="false" customHeight="false" outlineLevel="0" collapsed="false">
      <c r="C31" s="20"/>
      <c r="D31" s="20" t="s">
        <v>29</v>
      </c>
      <c r="F31" s="32"/>
      <c r="G31" s="12"/>
      <c r="H31" s="32"/>
      <c r="I31" s="12"/>
      <c r="J31" s="33"/>
      <c r="K31" s="15"/>
      <c r="M31" s="19"/>
    </row>
    <row r="32" customFormat="false" ht="15" hidden="true" customHeight="false" outlineLevel="0" collapsed="false">
      <c r="C32" s="21"/>
      <c r="D32" s="25" t="s">
        <v>30</v>
      </c>
      <c r="F32" s="12" t="n">
        <v>0</v>
      </c>
      <c r="G32" s="12"/>
      <c r="H32" s="12" t="n">
        <v>0</v>
      </c>
      <c r="I32" s="12"/>
      <c r="J32" s="19" t="n">
        <f aca="false">H32/$H$80</f>
        <v>0</v>
      </c>
      <c r="K32" s="15"/>
    </row>
    <row r="33" customFormat="false" ht="15" hidden="true" customHeight="false" outlineLevel="0" collapsed="false">
      <c r="C33" s="21"/>
      <c r="D33" s="25" t="s">
        <v>31</v>
      </c>
      <c r="F33" s="12" t="n">
        <v>0</v>
      </c>
      <c r="G33" s="12"/>
      <c r="H33" s="12" t="n">
        <v>0</v>
      </c>
      <c r="I33" s="12"/>
      <c r="J33" s="19" t="n">
        <f aca="false">H33/$H$80</f>
        <v>0</v>
      </c>
      <c r="K33" s="15"/>
    </row>
    <row r="34" customFormat="false" ht="15" hidden="true" customHeight="false" outlineLevel="0" collapsed="false">
      <c r="C34" s="21"/>
      <c r="D34" s="25" t="s">
        <v>32</v>
      </c>
      <c r="F34" s="12" t="n">
        <v>0</v>
      </c>
      <c r="G34" s="12"/>
      <c r="H34" s="12" t="n">
        <v>0</v>
      </c>
      <c r="I34" s="12"/>
      <c r="J34" s="19" t="n">
        <f aca="false">H34/$H$80</f>
        <v>0</v>
      </c>
      <c r="K34" s="15"/>
    </row>
    <row r="35" customFormat="false" ht="15" hidden="true" customHeight="false" outlineLevel="0" collapsed="false">
      <c r="C35" s="21"/>
      <c r="D35" s="25" t="s">
        <v>33</v>
      </c>
      <c r="F35" s="12" t="n">
        <v>0</v>
      </c>
      <c r="G35" s="12"/>
      <c r="H35" s="12" t="n">
        <v>0</v>
      </c>
      <c r="I35" s="12"/>
      <c r="J35" s="19" t="n">
        <f aca="false">H35/$H$80</f>
        <v>0</v>
      </c>
      <c r="K35" s="15"/>
    </row>
    <row r="36" customFormat="false" ht="15" hidden="false" customHeight="false" outlineLevel="0" collapsed="false">
      <c r="C36" s="21"/>
      <c r="D36" s="25" t="s">
        <v>34</v>
      </c>
      <c r="F36" s="12" t="n">
        <v>6000</v>
      </c>
      <c r="G36" s="12"/>
      <c r="H36" s="12" t="n">
        <v>0</v>
      </c>
      <c r="I36" s="12"/>
      <c r="J36" s="19" t="n">
        <f aca="false">H36/$H$80</f>
        <v>0</v>
      </c>
      <c r="K36" s="15"/>
    </row>
    <row r="37" customFormat="false" ht="15" hidden="true" customHeight="false" outlineLevel="0" collapsed="false">
      <c r="C37" s="21"/>
      <c r="D37" s="25" t="s">
        <v>35</v>
      </c>
      <c r="F37" s="12" t="n">
        <v>0</v>
      </c>
      <c r="G37" s="12"/>
      <c r="H37" s="12" t="n">
        <v>0</v>
      </c>
      <c r="I37" s="12"/>
      <c r="J37" s="19" t="n">
        <f aca="false">H37/$H$80</f>
        <v>0</v>
      </c>
      <c r="K37" s="15"/>
    </row>
    <row r="38" customFormat="false" ht="15" hidden="false" customHeight="false" outlineLevel="0" collapsed="false">
      <c r="C38" s="21"/>
      <c r="D38" s="25" t="s">
        <v>36</v>
      </c>
      <c r="F38" s="12" t="n">
        <v>15505</v>
      </c>
      <c r="G38" s="12"/>
      <c r="H38" s="12" t="n">
        <v>0</v>
      </c>
      <c r="I38" s="12"/>
      <c r="J38" s="19" t="n">
        <f aca="false">H38/$H$80</f>
        <v>0</v>
      </c>
      <c r="K38" s="15"/>
    </row>
    <row r="39" customFormat="false" ht="15" hidden="false" customHeight="false" outlineLevel="0" collapsed="false">
      <c r="C39" s="21"/>
      <c r="D39" s="25" t="s">
        <v>37</v>
      </c>
      <c r="F39" s="12" t="n">
        <v>2463</v>
      </c>
      <c r="G39" s="12"/>
      <c r="H39" s="12" t="n">
        <v>0</v>
      </c>
      <c r="I39" s="12"/>
      <c r="J39" s="19" t="n">
        <f aca="false">H39/$H$80</f>
        <v>0</v>
      </c>
      <c r="K39" s="15"/>
    </row>
    <row r="40" customFormat="false" ht="15" hidden="false" customHeight="false" outlineLevel="0" collapsed="false">
      <c r="C40" s="21"/>
      <c r="D40" s="25" t="s">
        <v>38</v>
      </c>
      <c r="F40" s="12" t="n">
        <v>11558</v>
      </c>
      <c r="G40" s="12"/>
      <c r="H40" s="12" t="n">
        <v>0</v>
      </c>
      <c r="I40" s="12"/>
      <c r="J40" s="19" t="n">
        <f aca="false">H40/$H$80</f>
        <v>0</v>
      </c>
      <c r="K40" s="15"/>
    </row>
    <row r="41" customFormat="false" ht="15" hidden="false" customHeight="false" outlineLevel="0" collapsed="false">
      <c r="C41" s="21"/>
      <c r="D41" s="25" t="s">
        <v>39</v>
      </c>
      <c r="F41" s="12" t="n">
        <v>7500</v>
      </c>
      <c r="G41" s="12"/>
      <c r="H41" s="12" t="n">
        <v>0</v>
      </c>
      <c r="I41" s="12"/>
      <c r="J41" s="19" t="n">
        <f aca="false">H41/$H$80</f>
        <v>0</v>
      </c>
      <c r="K41" s="15"/>
    </row>
    <row r="42" customFormat="false" ht="15" hidden="false" customHeight="false" outlineLevel="0" collapsed="false">
      <c r="C42" s="21"/>
      <c r="D42" s="25" t="s">
        <v>40</v>
      </c>
      <c r="F42" s="12" t="n">
        <v>16200</v>
      </c>
      <c r="G42" s="12"/>
      <c r="H42" s="12" t="n">
        <v>0</v>
      </c>
      <c r="I42" s="12"/>
      <c r="J42" s="19" t="n">
        <f aca="false">H42/$H$80</f>
        <v>0</v>
      </c>
      <c r="K42" s="15"/>
    </row>
    <row r="43" customFormat="false" ht="15" hidden="false" customHeight="false" outlineLevel="0" collapsed="false">
      <c r="C43" s="21"/>
      <c r="D43" s="25" t="s">
        <v>41</v>
      </c>
      <c r="F43" s="12" t="n">
        <v>18395</v>
      </c>
      <c r="G43" s="12"/>
      <c r="H43" s="12" t="n">
        <v>31553</v>
      </c>
      <c r="I43" s="12"/>
      <c r="J43" s="19" t="n">
        <f aca="false">H43/$H$80</f>
        <v>0.0362836641291599</v>
      </c>
      <c r="K43" s="15"/>
    </row>
    <row r="44" customFormat="false" ht="15" hidden="true" customHeight="false" outlineLevel="0" collapsed="false">
      <c r="C44" s="21"/>
      <c r="D44" s="25" t="s">
        <v>42</v>
      </c>
      <c r="F44" s="12" t="n">
        <v>0</v>
      </c>
      <c r="G44" s="12"/>
      <c r="H44" s="12" t="n">
        <v>0</v>
      </c>
      <c r="I44" s="12"/>
      <c r="J44" s="19" t="n">
        <f aca="false">H44/$H$80</f>
        <v>0</v>
      </c>
      <c r="K44" s="15"/>
    </row>
    <row r="45" customFormat="false" ht="15" hidden="false" customHeight="false" outlineLevel="0" collapsed="false">
      <c r="C45" s="21"/>
      <c r="D45" s="25" t="s">
        <v>43</v>
      </c>
      <c r="F45" s="12" t="n">
        <v>8312</v>
      </c>
      <c r="G45" s="12"/>
      <c r="H45" s="12" t="n">
        <v>0</v>
      </c>
      <c r="I45" s="12"/>
      <c r="J45" s="19" t="n">
        <f aca="false">H45/$H$80</f>
        <v>0</v>
      </c>
      <c r="K45" s="15"/>
    </row>
    <row r="46" customFormat="false" ht="15" hidden="true" customHeight="false" outlineLevel="0" collapsed="false">
      <c r="C46" s="21"/>
      <c r="D46" s="25" t="s">
        <v>44</v>
      </c>
      <c r="F46" s="12" t="n">
        <v>0</v>
      </c>
      <c r="G46" s="12"/>
      <c r="H46" s="12" t="n">
        <v>0</v>
      </c>
      <c r="I46" s="12"/>
      <c r="J46" s="19" t="n">
        <f aca="false">H46/$H$80</f>
        <v>0</v>
      </c>
      <c r="K46" s="15"/>
    </row>
    <row r="47" customFormat="false" ht="15" hidden="true" customHeight="false" outlineLevel="0" collapsed="false">
      <c r="C47" s="21"/>
      <c r="D47" s="25" t="s">
        <v>45</v>
      </c>
      <c r="F47" s="12" t="n">
        <v>0</v>
      </c>
      <c r="G47" s="12"/>
      <c r="H47" s="12" t="n">
        <v>0</v>
      </c>
      <c r="I47" s="12"/>
      <c r="J47" s="19" t="n">
        <f aca="false">H47/$H$80</f>
        <v>0</v>
      </c>
      <c r="K47" s="15"/>
    </row>
    <row r="48" customFormat="false" ht="15" hidden="true" customHeight="false" outlineLevel="0" collapsed="false">
      <c r="C48" s="21"/>
      <c r="D48" s="25" t="s">
        <v>46</v>
      </c>
      <c r="F48" s="12" t="n">
        <v>0</v>
      </c>
      <c r="G48" s="12"/>
      <c r="H48" s="12" t="n">
        <v>0</v>
      </c>
      <c r="I48" s="12"/>
      <c r="J48" s="19" t="n">
        <f aca="false">H48/$H$80</f>
        <v>0</v>
      </c>
      <c r="K48" s="15"/>
    </row>
    <row r="49" customFormat="false" ht="15" hidden="false" customHeight="false" outlineLevel="0" collapsed="false">
      <c r="C49" s="21"/>
      <c r="D49" s="20" t="s">
        <v>47</v>
      </c>
      <c r="F49" s="12"/>
      <c r="G49" s="12"/>
      <c r="H49" s="12"/>
      <c r="I49" s="12"/>
      <c r="J49" s="31"/>
      <c r="K49" s="15"/>
    </row>
    <row r="50" customFormat="false" ht="15" hidden="true" customHeight="false" outlineLevel="0" collapsed="false">
      <c r="C50" s="21"/>
      <c r="D50" s="25" t="s">
        <v>48</v>
      </c>
      <c r="F50" s="12" t="n">
        <v>0</v>
      </c>
      <c r="G50" s="12"/>
      <c r="H50" s="12" t="n">
        <v>0</v>
      </c>
      <c r="I50" s="12"/>
      <c r="J50" s="19" t="n">
        <f aca="false">H50/$H$80</f>
        <v>0</v>
      </c>
      <c r="K50" s="15"/>
      <c r="L50" s="27"/>
    </row>
    <row r="51" customFormat="false" ht="15" hidden="false" customHeight="false" outlineLevel="0" collapsed="false">
      <c r="C51" s="21"/>
      <c r="D51" s="25" t="s">
        <v>49</v>
      </c>
      <c r="F51" s="12" t="n">
        <v>1911</v>
      </c>
      <c r="G51" s="12"/>
      <c r="H51" s="12" t="n">
        <v>252</v>
      </c>
      <c r="I51" s="12"/>
      <c r="J51" s="19" t="n">
        <f aca="false">H51/$H$80</f>
        <v>0.000289781743750144</v>
      </c>
      <c r="K51" s="15"/>
      <c r="L51" s="27"/>
    </row>
    <row r="52" customFormat="false" ht="12.75" hidden="false" customHeight="true" outlineLevel="0" collapsed="false">
      <c r="C52" s="21"/>
      <c r="D52" s="25" t="s">
        <v>50</v>
      </c>
      <c r="F52" s="12" t="n">
        <v>468</v>
      </c>
      <c r="G52" s="12"/>
      <c r="H52" s="12" t="n">
        <v>0</v>
      </c>
      <c r="I52" s="12"/>
      <c r="J52" s="19" t="n">
        <f aca="false">H52/$H$80</f>
        <v>0</v>
      </c>
      <c r="K52" s="15"/>
    </row>
    <row r="53" customFormat="false" ht="15" hidden="true" customHeight="false" outlineLevel="0" collapsed="false">
      <c r="C53" s="21"/>
      <c r="D53" s="25" t="s">
        <v>51</v>
      </c>
      <c r="F53" s="12" t="n">
        <v>0</v>
      </c>
      <c r="G53" s="12"/>
      <c r="H53" s="12" t="n">
        <v>0</v>
      </c>
      <c r="I53" s="12"/>
      <c r="J53" s="19" t="n">
        <f aca="false">H53/$H$80</f>
        <v>0</v>
      </c>
      <c r="K53" s="15"/>
    </row>
    <row r="54" customFormat="false" ht="15" hidden="true" customHeight="false" outlineLevel="0" collapsed="false">
      <c r="C54" s="21"/>
      <c r="D54" s="25" t="s">
        <v>52</v>
      </c>
      <c r="F54" s="12" t="n">
        <v>0</v>
      </c>
      <c r="G54" s="12"/>
      <c r="H54" s="12" t="n">
        <v>0</v>
      </c>
      <c r="I54" s="12"/>
      <c r="J54" s="19" t="n">
        <f aca="false">H54/$H$80</f>
        <v>0</v>
      </c>
      <c r="K54" s="15"/>
    </row>
    <row r="55" customFormat="false" ht="15" hidden="false" customHeight="false" outlineLevel="0" collapsed="false">
      <c r="C55" s="21"/>
      <c r="D55" s="25" t="s">
        <v>53</v>
      </c>
      <c r="F55" s="12" t="n">
        <v>10811</v>
      </c>
      <c r="G55" s="12"/>
      <c r="H55" s="12" t="n">
        <v>0</v>
      </c>
      <c r="I55" s="12"/>
      <c r="J55" s="19" t="n">
        <f aca="false">H55/$H$80</f>
        <v>0</v>
      </c>
      <c r="K55" s="15"/>
    </row>
    <row r="56" customFormat="false" ht="15" hidden="true" customHeight="false" outlineLevel="0" collapsed="false">
      <c r="C56" s="21"/>
      <c r="D56" s="25" t="s">
        <v>54</v>
      </c>
      <c r="F56" s="12" t="n">
        <v>0</v>
      </c>
      <c r="G56" s="12"/>
      <c r="H56" s="12" t="n">
        <v>0</v>
      </c>
      <c r="I56" s="12"/>
      <c r="J56" s="19" t="n">
        <f aca="false">H56/$H$80</f>
        <v>0</v>
      </c>
      <c r="K56" s="15"/>
    </row>
    <row r="57" customFormat="false" ht="15" hidden="true" customHeight="false" outlineLevel="0" collapsed="false">
      <c r="C57" s="21"/>
      <c r="D57" s="25" t="s">
        <v>55</v>
      </c>
      <c r="F57" s="12" t="n">
        <v>0</v>
      </c>
      <c r="G57" s="12"/>
      <c r="H57" s="12" t="n">
        <v>0</v>
      </c>
      <c r="I57" s="12"/>
      <c r="J57" s="19" t="n">
        <f aca="false">H57/$H$80</f>
        <v>0</v>
      </c>
      <c r="K57" s="15"/>
    </row>
    <row r="58" customFormat="false" ht="15" hidden="true" customHeight="false" outlineLevel="0" collapsed="false">
      <c r="C58" s="21"/>
      <c r="D58" s="25" t="s">
        <v>56</v>
      </c>
      <c r="F58" s="12" t="n">
        <v>0</v>
      </c>
      <c r="G58" s="12"/>
      <c r="H58" s="12" t="n">
        <v>0</v>
      </c>
      <c r="I58" s="12"/>
      <c r="J58" s="19" t="n">
        <f aca="false">H58/$H$80</f>
        <v>0</v>
      </c>
      <c r="K58" s="15"/>
    </row>
    <row r="59" customFormat="false" ht="15" hidden="false" customHeight="false" outlineLevel="0" collapsed="false">
      <c r="C59" s="21"/>
      <c r="D59" s="34" t="s">
        <v>57</v>
      </c>
      <c r="F59" s="12"/>
      <c r="G59" s="12"/>
      <c r="H59" s="12"/>
      <c r="I59" s="12"/>
      <c r="J59" s="19"/>
      <c r="K59" s="15"/>
    </row>
    <row r="60" customFormat="false" ht="15" hidden="true" customHeight="false" outlineLevel="0" collapsed="false">
      <c r="C60" s="24"/>
      <c r="D60" s="25" t="s">
        <v>58</v>
      </c>
      <c r="F60" s="12" t="n">
        <v>0</v>
      </c>
      <c r="G60" s="12"/>
      <c r="H60" s="12" t="n">
        <v>0</v>
      </c>
      <c r="I60" s="12"/>
      <c r="J60" s="19" t="n">
        <f aca="false">H60/$H$80</f>
        <v>0</v>
      </c>
      <c r="K60" s="15"/>
      <c r="L60" s="27"/>
    </row>
    <row r="61" customFormat="false" ht="15" hidden="false" customHeight="false" outlineLevel="0" collapsed="false">
      <c r="C61" s="21"/>
      <c r="D61" s="25" t="s">
        <v>30</v>
      </c>
      <c r="F61" s="12" t="n">
        <v>0</v>
      </c>
      <c r="G61" s="12"/>
      <c r="H61" s="12" t="n">
        <v>0</v>
      </c>
      <c r="I61" s="12"/>
      <c r="J61" s="19" t="n">
        <f aca="false">H61/$H$80</f>
        <v>0</v>
      </c>
      <c r="K61" s="15"/>
    </row>
    <row r="62" customFormat="false" ht="15" hidden="true" customHeight="false" outlineLevel="0" collapsed="false">
      <c r="C62" s="21"/>
      <c r="D62" s="25" t="s">
        <v>35</v>
      </c>
      <c r="F62" s="12" t="n">
        <v>0</v>
      </c>
      <c r="G62" s="12"/>
      <c r="H62" s="12" t="n">
        <v>0</v>
      </c>
      <c r="I62" s="12"/>
      <c r="J62" s="19" t="n">
        <f aca="false">H62/$H$80</f>
        <v>0</v>
      </c>
      <c r="K62" s="15"/>
    </row>
    <row r="63" customFormat="false" ht="15" hidden="false" customHeight="false" outlineLevel="0" collapsed="false">
      <c r="C63" s="21"/>
      <c r="D63" s="25" t="s">
        <v>59</v>
      </c>
      <c r="F63" s="12" t="n">
        <v>3548</v>
      </c>
      <c r="G63" s="12"/>
      <c r="H63" s="12" t="n">
        <v>0</v>
      </c>
      <c r="I63" s="12"/>
      <c r="J63" s="19" t="n">
        <f aca="false">H63/$H$80</f>
        <v>0</v>
      </c>
      <c r="K63" s="15"/>
    </row>
    <row r="64" customFormat="false" ht="15" hidden="true" customHeight="false" outlineLevel="0" collapsed="false">
      <c r="C64" s="21"/>
      <c r="D64" s="25" t="s">
        <v>60</v>
      </c>
      <c r="F64" s="12" t="n">
        <v>0</v>
      </c>
      <c r="G64" s="12"/>
      <c r="H64" s="12" t="n">
        <v>0</v>
      </c>
      <c r="I64" s="12"/>
      <c r="J64" s="19" t="n">
        <f aca="false">H64/$H$80</f>
        <v>0</v>
      </c>
      <c r="K64" s="15"/>
    </row>
    <row r="65" customFormat="false" ht="15" hidden="false" customHeight="false" outlineLevel="0" collapsed="false">
      <c r="C65" s="21"/>
      <c r="D65" s="25" t="s">
        <v>61</v>
      </c>
      <c r="F65" s="12" t="n">
        <v>4904</v>
      </c>
      <c r="G65" s="12"/>
      <c r="H65" s="12" t="n">
        <v>0</v>
      </c>
      <c r="I65" s="12"/>
      <c r="J65" s="19" t="n">
        <f aca="false">H65/$H$80</f>
        <v>0</v>
      </c>
      <c r="K65" s="15"/>
    </row>
    <row r="66" customFormat="false" ht="15" hidden="true" customHeight="false" outlineLevel="0" collapsed="false">
      <c r="C66" s="21"/>
      <c r="D66" s="25" t="s">
        <v>23</v>
      </c>
      <c r="F66" s="12" t="n">
        <v>0</v>
      </c>
      <c r="G66" s="12"/>
      <c r="H66" s="12" t="n">
        <v>0</v>
      </c>
      <c r="I66" s="12"/>
      <c r="J66" s="19" t="n">
        <f aca="false">H66/$H$80</f>
        <v>0</v>
      </c>
      <c r="K66" s="15"/>
    </row>
    <row r="67" customFormat="false" ht="15" hidden="true" customHeight="false" outlineLevel="0" collapsed="false">
      <c r="C67" s="21"/>
      <c r="D67" s="25" t="s">
        <v>26</v>
      </c>
      <c r="F67" s="12" t="n">
        <v>0</v>
      </c>
      <c r="G67" s="12"/>
      <c r="H67" s="12" t="n">
        <v>0</v>
      </c>
      <c r="I67" s="12"/>
      <c r="J67" s="19" t="n">
        <f aca="false">H67/$H$80</f>
        <v>0</v>
      </c>
      <c r="K67" s="15"/>
    </row>
    <row r="68" customFormat="false" ht="15" hidden="true" customHeight="false" outlineLevel="0" collapsed="false">
      <c r="C68" s="24"/>
      <c r="D68" s="25" t="s">
        <v>56</v>
      </c>
      <c r="F68" s="12" t="n">
        <v>0</v>
      </c>
      <c r="G68" s="12"/>
      <c r="H68" s="12" t="n">
        <v>0</v>
      </c>
      <c r="I68" s="12"/>
      <c r="J68" s="19" t="n">
        <f aca="false">H68/$H$80</f>
        <v>0</v>
      </c>
      <c r="K68" s="15"/>
    </row>
    <row r="69" customFormat="false" ht="15" hidden="false" customHeight="false" outlineLevel="0" collapsed="false">
      <c r="C69" s="24"/>
      <c r="D69" s="24"/>
      <c r="F69" s="26"/>
      <c r="G69" s="12"/>
      <c r="H69" s="12"/>
      <c r="I69" s="12"/>
      <c r="J69" s="19"/>
      <c r="K69" s="15"/>
    </row>
    <row r="70" customFormat="false" ht="15" hidden="false" customHeight="false" outlineLevel="0" collapsed="false">
      <c r="C70" s="20" t="s">
        <v>62</v>
      </c>
      <c r="D70" s="21"/>
      <c r="F70" s="32" t="n">
        <f aca="false">SUM(F71:F75)</f>
        <v>68071</v>
      </c>
      <c r="G70" s="12"/>
      <c r="H70" s="32" t="n">
        <f aca="false">SUM(H71:H75)</f>
        <v>81539</v>
      </c>
      <c r="I70" s="12"/>
      <c r="J70" s="23" t="n">
        <f aca="false">SUM(J71:J75)</f>
        <v>0.0937639428715991</v>
      </c>
      <c r="K70" s="15"/>
    </row>
    <row r="71" customFormat="false" ht="15" hidden="true" customHeight="false" outlineLevel="0" collapsed="false">
      <c r="C71" s="21"/>
      <c r="D71" s="25" t="s">
        <v>63</v>
      </c>
      <c r="F71" s="26" t="n">
        <v>0</v>
      </c>
      <c r="G71" s="12"/>
      <c r="H71" s="12" t="n">
        <v>0</v>
      </c>
      <c r="I71" s="12"/>
      <c r="J71" s="19" t="n">
        <f aca="false">H71/H$80</f>
        <v>0</v>
      </c>
      <c r="K71" s="15"/>
      <c r="L71" s="27"/>
    </row>
    <row r="72" customFormat="false" ht="15" hidden="true" customHeight="false" outlineLevel="0" collapsed="false">
      <c r="C72" s="20"/>
      <c r="D72" s="21" t="s">
        <v>64</v>
      </c>
      <c r="F72" s="26" t="n">
        <v>0</v>
      </c>
      <c r="G72" s="12"/>
      <c r="H72" s="26" t="n">
        <v>0</v>
      </c>
      <c r="I72" s="12"/>
      <c r="J72" s="19" t="n">
        <f aca="false">H72/H$80</f>
        <v>0</v>
      </c>
      <c r="K72" s="15"/>
      <c r="L72" s="19"/>
      <c r="M72" s="35"/>
    </row>
    <row r="73" customFormat="false" ht="15" hidden="true" customHeight="false" outlineLevel="0" collapsed="false">
      <c r="C73" s="20"/>
      <c r="D73" s="25" t="s">
        <v>65</v>
      </c>
      <c r="F73" s="12" t="n">
        <v>0</v>
      </c>
      <c r="G73" s="12"/>
      <c r="H73" s="12" t="n">
        <v>0</v>
      </c>
      <c r="I73" s="12"/>
      <c r="J73" s="19" t="n">
        <f aca="false">H73/H$80</f>
        <v>0</v>
      </c>
      <c r="K73" s="15"/>
    </row>
    <row r="74" customFormat="false" ht="15" hidden="true" customHeight="false" outlineLevel="0" collapsed="false">
      <c r="C74" s="21"/>
      <c r="D74" s="25" t="s">
        <v>66</v>
      </c>
      <c r="F74" s="12" t="n">
        <v>0</v>
      </c>
      <c r="G74" s="12"/>
      <c r="H74" s="12" t="n">
        <v>0</v>
      </c>
      <c r="I74" s="12"/>
      <c r="J74" s="19" t="n">
        <f aca="false">H74/H$80</f>
        <v>0</v>
      </c>
      <c r="K74" s="15"/>
    </row>
    <row r="75" customFormat="false" ht="15" hidden="false" customHeight="false" outlineLevel="0" collapsed="false">
      <c r="C75" s="20"/>
      <c r="D75" s="25" t="s">
        <v>67</v>
      </c>
      <c r="F75" s="12" t="n">
        <v>68071</v>
      </c>
      <c r="G75" s="12"/>
      <c r="H75" s="12" t="n">
        <f aca="false">81538+1</f>
        <v>81539</v>
      </c>
      <c r="I75" s="12"/>
      <c r="J75" s="19" t="n">
        <f aca="false">H75/H$80</f>
        <v>0.0937639428715991</v>
      </c>
      <c r="K75" s="15"/>
    </row>
    <row r="76" customFormat="false" ht="15" hidden="false" customHeight="false" outlineLevel="0" collapsed="false">
      <c r="C76" s="24"/>
      <c r="D76" s="24"/>
      <c r="F76" s="26"/>
      <c r="G76" s="12"/>
      <c r="H76" s="12"/>
      <c r="I76" s="12"/>
      <c r="J76" s="19"/>
      <c r="K76" s="15"/>
    </row>
    <row r="77" customFormat="false" ht="15" hidden="false" customHeight="false" outlineLevel="0" collapsed="false">
      <c r="C77" s="20" t="s">
        <v>68</v>
      </c>
      <c r="D77" s="21"/>
      <c r="F77" s="32" t="n">
        <f aca="false">SUM(F78:F79)</f>
        <v>6960</v>
      </c>
      <c r="G77" s="12"/>
      <c r="H77" s="32" t="n">
        <f aca="false">SUM(H78:H79)</f>
        <v>6960</v>
      </c>
      <c r="I77" s="12"/>
      <c r="J77" s="23" t="n">
        <f aca="false">SUM(J78:J79)</f>
        <v>0.00800349577976587</v>
      </c>
      <c r="K77" s="15"/>
      <c r="L77" s="19"/>
      <c r="M77" s="35"/>
    </row>
    <row r="78" customFormat="false" ht="15" hidden="false" customHeight="false" outlineLevel="0" collapsed="false">
      <c r="C78" s="20"/>
      <c r="D78" s="21" t="s">
        <v>69</v>
      </c>
      <c r="F78" s="12" t="n">
        <v>6960</v>
      </c>
      <c r="G78" s="12"/>
      <c r="H78" s="12" t="n">
        <v>6960</v>
      </c>
      <c r="I78" s="12"/>
      <c r="J78" s="36" t="n">
        <f aca="false">H78/H$80</f>
        <v>0.00800349577976587</v>
      </c>
      <c r="K78" s="15"/>
      <c r="L78" s="19"/>
      <c r="M78" s="35"/>
    </row>
    <row r="79" customFormat="false" ht="15" hidden="false" customHeight="false" outlineLevel="0" collapsed="false">
      <c r="C79" s="20"/>
      <c r="D79" s="21" t="s">
        <v>70</v>
      </c>
      <c r="F79" s="12" t="n">
        <v>0</v>
      </c>
      <c r="G79" s="12"/>
      <c r="H79" s="12" t="n">
        <v>0</v>
      </c>
      <c r="I79" s="12"/>
      <c r="J79" s="36" t="n">
        <f aca="false">H79/H$80</f>
        <v>0</v>
      </c>
      <c r="K79" s="15"/>
      <c r="L79" s="19"/>
      <c r="M79" s="35"/>
    </row>
    <row r="80" customFormat="false" ht="19.5" hidden="false" customHeight="false" outlineLevel="0" collapsed="false">
      <c r="B80" s="37" t="s">
        <v>71</v>
      </c>
      <c r="C80" s="37"/>
      <c r="D80" s="38"/>
      <c r="E80" s="39"/>
      <c r="F80" s="40" t="n">
        <f aca="false">SUM(F14+F30+F70+F77)</f>
        <v>943172</v>
      </c>
      <c r="G80" s="41"/>
      <c r="H80" s="40" t="n">
        <f aca="false">SUM(H14+H30+H70+H77)</f>
        <v>869620</v>
      </c>
      <c r="I80" s="41"/>
      <c r="J80" s="42" t="n">
        <f aca="false">J14+J30+J70+J77</f>
        <v>0.998467438651365</v>
      </c>
      <c r="K80" s="15"/>
      <c r="L80" s="27"/>
    </row>
    <row r="81" customFormat="false" ht="19.5" hidden="false" customHeight="false" outlineLevel="0" collapsed="false"/>
  </sheetData>
  <mergeCells count="5">
    <mergeCell ref="A1:K1"/>
    <mergeCell ref="A2:K2"/>
    <mergeCell ref="A3:K3"/>
    <mergeCell ref="A4:K4"/>
    <mergeCell ref="A5:K5"/>
  </mergeCells>
  <printOptions headings="false" gridLines="false" gridLinesSet="true" horizontalCentered="true" verticalCentered="false"/>
  <pageMargins left="0.747916666666667" right="0.747916666666667" top="0.470138888888889" bottom="0.3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15" activeCellId="0" sqref="H15"/>
    </sheetView>
  </sheetViews>
  <sheetFormatPr defaultColWidth="9.0546875" defaultRowHeight="18.75" customHeight="true" zeroHeight="false" outlineLevelRow="0" outlineLevelCol="0"/>
  <cols>
    <col collapsed="false" customWidth="true" hidden="false" outlineLevel="0" max="1" min="1" style="0" width="4.28"/>
    <col collapsed="false" customWidth="true" hidden="false" outlineLevel="0" max="3" min="2" style="0" width="3.99"/>
    <col collapsed="false" customWidth="true" hidden="false" outlineLevel="0" max="4" min="4" style="0" width="40.99"/>
    <col collapsed="false" customWidth="true" hidden="false" outlineLevel="0" max="5" min="5" style="0" width="1.7"/>
    <col collapsed="false" customWidth="true" hidden="false" outlineLevel="0" max="6" min="6" style="1" width="13.14"/>
    <col collapsed="false" customWidth="true" hidden="false" outlineLevel="0" max="7" min="7" style="1" width="1.7"/>
    <col collapsed="false" customWidth="true" hidden="false" outlineLevel="0" max="8" min="8" style="1" width="14.28"/>
    <col collapsed="false" customWidth="true" hidden="false" outlineLevel="0" max="9" min="9" style="3" width="1.7"/>
    <col collapsed="false" customWidth="true" hidden="false" outlineLevel="0" max="10" min="10" style="2" width="13.7"/>
  </cols>
  <sheetData>
    <row r="1" customFormat="false" ht="15" hidden="false" customHeight="true" outlineLevel="0" collapsed="false">
      <c r="A1" s="4" t="str">
        <f aca="false">' Stmt of Investments by Asset'!A1</f>
        <v>Sundance Assets, Limited Partnership</v>
      </c>
      <c r="B1" s="4"/>
      <c r="C1" s="4"/>
      <c r="D1" s="4"/>
      <c r="E1" s="4"/>
      <c r="F1" s="4"/>
      <c r="G1" s="4"/>
      <c r="H1" s="4"/>
      <c r="I1" s="4"/>
      <c r="J1" s="4"/>
    </row>
    <row r="2" customFormat="false" ht="15" hidden="false" customHeight="true" outlineLevel="0" collapsed="false">
      <c r="A2" s="4" t="s">
        <v>72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" hidden="false" customHeight="true" outlineLevel="0" collapsed="false">
      <c r="A3" s="5" t="s">
        <v>73</v>
      </c>
      <c r="B3" s="5"/>
      <c r="C3" s="5"/>
      <c r="D3" s="5"/>
      <c r="E3" s="5"/>
      <c r="F3" s="5"/>
      <c r="G3" s="5"/>
      <c r="H3" s="5"/>
      <c r="I3" s="5"/>
      <c r="J3" s="5"/>
    </row>
    <row r="4" customFormat="false" ht="15" hidden="false" customHeight="tru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</row>
    <row r="5" customFormat="false" ht="15" hidden="false" customHeight="true" outlineLevel="0" collapsed="false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8.75" hidden="false" customHeight="false" outlineLevel="0" collapsed="false">
      <c r="A6" s="43"/>
      <c r="B6" s="7"/>
      <c r="C6" s="7"/>
      <c r="D6" s="7"/>
      <c r="E6" s="7"/>
      <c r="F6" s="8"/>
      <c r="G6" s="8"/>
      <c r="H6" s="8"/>
      <c r="I6" s="10"/>
      <c r="J6" s="9"/>
    </row>
    <row r="7" customFormat="false" ht="18.75" hidden="false" customHeight="false" outlineLevel="0" collapsed="false">
      <c r="A7" s="6"/>
      <c r="B7" s="7"/>
      <c r="C7" s="7"/>
      <c r="D7" s="7"/>
      <c r="E7" s="7"/>
      <c r="F7" s="8"/>
      <c r="G7" s="8"/>
      <c r="H7" s="8"/>
      <c r="I7" s="10"/>
      <c r="J7" s="9"/>
    </row>
    <row r="8" customFormat="false" ht="18.75" hidden="false" customHeight="false" outlineLevel="0" collapsed="false">
      <c r="A8" s="6"/>
    </row>
    <row r="9" customFormat="false" ht="18.75" hidden="false" customHeight="false" outlineLevel="0" collapsed="false">
      <c r="A9" s="6"/>
      <c r="F9" s="11" t="s">
        <v>5</v>
      </c>
      <c r="G9" s="12"/>
      <c r="H9" s="13"/>
      <c r="I9" s="15"/>
      <c r="J9" s="44"/>
    </row>
    <row r="10" customFormat="false" ht="15" hidden="false" customHeight="true" outlineLevel="0" collapsed="false">
      <c r="F10" s="11" t="s">
        <v>6</v>
      </c>
      <c r="G10" s="12"/>
      <c r="H10" s="11" t="s">
        <v>7</v>
      </c>
      <c r="I10" s="15"/>
      <c r="J10" s="16" t="s">
        <v>8</v>
      </c>
    </row>
    <row r="11" customFormat="false" ht="15" hidden="false" customHeight="false" outlineLevel="0" collapsed="false">
      <c r="A11" s="45"/>
      <c r="B11" s="45"/>
      <c r="C11" s="45"/>
      <c r="D11" s="45"/>
      <c r="E11" s="45"/>
      <c r="F11" s="46" t="s">
        <v>9</v>
      </c>
      <c r="G11" s="47"/>
      <c r="H11" s="46" t="s">
        <v>10</v>
      </c>
      <c r="I11" s="48"/>
      <c r="J11" s="49" t="s">
        <v>74</v>
      </c>
    </row>
    <row r="12" customFormat="false" ht="15" hidden="false" customHeight="false" outlineLevel="0" collapsed="false">
      <c r="F12" s="12"/>
      <c r="G12" s="12"/>
      <c r="H12" s="12"/>
      <c r="I12" s="15"/>
      <c r="J12" s="19"/>
    </row>
    <row r="13" customFormat="false" ht="15" hidden="false" customHeight="false" outlineLevel="0" collapsed="false">
      <c r="B13" s="20" t="s">
        <v>12</v>
      </c>
      <c r="C13" s="21"/>
      <c r="F13" s="12"/>
      <c r="G13" s="12"/>
      <c r="H13" s="12"/>
      <c r="I13" s="15"/>
      <c r="J13" s="19"/>
    </row>
    <row r="14" customFormat="false" ht="15" hidden="false" customHeight="false" outlineLevel="0" collapsed="false">
      <c r="F14" s="12"/>
      <c r="G14" s="12"/>
      <c r="H14" s="12"/>
      <c r="I14" s="15"/>
      <c r="J14" s="19"/>
    </row>
    <row r="15" customFormat="false" ht="15" hidden="false" customHeight="false" outlineLevel="0" collapsed="false">
      <c r="C15" s="21" t="s">
        <v>13</v>
      </c>
      <c r="D15" s="21"/>
      <c r="F15" s="50" t="n">
        <f aca="false">' Stmt of Investments by Asset'!F14</f>
        <v>760566</v>
      </c>
      <c r="G15" s="12"/>
      <c r="H15" s="51" t="n">
        <f aca="false">' Stmt of Investments by Asset'!H14</f>
        <v>749316</v>
      </c>
      <c r="I15" s="15"/>
      <c r="J15" s="52" t="n">
        <f aca="false">ROUND(H15/$H$26,4)-0.0001</f>
        <v>0.8616</v>
      </c>
    </row>
    <row r="16" customFormat="false" ht="15" hidden="false" customHeight="false" outlineLevel="0" collapsed="false">
      <c r="C16" s="24"/>
      <c r="D16" s="24"/>
      <c r="F16" s="26"/>
      <c r="G16" s="12"/>
      <c r="H16" s="12"/>
      <c r="I16" s="15"/>
      <c r="J16" s="52"/>
    </row>
    <row r="17" customFormat="false" ht="15" hidden="false" customHeight="false" outlineLevel="0" collapsed="false">
      <c r="C17" s="21" t="s">
        <v>28</v>
      </c>
      <c r="D17" s="21"/>
      <c r="F17" s="26"/>
      <c r="G17" s="12"/>
      <c r="H17" s="12"/>
      <c r="I17" s="15"/>
      <c r="J17" s="53"/>
      <c r="L17" s="19"/>
    </row>
    <row r="18" customFormat="false" ht="15" hidden="false" customHeight="false" outlineLevel="0" collapsed="false">
      <c r="C18" s="21"/>
      <c r="D18" s="21" t="s">
        <v>47</v>
      </c>
      <c r="F18" s="26" t="n">
        <f aca="false">SUM(' Stmt of Investments by Asset'!F50:F58)</f>
        <v>13190</v>
      </c>
      <c r="G18" s="12"/>
      <c r="H18" s="26" t="n">
        <f aca="false">SUM(' Stmt of Investments by Asset'!H50:H58)</f>
        <v>252</v>
      </c>
      <c r="I18" s="15"/>
      <c r="J18" s="52" t="n">
        <f aca="false">ROUND(H18/$H$26,4)</f>
        <v>0.0003</v>
      </c>
    </row>
    <row r="19" customFormat="false" ht="15" hidden="false" customHeight="false" outlineLevel="0" collapsed="false">
      <c r="C19" s="21"/>
      <c r="D19" s="21" t="s">
        <v>29</v>
      </c>
      <c r="F19" s="26" t="n">
        <f aca="false">SUM(' Stmt of Investments by Asset'!F32:F48)</f>
        <v>85933</v>
      </c>
      <c r="G19" s="12"/>
      <c r="H19" s="26" t="n">
        <f aca="false">SUM(' Stmt of Investments by Asset'!H32:H48)</f>
        <v>31553</v>
      </c>
      <c r="I19" s="15"/>
      <c r="J19" s="52" t="n">
        <f aca="false">ROUND(H19/$H$26,4)</f>
        <v>0.0363</v>
      </c>
    </row>
    <row r="20" customFormat="false" ht="15" hidden="false" customHeight="false" outlineLevel="0" collapsed="false">
      <c r="C20" s="21"/>
      <c r="D20" s="21" t="s">
        <v>57</v>
      </c>
      <c r="F20" s="26" t="n">
        <f aca="false">SUM(' Stmt of Investments by Asset'!F60:F68)</f>
        <v>8452</v>
      </c>
      <c r="G20" s="12"/>
      <c r="H20" s="26" t="n">
        <f aca="false">SUM(' Stmt of Investments by Asset'!H60:H68)</f>
        <v>0</v>
      </c>
      <c r="I20" s="15"/>
      <c r="J20" s="52" t="n">
        <f aca="false">ROUND(H20/$H$26,4)</f>
        <v>0</v>
      </c>
    </row>
    <row r="21" customFormat="false" ht="15" hidden="false" customHeight="false" outlineLevel="0" collapsed="false">
      <c r="C21" s="24"/>
      <c r="D21" s="24"/>
      <c r="F21" s="26"/>
      <c r="G21" s="12"/>
      <c r="H21" s="12"/>
      <c r="I21" s="15"/>
      <c r="J21" s="52"/>
    </row>
    <row r="22" customFormat="false" ht="15" hidden="false" customHeight="false" outlineLevel="0" collapsed="false">
      <c r="C22" s="21" t="s">
        <v>62</v>
      </c>
      <c r="D22" s="21"/>
      <c r="F22" s="26" t="n">
        <f aca="false">' Stmt of Investments by Asset'!F70</f>
        <v>68071</v>
      </c>
      <c r="G22" s="12"/>
      <c r="H22" s="26" t="n">
        <f aca="false">' Stmt of Investments by Asset'!H70</f>
        <v>81539</v>
      </c>
      <c r="I22" s="15"/>
      <c r="J22" s="52" t="n">
        <f aca="false">ROUND(H22/$H$26,4)</f>
        <v>0.0938</v>
      </c>
    </row>
    <row r="23" customFormat="false" ht="15" hidden="false" customHeight="false" outlineLevel="0" collapsed="false">
      <c r="C23" s="24"/>
      <c r="D23" s="24"/>
      <c r="F23" s="26"/>
      <c r="G23" s="12"/>
      <c r="H23" s="12"/>
      <c r="I23" s="15"/>
      <c r="J23" s="52"/>
    </row>
    <row r="24" customFormat="false" ht="15" hidden="false" customHeight="false" outlineLevel="0" collapsed="false">
      <c r="C24" s="21" t="s">
        <v>68</v>
      </c>
      <c r="D24" s="21"/>
      <c r="F24" s="26" t="n">
        <f aca="false">' Stmt of Investments by Asset'!F77</f>
        <v>6960</v>
      </c>
      <c r="G24" s="12"/>
      <c r="H24" s="12" t="n">
        <f aca="false">' Stmt of Investments by Asset'!H77</f>
        <v>6960</v>
      </c>
      <c r="I24" s="15"/>
      <c r="J24" s="52" t="n">
        <f aca="false">ROUND(H24/$H$26,4)</f>
        <v>0.008</v>
      </c>
      <c r="K24" s="19"/>
      <c r="L24" s="35"/>
    </row>
    <row r="25" customFormat="false" ht="15" hidden="false" customHeight="false" outlineLevel="0" collapsed="false">
      <c r="F25" s="12"/>
      <c r="G25" s="12"/>
      <c r="H25" s="12"/>
      <c r="I25" s="15"/>
      <c r="J25" s="19"/>
      <c r="L25" s="54"/>
    </row>
    <row r="26" customFormat="false" ht="19.5" hidden="false" customHeight="false" outlineLevel="0" collapsed="false">
      <c r="B26" s="20" t="s">
        <v>71</v>
      </c>
      <c r="C26" s="21"/>
      <c r="D26" s="38"/>
      <c r="F26" s="55" t="n">
        <f aca="false">SUM(F15:F24)</f>
        <v>943172</v>
      </c>
      <c r="G26" s="12"/>
      <c r="H26" s="55" t="n">
        <f aca="false">SUM(H15:H24)</f>
        <v>869620</v>
      </c>
      <c r="I26" s="15"/>
      <c r="J26" s="56" t="n">
        <f aca="false">SUM(J15:J24)</f>
        <v>1</v>
      </c>
    </row>
    <row r="27" customFormat="false" ht="19.5" hidden="false" customHeight="false" outlineLevel="0" collapsed="false"/>
  </sheetData>
  <mergeCells count="5">
    <mergeCell ref="A1:J1"/>
    <mergeCell ref="A2:J2"/>
    <mergeCell ref="A3:J3"/>
    <mergeCell ref="A4:J4"/>
    <mergeCell ref="A5:J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1998-07-24T10:54:50Z</dcterms:created>
  <dc:creator>appinst</dc:creator>
  <dc:description/>
  <dc:language>en-US</dc:language>
  <cp:lastModifiedBy>lking2</cp:lastModifiedBy>
  <cp:lastPrinted>2001-08-21T15:32:21Z</cp:lastPrinted>
  <dcterms:modified xsi:type="dcterms:W3CDTF">2001-08-21T15:32:23Z</dcterms:modified>
  <cp:revision>0</cp:revision>
  <dc:subject/>
  <dc:title/>
</cp:coreProperties>
</file>