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Sheet1!$A$2:$R$49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<sst xmlns="http://schemas.openxmlformats.org/spreadsheetml/2006/main" count="268" uniqueCount="82">
  <si>
    <t xml:space="preserve">EOL to SITARA PENDING DEALS between 10:33 and 11:03</t>
  </si>
  <si>
    <t xml:space="preserve">Total Deals</t>
  </si>
  <si>
    <t xml:space="preserve">Txn Id</t>
  </si>
  <si>
    <t xml:space="preserve">Time</t>
  </si>
  <si>
    <t xml:space="preserve">Customer</t>
  </si>
  <si>
    <t xml:space="preserve">Commodity Group</t>
  </si>
  <si>
    <t xml:space="preserve">Product Type</t>
  </si>
  <si>
    <t xml:space="preserve">Product</t>
  </si>
  <si>
    <t xml:space="preserve">Begin Date</t>
  </si>
  <si>
    <t xml:space="preserve">End Date</t>
  </si>
  <si>
    <t xml:space="preserve">Buy Volume</t>
  </si>
  <si>
    <t xml:space="preserve">Sell Volume</t>
  </si>
  <si>
    <t xml:space="preserve">Volume</t>
  </si>
  <si>
    <t xml:space="preserve">Price</t>
  </si>
  <si>
    <t xml:space="preserve">Amount</t>
  </si>
  <si>
    <t xml:space="preserve">Units</t>
  </si>
  <si>
    <t xml:space="preserve">Currency</t>
  </si>
  <si>
    <t xml:space="preserve">Risk Book</t>
  </si>
  <si>
    <t xml:space="preserve">Current Flow -Canada</t>
  </si>
  <si>
    <t xml:space="preserve">Tenaska Marketing Canada, a division of TMV Corp.</t>
  </si>
  <si>
    <t xml:space="preserve">Natural Gas</t>
  </si>
  <si>
    <t xml:space="preserve">CAN Gas Phy Fwd Firm West &lt; or = 1Mo</t>
  </si>
  <si>
    <t xml:space="preserve">CAN Gas Phy      NIT                     05-07May00      CAD/GJ</t>
  </si>
  <si>
    <t xml:space="preserve">GJ</t>
  </si>
  <si>
    <t xml:space="preserve">Canadian Dollars</t>
  </si>
  <si>
    <t xml:space="preserve">EC-IM Canada West</t>
  </si>
  <si>
    <t xml:space="preserve">TXU Energy Trading Canada Limited</t>
  </si>
  <si>
    <t xml:space="preserve">Avista Energy, Inc.</t>
  </si>
  <si>
    <t xml:space="preserve">Coral Energy Resources, a division of Coral Energy Canada Inc.</t>
  </si>
  <si>
    <t xml:space="preserve">CAN Gas Phy      NIT                     06-07May00      CAD/GJ</t>
  </si>
  <si>
    <t xml:space="preserve">SaskEnergy Incorporated</t>
  </si>
  <si>
    <t xml:space="preserve">Amoco Canada Petroleum Company</t>
  </si>
  <si>
    <t xml:space="preserve">CAN Gas Phy      NIT                     05May00         CAD/GJ</t>
  </si>
  <si>
    <t xml:space="preserve">Progas Enterprises Limited</t>
  </si>
  <si>
    <t xml:space="preserve">Engage Energy Canada L.P.</t>
  </si>
  <si>
    <t xml:space="preserve">Producers Marketing Ltd</t>
  </si>
  <si>
    <t xml:space="preserve">Current Flow -Market East (Hunter Shively)</t>
  </si>
  <si>
    <t xml:space="preserve">ONEOK Gas Marketing Company</t>
  </si>
  <si>
    <t xml:space="preserve">US Gas Phy Fwd Firm non-TX &lt; or = 1Mo </t>
  </si>
  <si>
    <t xml:space="preserve">US Gas Phy       NGPL TxOkGCPool         06-08May00      USD/MM</t>
  </si>
  <si>
    <t xml:space="preserve">MMBtu</t>
  </si>
  <si>
    <t xml:space="preserve">United States Dollar</t>
  </si>
  <si>
    <t xml:space="preserve">ENA - IM Central</t>
  </si>
  <si>
    <t xml:space="preserve">Dynegy Marketing and Trade</t>
  </si>
  <si>
    <t xml:space="preserve">ENA - IM MKT Central CG</t>
  </si>
  <si>
    <t xml:space="preserve">CXY Energy Marketing</t>
  </si>
  <si>
    <t xml:space="preserve">CAN Gas Phy Fwd Firm East &lt; or = 1Mo</t>
  </si>
  <si>
    <t xml:space="preserve">CAN Gas Phy      Dawn                    06-08May00      USD/MM</t>
  </si>
  <si>
    <t xml:space="preserve">ENA - IM Ontario</t>
  </si>
  <si>
    <t xml:space="preserve">Current Flow -Market East (Scott Neal)</t>
  </si>
  <si>
    <t xml:space="preserve">Cornerstone Propane, L.P.</t>
  </si>
  <si>
    <t xml:space="preserve">US Gas Phy       HeHub                   06-08May00      USD/MM</t>
  </si>
  <si>
    <t xml:space="preserve">ENA - IM East</t>
  </si>
  <si>
    <t xml:space="preserve">US Gas Phy       COL Onshore             06-08May00      USD/MM</t>
  </si>
  <si>
    <t xml:space="preserve">El Paso Merchant Energy - Gas, L.P.</t>
  </si>
  <si>
    <t xml:space="preserve">US Gas Phy       TETCO ELA               06-08May00      USD/MM</t>
  </si>
  <si>
    <t xml:space="preserve">US Gas Phy       TETCO STX               06-08May00      USD/MM</t>
  </si>
  <si>
    <t xml:space="preserve">Texaco Natural Gas Inc.</t>
  </si>
  <si>
    <t xml:space="preserve">Current Flow -West (Phillip Allen)</t>
  </si>
  <si>
    <t xml:space="preserve">Cook Inlet Energy Supply Limited Partnership</t>
  </si>
  <si>
    <t xml:space="preserve">US Gas Phy       Opal                    06-08May00      USD/MM</t>
  </si>
  <si>
    <t xml:space="preserve">ENA - IM West</t>
  </si>
  <si>
    <t xml:space="preserve">Current Flow -Market East (Dick Jenkins)</t>
  </si>
  <si>
    <t xml:space="preserve">Southern Company Energy Marketing, L.P.</t>
  </si>
  <si>
    <t xml:space="preserve">US Gas Phy       TCO Pool                06-08May00      USD/MM</t>
  </si>
  <si>
    <t xml:space="preserve">ENA-IM-Market East</t>
  </si>
  <si>
    <t xml:space="preserve">Aquila Energy Marketing Corporation</t>
  </si>
  <si>
    <t xml:space="preserve">US Gas Phy       CNG SP TT               06-08May00      USD/MM</t>
  </si>
  <si>
    <t xml:space="preserve">Equitable Energy L.L.C.</t>
  </si>
  <si>
    <t xml:space="preserve">PPL Electric Utilities Corporation</t>
  </si>
  <si>
    <t xml:space="preserve">US Gas Phy       CNG SP TT               06-31May00      USD/MM</t>
  </si>
  <si>
    <t xml:space="preserve">Enron Energy Services, Inc.</t>
  </si>
  <si>
    <t xml:space="preserve">June Business</t>
  </si>
  <si>
    <t xml:space="preserve">CAN Gas Phy      NIT                     Jun00           CAD/GJ</t>
  </si>
  <si>
    <t xml:space="preserve">WGR Canada Inc.</t>
  </si>
  <si>
    <t xml:space="preserve">Aquila Canada Corp.</t>
  </si>
  <si>
    <t xml:space="preserve">CAN Gas Phy Index Firm West &lt; or = 1Mo</t>
  </si>
  <si>
    <t xml:space="preserve">CAN Gas PhyIndex NIT Monthly             Jun00           CAD/GJ</t>
  </si>
  <si>
    <t xml:space="preserve">Dynegy Canada Inc.</t>
  </si>
  <si>
    <t xml:space="preserve">CAN Gas Phy Fwd Firm West &gt;1Mo&lt;1Yr</t>
  </si>
  <si>
    <t xml:space="preserve">CAN Gas Phy      NIT                     Jun-Oct00       CAD/GJ</t>
  </si>
  <si>
    <t xml:space="preserve">FT - CAND - EGSC - EA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</si>
</sst>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/d/yy\ h:mm\ AM/PM"/>
    <numFmt numFmtId="166" formatCode="mm/dd/yy"/>
    <numFmt numFmtId="167" formatCode="\$#,##0_);[RED]&quot;($&quot;#,##0\)"/>
    <numFmt numFmtId="168" formatCode="_(* #,##0_);_(* \(#,##0\);_(* \-??_);_(@_)"/>
    <numFmt numFmtId="169" formatCode="_(* #,##0.00_);_(* \(#,##0.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11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.7"/>
    <col collapsed="false" customWidth="true" hidden="false" outlineLevel="0" max="3" min="3" style="1" width="7.28"/>
    <col collapsed="false" customWidth="true" hidden="false" outlineLevel="0" max="4" min="4" style="2" width="14.7"/>
    <col collapsed="false" customWidth="true" hidden="false" outlineLevel="0" max="5" min="5" style="1" width="53.56"/>
    <col collapsed="false" customWidth="true" hidden="true" outlineLevel="0" max="6" min="6" style="1" width="19.14"/>
    <col collapsed="false" customWidth="true" hidden="true" outlineLevel="0" max="7" min="7" style="1" width="36.7"/>
    <col collapsed="false" customWidth="true" hidden="false" outlineLevel="0" max="8" min="8" style="1" width="58.13"/>
    <col collapsed="false" customWidth="true" hidden="false" outlineLevel="0" max="9" min="9" style="3" width="12.28"/>
    <col collapsed="false" customWidth="true" hidden="false" outlineLevel="0" max="10" min="10" style="3" width="11.99"/>
    <col collapsed="false" customWidth="true" hidden="true" outlineLevel="0" max="12" min="11" style="1" width="12.85"/>
    <col collapsed="false" customWidth="false" hidden="false" outlineLevel="0" max="13" min="13" style="1" width="9.14"/>
    <col collapsed="false" customWidth="true" hidden="false" outlineLevel="0" max="14" min="14" style="1" width="6.99"/>
    <col collapsed="false" customWidth="true" hidden="false" outlineLevel="0" max="15" min="15" style="1" width="10.28"/>
    <col collapsed="false" customWidth="true" hidden="false" outlineLevel="0" max="16" min="16" style="1" width="6.99"/>
    <col collapsed="false" customWidth="true" hidden="false" outlineLevel="0" max="17" min="17" style="1" width="17.56"/>
    <col collapsed="false" customWidth="true" hidden="false" outlineLevel="0" max="18" min="18" style="1" width="22.7"/>
    <col collapsed="false" customWidth="true" hidden="true" outlineLevel="0" max="19" min="19" style="1" width="10.71"/>
    <col collapsed="false" customWidth="true" hidden="true" outlineLevel="0" max="21" min="20" style="1" width="9.06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4" t="s">
        <v>0</v>
      </c>
      <c r="B1" s="4"/>
      <c r="F1" s="2"/>
    </row>
    <row r="2" customFormat="false" ht="14.25" hidden="false" customHeight="false" outlineLevel="0" collapsed="false">
      <c r="A2" s="5" t="s">
        <v>1</v>
      </c>
      <c r="B2" s="5"/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8" t="s">
        <v>8</v>
      </c>
      <c r="J2" s="8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" hidden="false" customHeight="false" outlineLevel="0" collapsed="false">
      <c r="A3" s="9"/>
      <c r="B3" s="10"/>
      <c r="C3" s="6"/>
      <c r="D3" s="7"/>
      <c r="E3" s="6"/>
      <c r="F3" s="6"/>
      <c r="G3" s="6"/>
      <c r="H3" s="6"/>
      <c r="I3" s="8"/>
      <c r="J3" s="8"/>
      <c r="K3" s="6"/>
      <c r="L3" s="6"/>
      <c r="M3" s="6"/>
      <c r="N3" s="11"/>
      <c r="O3" s="12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3.5" hidden="false" customHeight="false" outlineLevel="0" collapsed="false">
      <c r="A4" s="13" t="n">
        <f aca="false">SUM(B4:B49)</f>
        <v>35</v>
      </c>
      <c r="B4" s="14" t="n">
        <f aca="false">COUNT(C5:C17)</f>
        <v>13</v>
      </c>
      <c r="C4" s="15" t="s">
        <v>18</v>
      </c>
      <c r="D4" s="16"/>
      <c r="E4" s="17"/>
      <c r="F4" s="17"/>
      <c r="G4" s="17"/>
      <c r="H4" s="17"/>
      <c r="I4" s="18"/>
      <c r="J4" s="18"/>
      <c r="K4" s="17"/>
      <c r="L4" s="17"/>
      <c r="M4" s="19" t="n">
        <f aca="false">SUM(M5:M17)</f>
        <v>-107000</v>
      </c>
      <c r="N4" s="17"/>
      <c r="O4" s="20" t="n">
        <f aca="false">SUM(O5:O17)</f>
        <v>406190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2.75" hidden="false" customHeight="false" outlineLevel="0" collapsed="false">
      <c r="A5" s="21"/>
      <c r="B5" s="22"/>
      <c r="C5" s="1" t="n">
        <v>179048</v>
      </c>
      <c r="D5" s="2" t="n">
        <v>36651.4428125</v>
      </c>
      <c r="E5" s="1" t="s">
        <v>19</v>
      </c>
      <c r="F5" s="1" t="s">
        <v>20</v>
      </c>
      <c r="G5" s="1" t="s">
        <v>21</v>
      </c>
      <c r="H5" s="1" t="s">
        <v>22</v>
      </c>
      <c r="I5" s="3" t="n">
        <v>36651</v>
      </c>
      <c r="J5" s="3" t="n">
        <v>36653</v>
      </c>
      <c r="K5" s="1" t="n">
        <v>6000</v>
      </c>
      <c r="M5" s="23" t="n">
        <f aca="false">SUM(T5:U5)</f>
        <v>18000</v>
      </c>
      <c r="N5" s="1" t="n">
        <v>3.795</v>
      </c>
      <c r="O5" s="24" t="n">
        <f aca="false">N5*M5*-1</f>
        <v>-68310</v>
      </c>
      <c r="P5" s="1" t="s">
        <v>23</v>
      </c>
      <c r="Q5" s="1" t="s">
        <v>24</v>
      </c>
      <c r="R5" s="1" t="s">
        <v>25</v>
      </c>
      <c r="S5" s="25" t="n">
        <f aca="false">+J5+1-I5</f>
        <v>3</v>
      </c>
      <c r="T5" s="23" t="n">
        <f aca="false">K5*S5</f>
        <v>18000</v>
      </c>
      <c r="U5" s="23" t="n">
        <f aca="false">L5*S5*-1</f>
        <v>-0</v>
      </c>
    </row>
    <row r="6" customFormat="false" ht="12.75" hidden="false" customHeight="false" outlineLevel="0" collapsed="false">
      <c r="A6" s="21"/>
      <c r="B6" s="22"/>
      <c r="C6" s="1" t="n">
        <v>179052</v>
      </c>
      <c r="D6" s="2" t="n">
        <v>36651.4448958333</v>
      </c>
      <c r="E6" s="1" t="s">
        <v>26</v>
      </c>
      <c r="F6" s="1" t="s">
        <v>20</v>
      </c>
      <c r="G6" s="1" t="s">
        <v>21</v>
      </c>
      <c r="H6" s="1" t="s">
        <v>22</v>
      </c>
      <c r="I6" s="3" t="n">
        <v>36651</v>
      </c>
      <c r="J6" s="3" t="n">
        <v>36653</v>
      </c>
      <c r="K6" s="1" t="n">
        <v>10000</v>
      </c>
      <c r="M6" s="23" t="n">
        <f aca="false">SUM(T6:U6)</f>
        <v>30000</v>
      </c>
      <c r="N6" s="1" t="n">
        <v>3.795</v>
      </c>
      <c r="O6" s="24" t="n">
        <f aca="false">N6*M6*-1</f>
        <v>-113850</v>
      </c>
      <c r="P6" s="1" t="s">
        <v>23</v>
      </c>
      <c r="Q6" s="1" t="s">
        <v>24</v>
      </c>
      <c r="R6" s="1" t="s">
        <v>25</v>
      </c>
      <c r="S6" s="25" t="n">
        <f aca="false">+J6+1-I6</f>
        <v>3</v>
      </c>
      <c r="T6" s="23" t="n">
        <f aca="false">K6*S6</f>
        <v>30000</v>
      </c>
      <c r="U6" s="23" t="n">
        <f aca="false">L6*S6*-1</f>
        <v>-0</v>
      </c>
    </row>
    <row r="7" customFormat="false" ht="12.75" hidden="false" customHeight="false" outlineLevel="0" collapsed="false">
      <c r="A7" s="21"/>
      <c r="B7" s="22"/>
      <c r="C7" s="1" t="n">
        <v>179060</v>
      </c>
      <c r="D7" s="2" t="n">
        <v>36651.4462731482</v>
      </c>
      <c r="E7" s="1" t="s">
        <v>27</v>
      </c>
      <c r="F7" s="1" t="s">
        <v>20</v>
      </c>
      <c r="G7" s="1" t="s">
        <v>21</v>
      </c>
      <c r="H7" s="1" t="s">
        <v>22</v>
      </c>
      <c r="I7" s="3" t="n">
        <v>36651</v>
      </c>
      <c r="J7" s="3" t="n">
        <v>36653</v>
      </c>
      <c r="L7" s="1" t="n">
        <v>20000</v>
      </c>
      <c r="M7" s="23" t="n">
        <f aca="false">SUM(T7:U7)</f>
        <v>-60000</v>
      </c>
      <c r="N7" s="1" t="n">
        <v>3.7975</v>
      </c>
      <c r="O7" s="24" t="n">
        <f aca="false">N7*M7*-1</f>
        <v>227850</v>
      </c>
      <c r="P7" s="1" t="s">
        <v>23</v>
      </c>
      <c r="Q7" s="1" t="s">
        <v>24</v>
      </c>
      <c r="R7" s="1" t="s">
        <v>25</v>
      </c>
      <c r="S7" s="25" t="n">
        <f aca="false">+J7+1-I7</f>
        <v>3</v>
      </c>
      <c r="T7" s="23" t="n">
        <f aca="false">K7*S7</f>
        <v>0</v>
      </c>
      <c r="U7" s="23" t="n">
        <f aca="false">L7*S7*-1</f>
        <v>-60000</v>
      </c>
    </row>
    <row r="8" customFormat="false" ht="12.75" hidden="false" customHeight="false" outlineLevel="0" collapsed="false">
      <c r="A8" s="21"/>
      <c r="B8" s="22"/>
      <c r="C8" s="1" t="n">
        <v>179061</v>
      </c>
      <c r="D8" s="2" t="n">
        <v>36651.4462962963</v>
      </c>
      <c r="E8" s="1" t="s">
        <v>28</v>
      </c>
      <c r="F8" s="1" t="s">
        <v>20</v>
      </c>
      <c r="G8" s="1" t="s">
        <v>21</v>
      </c>
      <c r="H8" s="1" t="s">
        <v>29</v>
      </c>
      <c r="I8" s="3" t="n">
        <v>36652</v>
      </c>
      <c r="J8" s="3" t="n">
        <v>36653</v>
      </c>
      <c r="K8" s="1" t="n">
        <v>10000</v>
      </c>
      <c r="M8" s="23" t="n">
        <f aca="false">SUM(T8:U8)</f>
        <v>20000</v>
      </c>
      <c r="N8" s="1" t="n">
        <v>3.795</v>
      </c>
      <c r="O8" s="24" t="n">
        <f aca="false">N8*M8*-1</f>
        <v>-75900</v>
      </c>
      <c r="P8" s="1" t="s">
        <v>23</v>
      </c>
      <c r="Q8" s="1" t="s">
        <v>24</v>
      </c>
      <c r="R8" s="1" t="s">
        <v>25</v>
      </c>
      <c r="S8" s="25" t="n">
        <f aca="false">+J8+1-I8</f>
        <v>2</v>
      </c>
      <c r="T8" s="23" t="n">
        <f aca="false">K8*S8</f>
        <v>20000</v>
      </c>
      <c r="U8" s="23" t="n">
        <f aca="false">L8*S8*-1</f>
        <v>-0</v>
      </c>
    </row>
    <row r="9" customFormat="false" ht="12.75" hidden="false" customHeight="false" outlineLevel="0" collapsed="false">
      <c r="A9" s="21"/>
      <c r="B9" s="22"/>
      <c r="C9" s="1" t="n">
        <v>179065</v>
      </c>
      <c r="D9" s="2" t="n">
        <v>36651.4470833333</v>
      </c>
      <c r="E9" s="1" t="s">
        <v>30</v>
      </c>
      <c r="F9" s="1" t="s">
        <v>20</v>
      </c>
      <c r="G9" s="1" t="s">
        <v>21</v>
      </c>
      <c r="H9" s="1" t="s">
        <v>29</v>
      </c>
      <c r="I9" s="3" t="n">
        <v>36652</v>
      </c>
      <c r="J9" s="3" t="n">
        <v>36653</v>
      </c>
      <c r="L9" s="1" t="n">
        <v>10000</v>
      </c>
      <c r="M9" s="23" t="n">
        <f aca="false">SUM(T9:U9)</f>
        <v>-20000</v>
      </c>
      <c r="N9" s="1" t="n">
        <v>3.8</v>
      </c>
      <c r="O9" s="24" t="n">
        <f aca="false">N9*M9*-1</f>
        <v>76000</v>
      </c>
      <c r="P9" s="1" t="s">
        <v>23</v>
      </c>
      <c r="Q9" s="1" t="s">
        <v>24</v>
      </c>
      <c r="R9" s="1" t="s">
        <v>25</v>
      </c>
      <c r="S9" s="25" t="n">
        <f aca="false">+J9+1-I9</f>
        <v>2</v>
      </c>
      <c r="T9" s="23" t="n">
        <f aca="false">K9*S9</f>
        <v>0</v>
      </c>
      <c r="U9" s="23" t="n">
        <f aca="false">L9*S9*-1</f>
        <v>-20000</v>
      </c>
    </row>
    <row r="10" customFormat="false" ht="12.75" hidden="false" customHeight="false" outlineLevel="0" collapsed="false">
      <c r="A10" s="21"/>
      <c r="B10" s="22"/>
      <c r="C10" s="1" t="n">
        <v>179066</v>
      </c>
      <c r="D10" s="2" t="n">
        <v>36651.4471990741</v>
      </c>
      <c r="E10" s="1" t="s">
        <v>31</v>
      </c>
      <c r="F10" s="1" t="s">
        <v>20</v>
      </c>
      <c r="G10" s="1" t="s">
        <v>21</v>
      </c>
      <c r="H10" s="1" t="s">
        <v>22</v>
      </c>
      <c r="I10" s="3" t="n">
        <v>36651</v>
      </c>
      <c r="J10" s="3" t="n">
        <v>36653</v>
      </c>
      <c r="L10" s="1" t="n">
        <v>10000</v>
      </c>
      <c r="M10" s="23" t="n">
        <f aca="false">SUM(T10:U10)</f>
        <v>-30000</v>
      </c>
      <c r="N10" s="1" t="n">
        <v>3.7975</v>
      </c>
      <c r="O10" s="24" t="n">
        <f aca="false">N10*M10*-1</f>
        <v>113925</v>
      </c>
      <c r="P10" s="1" t="s">
        <v>23</v>
      </c>
      <c r="Q10" s="1" t="s">
        <v>24</v>
      </c>
      <c r="R10" s="1" t="s">
        <v>25</v>
      </c>
      <c r="S10" s="25" t="n">
        <f aca="false">+J10+1-I10</f>
        <v>3</v>
      </c>
      <c r="T10" s="23" t="n">
        <f aca="false">K10*S10</f>
        <v>0</v>
      </c>
      <c r="U10" s="23" t="n">
        <f aca="false">L10*S10*-1</f>
        <v>-30000</v>
      </c>
    </row>
    <row r="11" customFormat="false" ht="12.75" hidden="false" customHeight="false" outlineLevel="0" collapsed="false">
      <c r="A11" s="21"/>
      <c r="B11" s="22"/>
      <c r="C11" s="1" t="n">
        <v>179078</v>
      </c>
      <c r="D11" s="2" t="n">
        <v>36651.4522106481</v>
      </c>
      <c r="E11" s="1" t="s">
        <v>30</v>
      </c>
      <c r="F11" s="1" t="s">
        <v>20</v>
      </c>
      <c r="G11" s="1" t="s">
        <v>21</v>
      </c>
      <c r="H11" s="1" t="s">
        <v>29</v>
      </c>
      <c r="I11" s="3" t="n">
        <v>36652</v>
      </c>
      <c r="J11" s="3" t="n">
        <v>36653</v>
      </c>
      <c r="L11" s="1" t="n">
        <v>10000</v>
      </c>
      <c r="M11" s="23" t="n">
        <f aca="false">SUM(T11:U11)</f>
        <v>-20000</v>
      </c>
      <c r="N11" s="1" t="n">
        <v>3.785</v>
      </c>
      <c r="O11" s="24" t="n">
        <f aca="false">N11*M11*-1</f>
        <v>75700</v>
      </c>
      <c r="P11" s="1" t="s">
        <v>23</v>
      </c>
      <c r="Q11" s="1" t="s">
        <v>24</v>
      </c>
      <c r="R11" s="1" t="s">
        <v>25</v>
      </c>
      <c r="S11" s="25" t="n">
        <f aca="false">+J11+1-I11</f>
        <v>2</v>
      </c>
      <c r="T11" s="23" t="n">
        <f aca="false">K11*S11</f>
        <v>0</v>
      </c>
      <c r="U11" s="23" t="n">
        <f aca="false">L11*S11*-1</f>
        <v>-20000</v>
      </c>
    </row>
    <row r="12" customFormat="false" ht="12.75" hidden="false" customHeight="false" outlineLevel="0" collapsed="false">
      <c r="A12" s="21"/>
      <c r="B12" s="22"/>
      <c r="C12" s="1" t="n">
        <v>179080</v>
      </c>
      <c r="D12" s="2" t="n">
        <v>36651.4524884259</v>
      </c>
      <c r="E12" s="1" t="s">
        <v>31</v>
      </c>
      <c r="F12" s="1" t="s">
        <v>20</v>
      </c>
      <c r="G12" s="1" t="s">
        <v>21</v>
      </c>
      <c r="H12" s="1" t="s">
        <v>22</v>
      </c>
      <c r="I12" s="3" t="n">
        <v>36651</v>
      </c>
      <c r="J12" s="3" t="n">
        <v>36653</v>
      </c>
      <c r="L12" s="1" t="n">
        <v>20000</v>
      </c>
      <c r="M12" s="23" t="n">
        <f aca="false">SUM(T12:U12)</f>
        <v>-60000</v>
      </c>
      <c r="N12" s="1" t="n">
        <v>3.79</v>
      </c>
      <c r="O12" s="24" t="n">
        <f aca="false">N12*M12*-1</f>
        <v>227400</v>
      </c>
      <c r="P12" s="1" t="s">
        <v>23</v>
      </c>
      <c r="Q12" s="1" t="s">
        <v>24</v>
      </c>
      <c r="R12" s="1" t="s">
        <v>25</v>
      </c>
      <c r="S12" s="25" t="n">
        <f aca="false">+J12+1-I12</f>
        <v>3</v>
      </c>
      <c r="T12" s="23" t="n">
        <f aca="false">K12*S12</f>
        <v>0</v>
      </c>
      <c r="U12" s="23" t="n">
        <f aca="false">L12*S12*-1</f>
        <v>-60000</v>
      </c>
    </row>
    <row r="13" customFormat="false" ht="12.75" hidden="false" customHeight="false" outlineLevel="0" collapsed="false">
      <c r="A13" s="21"/>
      <c r="B13" s="22"/>
      <c r="C13" s="1" t="n">
        <v>179081</v>
      </c>
      <c r="D13" s="2" t="n">
        <v>36651.452650463</v>
      </c>
      <c r="E13" s="1" t="s">
        <v>31</v>
      </c>
      <c r="F13" s="1" t="s">
        <v>20</v>
      </c>
      <c r="G13" s="1" t="s">
        <v>21</v>
      </c>
      <c r="H13" s="1" t="s">
        <v>29</v>
      </c>
      <c r="I13" s="3" t="n">
        <v>36652</v>
      </c>
      <c r="J13" s="3" t="n">
        <v>36653</v>
      </c>
      <c r="L13" s="1" t="n">
        <v>10000</v>
      </c>
      <c r="M13" s="23" t="n">
        <f aca="false">SUM(T13:U13)</f>
        <v>-20000</v>
      </c>
      <c r="N13" s="1" t="n">
        <v>3.79</v>
      </c>
      <c r="O13" s="24" t="n">
        <f aca="false">N13*M13*-1</f>
        <v>75800</v>
      </c>
      <c r="P13" s="1" t="s">
        <v>23</v>
      </c>
      <c r="Q13" s="1" t="s">
        <v>24</v>
      </c>
      <c r="R13" s="1" t="s">
        <v>25</v>
      </c>
      <c r="S13" s="25" t="n">
        <f aca="false">+J13+1-I13</f>
        <v>2</v>
      </c>
      <c r="T13" s="23" t="n">
        <f aca="false">K13*S13</f>
        <v>0</v>
      </c>
      <c r="U13" s="23" t="n">
        <f aca="false">L13*S13*-1</f>
        <v>-20000</v>
      </c>
    </row>
    <row r="14" customFormat="false" ht="12.75" hidden="false" customHeight="false" outlineLevel="0" collapsed="false">
      <c r="A14" s="21"/>
      <c r="B14" s="22"/>
      <c r="C14" s="1" t="n">
        <v>179082</v>
      </c>
      <c r="D14" s="2" t="n">
        <v>36651.4526967593</v>
      </c>
      <c r="E14" s="1" t="s">
        <v>31</v>
      </c>
      <c r="F14" s="1" t="s">
        <v>20</v>
      </c>
      <c r="G14" s="1" t="s">
        <v>21</v>
      </c>
      <c r="H14" s="1" t="s">
        <v>32</v>
      </c>
      <c r="I14" s="3" t="n">
        <v>36651</v>
      </c>
      <c r="J14" s="3" t="n">
        <v>36651</v>
      </c>
      <c r="L14" s="1" t="n">
        <v>20000</v>
      </c>
      <c r="M14" s="23" t="n">
        <f aca="false">SUM(T14:U14)</f>
        <v>-20000</v>
      </c>
      <c r="N14" s="1" t="n">
        <v>3.79</v>
      </c>
      <c r="O14" s="24" t="n">
        <f aca="false">N14*M14*-1</f>
        <v>75800</v>
      </c>
      <c r="P14" s="1" t="s">
        <v>23</v>
      </c>
      <c r="Q14" s="1" t="s">
        <v>24</v>
      </c>
      <c r="R14" s="1" t="s">
        <v>25</v>
      </c>
      <c r="S14" s="25" t="n">
        <f aca="false">+J14+1-I14</f>
        <v>1</v>
      </c>
      <c r="T14" s="23" t="n">
        <f aca="false">K14*S14</f>
        <v>0</v>
      </c>
      <c r="U14" s="23" t="n">
        <f aca="false">L14*S14*-1</f>
        <v>-20000</v>
      </c>
    </row>
    <row r="15" customFormat="false" ht="12.75" hidden="false" customHeight="false" outlineLevel="0" collapsed="false">
      <c r="A15" s="21"/>
      <c r="B15" s="22"/>
      <c r="C15" s="1" t="n">
        <v>179084</v>
      </c>
      <c r="D15" s="2" t="n">
        <v>36651.4528009259</v>
      </c>
      <c r="E15" s="1" t="s">
        <v>33</v>
      </c>
      <c r="F15" s="1" t="s">
        <v>20</v>
      </c>
      <c r="G15" s="1" t="s">
        <v>21</v>
      </c>
      <c r="H15" s="1" t="s">
        <v>22</v>
      </c>
      <c r="I15" s="3" t="n">
        <v>36651</v>
      </c>
      <c r="J15" s="3" t="n">
        <v>36653</v>
      </c>
      <c r="K15" s="1" t="n">
        <v>20000</v>
      </c>
      <c r="M15" s="23" t="n">
        <f aca="false">SUM(T15:U15)</f>
        <v>60000</v>
      </c>
      <c r="N15" s="1" t="n">
        <v>3.7875</v>
      </c>
      <c r="O15" s="24" t="n">
        <f aca="false">N15*M15*-1</f>
        <v>-227250</v>
      </c>
      <c r="P15" s="1" t="s">
        <v>23</v>
      </c>
      <c r="Q15" s="1" t="s">
        <v>24</v>
      </c>
      <c r="R15" s="1" t="s">
        <v>25</v>
      </c>
      <c r="S15" s="25" t="n">
        <f aca="false">+J15+1-I15</f>
        <v>3</v>
      </c>
      <c r="T15" s="23" t="n">
        <f aca="false">K15*S15</f>
        <v>60000</v>
      </c>
      <c r="U15" s="23" t="n">
        <f aca="false">L15*S15*-1</f>
        <v>-0</v>
      </c>
    </row>
    <row r="16" customFormat="false" ht="12.75" hidden="false" customHeight="false" outlineLevel="0" collapsed="false">
      <c r="A16" s="21"/>
      <c r="B16" s="22"/>
      <c r="C16" s="1" t="n">
        <v>179096</v>
      </c>
      <c r="D16" s="2" t="n">
        <v>36651.4567939815</v>
      </c>
      <c r="E16" s="1" t="s">
        <v>34</v>
      </c>
      <c r="F16" s="1" t="s">
        <v>20</v>
      </c>
      <c r="G16" s="1" t="s">
        <v>21</v>
      </c>
      <c r="H16" s="1" t="s">
        <v>32</v>
      </c>
      <c r="I16" s="3" t="n">
        <v>36651</v>
      </c>
      <c r="J16" s="3" t="n">
        <v>36651</v>
      </c>
      <c r="L16" s="1" t="n">
        <v>20000</v>
      </c>
      <c r="M16" s="23" t="n">
        <f aca="false">SUM(T16:U16)</f>
        <v>-20000</v>
      </c>
      <c r="N16" s="1" t="n">
        <v>3.79</v>
      </c>
      <c r="O16" s="24" t="n">
        <f aca="false">N16*M16*-1</f>
        <v>75800</v>
      </c>
      <c r="P16" s="1" t="s">
        <v>23</v>
      </c>
      <c r="Q16" s="1" t="s">
        <v>24</v>
      </c>
      <c r="R16" s="1" t="s">
        <v>25</v>
      </c>
      <c r="S16" s="25" t="n">
        <f aca="false">+J16+1-I16</f>
        <v>1</v>
      </c>
      <c r="T16" s="23" t="n">
        <f aca="false">K16*S16</f>
        <v>0</v>
      </c>
      <c r="U16" s="23" t="n">
        <f aca="false">L16*S16*-1</f>
        <v>-20000</v>
      </c>
    </row>
    <row r="17" customFormat="false" ht="12.75" hidden="false" customHeight="false" outlineLevel="0" collapsed="false">
      <c r="A17" s="21"/>
      <c r="B17" s="22"/>
      <c r="C17" s="1" t="n">
        <v>179105</v>
      </c>
      <c r="D17" s="2" t="n">
        <v>36651.4607175926</v>
      </c>
      <c r="E17" s="1" t="s">
        <v>35</v>
      </c>
      <c r="F17" s="1" t="s">
        <v>20</v>
      </c>
      <c r="G17" s="1" t="s">
        <v>21</v>
      </c>
      <c r="H17" s="1" t="s">
        <v>22</v>
      </c>
      <c r="I17" s="3" t="n">
        <v>36651</v>
      </c>
      <c r="J17" s="3" t="n">
        <v>36653</v>
      </c>
      <c r="K17" s="1" t="n">
        <v>5000</v>
      </c>
      <c r="M17" s="23" t="n">
        <f aca="false">SUM(T17:U17)</f>
        <v>15000</v>
      </c>
      <c r="N17" s="1" t="n">
        <v>3.785</v>
      </c>
      <c r="O17" s="24" t="n">
        <f aca="false">N17*M17*-1</f>
        <v>-56775</v>
      </c>
      <c r="P17" s="1" t="s">
        <v>23</v>
      </c>
      <c r="Q17" s="1" t="s">
        <v>24</v>
      </c>
      <c r="R17" s="1" t="s">
        <v>25</v>
      </c>
      <c r="S17" s="25" t="n">
        <f aca="false">+J17+1-I17</f>
        <v>3</v>
      </c>
      <c r="T17" s="23" t="n">
        <f aca="false">K17*S17</f>
        <v>15000</v>
      </c>
      <c r="U17" s="23" t="n">
        <f aca="false">L17*S17*-1</f>
        <v>-0</v>
      </c>
    </row>
    <row r="18" customFormat="false" ht="12.75" hidden="false" customHeight="false" outlineLevel="0" collapsed="false">
      <c r="A18" s="21"/>
      <c r="B18" s="22"/>
      <c r="M18" s="23"/>
      <c r="O18" s="24"/>
      <c r="S18" s="25"/>
      <c r="T18" s="23"/>
      <c r="U18" s="23"/>
    </row>
    <row r="19" customFormat="false" ht="13.5" hidden="false" customHeight="false" outlineLevel="0" collapsed="false">
      <c r="A19" s="26"/>
      <c r="B19" s="14" t="n">
        <f aca="false">COUNT(C20:C22)</f>
        <v>3</v>
      </c>
      <c r="C19" s="15" t="s">
        <v>36</v>
      </c>
      <c r="D19" s="16"/>
      <c r="E19" s="17"/>
      <c r="F19" s="17"/>
      <c r="G19" s="17"/>
      <c r="H19" s="17"/>
      <c r="I19" s="18"/>
      <c r="J19" s="18"/>
      <c r="K19" s="17"/>
      <c r="L19" s="17"/>
      <c r="M19" s="19" t="n">
        <f aca="false">SUM(M20:M22)</f>
        <v>-5661</v>
      </c>
      <c r="N19" s="17"/>
      <c r="O19" s="20" t="n">
        <f aca="false">SUM(O20:O22)</f>
        <v>22446.135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12.75" hidden="false" customHeight="false" outlineLevel="0" collapsed="false">
      <c r="A20" s="21"/>
      <c r="B20" s="22"/>
      <c r="C20" s="1" t="n">
        <v>179038</v>
      </c>
      <c r="D20" s="2" t="n">
        <v>36651.4398263889</v>
      </c>
      <c r="E20" s="1" t="s">
        <v>37</v>
      </c>
      <c r="F20" s="1" t="s">
        <v>20</v>
      </c>
      <c r="G20" s="1" t="s">
        <v>38</v>
      </c>
      <c r="H20" s="1" t="s">
        <v>39</v>
      </c>
      <c r="I20" s="3" t="n">
        <v>36652.7236111111</v>
      </c>
      <c r="J20" s="3" t="n">
        <v>36654.7236111111</v>
      </c>
      <c r="K20" s="1" t="n">
        <v>7113</v>
      </c>
      <c r="M20" s="23" t="n">
        <f aca="false">SUM(T20:U20)</f>
        <v>21339</v>
      </c>
      <c r="N20" s="1" t="n">
        <v>3.035</v>
      </c>
      <c r="O20" s="24" t="n">
        <f aca="false">N20*M20*-1</f>
        <v>-64763.865</v>
      </c>
      <c r="P20" s="1" t="s">
        <v>40</v>
      </c>
      <c r="Q20" s="1" t="s">
        <v>41</v>
      </c>
      <c r="R20" s="1" t="s">
        <v>42</v>
      </c>
      <c r="S20" s="25" t="n">
        <f aca="false">+J20+1-I20</f>
        <v>3</v>
      </c>
      <c r="T20" s="23" t="n">
        <f aca="false">K20*S20</f>
        <v>21339</v>
      </c>
      <c r="U20" s="23" t="n">
        <f aca="false">L20*S20*-1</f>
        <v>-0</v>
      </c>
    </row>
    <row r="21" customFormat="false" ht="12.75" hidden="false" customHeight="false" outlineLevel="0" collapsed="false">
      <c r="A21" s="21"/>
      <c r="B21" s="22"/>
      <c r="C21" s="1" t="n">
        <v>179071</v>
      </c>
      <c r="D21" s="2" t="n">
        <v>36651.4503587963</v>
      </c>
      <c r="E21" s="1" t="s">
        <v>43</v>
      </c>
      <c r="F21" s="1" t="s">
        <v>20</v>
      </c>
      <c r="G21" s="1" t="s">
        <v>38</v>
      </c>
      <c r="H21" s="1" t="n">
        <v>0</v>
      </c>
      <c r="I21" s="3" t="n">
        <v>36652.7236111111</v>
      </c>
      <c r="J21" s="3" t="n">
        <v>36654.7236111111</v>
      </c>
      <c r="K21" s="1" t="n">
        <v>1000</v>
      </c>
      <c r="M21" s="23" t="n">
        <f aca="false">SUM(T21:U21)</f>
        <v>3000</v>
      </c>
      <c r="N21" s="1" t="n">
        <v>3.13</v>
      </c>
      <c r="O21" s="24" t="n">
        <f aca="false">N21*M21*-1</f>
        <v>-9390</v>
      </c>
      <c r="P21" s="1" t="s">
        <v>40</v>
      </c>
      <c r="Q21" s="1" t="s">
        <v>41</v>
      </c>
      <c r="R21" s="1" t="s">
        <v>44</v>
      </c>
      <c r="S21" s="25" t="n">
        <f aca="false">+J21+1-I21</f>
        <v>3</v>
      </c>
      <c r="T21" s="23" t="n">
        <f aca="false">K21*S21</f>
        <v>3000</v>
      </c>
      <c r="U21" s="23" t="n">
        <f aca="false">L21*S21*-1</f>
        <v>-0</v>
      </c>
    </row>
    <row r="22" customFormat="false" ht="12.75" hidden="false" customHeight="false" outlineLevel="0" collapsed="false">
      <c r="A22" s="21"/>
      <c r="B22" s="22"/>
      <c r="C22" s="1" t="n">
        <v>179050</v>
      </c>
      <c r="D22" s="2" t="n">
        <v>36651.4444212963</v>
      </c>
      <c r="E22" s="1" t="s">
        <v>45</v>
      </c>
      <c r="F22" s="1" t="s">
        <v>20</v>
      </c>
      <c r="G22" s="1" t="s">
        <v>46</v>
      </c>
      <c r="H22" s="1" t="s">
        <v>47</v>
      </c>
      <c r="I22" s="3" t="n">
        <v>36652</v>
      </c>
      <c r="J22" s="3" t="n">
        <v>36654</v>
      </c>
      <c r="L22" s="1" t="n">
        <v>10000</v>
      </c>
      <c r="M22" s="23" t="n">
        <f aca="false">SUM(T22:U22)</f>
        <v>-30000</v>
      </c>
      <c r="N22" s="1" t="n">
        <v>3.22</v>
      </c>
      <c r="O22" s="24" t="n">
        <f aca="false">N22*M22*-1</f>
        <v>96600</v>
      </c>
      <c r="P22" s="1" t="s">
        <v>40</v>
      </c>
      <c r="Q22" s="1" t="s">
        <v>41</v>
      </c>
      <c r="R22" s="1" t="s">
        <v>48</v>
      </c>
      <c r="S22" s="25" t="n">
        <f aca="false">+J22+1-I22</f>
        <v>3</v>
      </c>
      <c r="T22" s="23" t="n">
        <f aca="false">K22*S22</f>
        <v>0</v>
      </c>
      <c r="U22" s="23" t="n">
        <f aca="false">L22*S22*-1</f>
        <v>-30000</v>
      </c>
    </row>
    <row r="23" customFormat="false" ht="12.75" hidden="false" customHeight="false" outlineLevel="0" collapsed="false">
      <c r="A23" s="21"/>
      <c r="B23" s="22"/>
      <c r="M23" s="23"/>
      <c r="O23" s="24"/>
      <c r="S23" s="25"/>
      <c r="T23" s="23"/>
      <c r="U23" s="23"/>
    </row>
    <row r="24" customFormat="false" ht="13.5" hidden="false" customHeight="false" outlineLevel="0" collapsed="false">
      <c r="A24" s="26"/>
      <c r="B24" s="14" t="n">
        <f aca="false">COUNT(C25:C29)</f>
        <v>5</v>
      </c>
      <c r="C24" s="15" t="s">
        <v>49</v>
      </c>
      <c r="D24" s="16"/>
      <c r="E24" s="17"/>
      <c r="F24" s="17"/>
      <c r="G24" s="17"/>
      <c r="H24" s="17"/>
      <c r="I24" s="18"/>
      <c r="J24" s="18"/>
      <c r="K24" s="17"/>
      <c r="L24" s="17"/>
      <c r="M24" s="19" t="n">
        <f aca="false">SUM(M25:M29)</f>
        <v>-10500</v>
      </c>
      <c r="N24" s="17"/>
      <c r="O24" s="20" t="n">
        <f aca="false">SUM(O25:O29)</f>
        <v>37395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</row>
    <row r="25" customFormat="false" ht="12.75" hidden="false" customHeight="false" outlineLevel="0" collapsed="false">
      <c r="A25" s="21"/>
      <c r="B25" s="22"/>
      <c r="C25" s="1" t="n">
        <v>179054</v>
      </c>
      <c r="D25" s="2" t="n">
        <v>36651.4454861111</v>
      </c>
      <c r="E25" s="1" t="s">
        <v>50</v>
      </c>
      <c r="F25" s="1" t="s">
        <v>20</v>
      </c>
      <c r="G25" s="1" t="s">
        <v>38</v>
      </c>
      <c r="H25" s="1" t="s">
        <v>51</v>
      </c>
      <c r="I25" s="3" t="n">
        <v>36652</v>
      </c>
      <c r="J25" s="3" t="n">
        <v>36654</v>
      </c>
      <c r="L25" s="1" t="n">
        <v>10000</v>
      </c>
      <c r="M25" s="23" t="n">
        <f aca="false">SUM(T25:U25)</f>
        <v>-30000</v>
      </c>
      <c r="N25" s="1" t="n">
        <v>3.12</v>
      </c>
      <c r="O25" s="24" t="n">
        <f aca="false">N25*M25*-1</f>
        <v>93600</v>
      </c>
      <c r="P25" s="1" t="s">
        <v>40</v>
      </c>
      <c r="Q25" s="1" t="s">
        <v>41</v>
      </c>
      <c r="R25" s="1" t="s">
        <v>52</v>
      </c>
      <c r="S25" s="25" t="n">
        <f aca="false">+J25+1-I25</f>
        <v>3</v>
      </c>
      <c r="T25" s="23" t="n">
        <f aca="false">K25*S25</f>
        <v>0</v>
      </c>
      <c r="U25" s="23" t="n">
        <f aca="false">L25*S25*-1</f>
        <v>-30000</v>
      </c>
    </row>
    <row r="26" customFormat="false" ht="12.75" hidden="false" customHeight="false" outlineLevel="0" collapsed="false">
      <c r="A26" s="21"/>
      <c r="B26" s="22"/>
      <c r="C26" s="1" t="n">
        <v>179072</v>
      </c>
      <c r="D26" s="2" t="n">
        <v>36651.4504050926</v>
      </c>
      <c r="E26" s="1" t="s">
        <v>43</v>
      </c>
      <c r="F26" s="1" t="s">
        <v>20</v>
      </c>
      <c r="G26" s="1" t="s">
        <v>38</v>
      </c>
      <c r="H26" s="1" t="s">
        <v>53</v>
      </c>
      <c r="I26" s="3" t="n">
        <v>36652</v>
      </c>
      <c r="J26" s="3" t="n">
        <v>36654</v>
      </c>
      <c r="K26" s="1" t="n">
        <v>6500</v>
      </c>
      <c r="M26" s="23" t="n">
        <f aca="false">SUM(T26:U26)</f>
        <v>19500</v>
      </c>
      <c r="N26" s="1" t="n">
        <v>3.09</v>
      </c>
      <c r="O26" s="24" t="n">
        <f aca="false">N26*M26*-1</f>
        <v>-60255</v>
      </c>
      <c r="P26" s="1" t="s">
        <v>40</v>
      </c>
      <c r="Q26" s="1" t="s">
        <v>41</v>
      </c>
      <c r="R26" s="1" t="s">
        <v>52</v>
      </c>
      <c r="S26" s="25" t="n">
        <f aca="false">+J26+1-I26</f>
        <v>3</v>
      </c>
      <c r="T26" s="23" t="n">
        <f aca="false">K26*S26</f>
        <v>19500</v>
      </c>
      <c r="U26" s="23" t="n">
        <f aca="false">L26*S26*-1</f>
        <v>-0</v>
      </c>
    </row>
    <row r="27" customFormat="false" ht="12.75" hidden="false" customHeight="false" outlineLevel="0" collapsed="false">
      <c r="A27" s="21"/>
      <c r="B27" s="22"/>
      <c r="C27" s="1" t="n">
        <v>179076</v>
      </c>
      <c r="D27" s="2" t="n">
        <v>36651.4518865741</v>
      </c>
      <c r="E27" s="1" t="s">
        <v>54</v>
      </c>
      <c r="F27" s="1" t="s">
        <v>20</v>
      </c>
      <c r="G27" s="1" t="s">
        <v>38</v>
      </c>
      <c r="H27" s="1" t="s">
        <v>55</v>
      </c>
      <c r="I27" s="3" t="n">
        <v>36652</v>
      </c>
      <c r="J27" s="3" t="n">
        <v>36654</v>
      </c>
      <c r="K27" s="1" t="n">
        <v>5000</v>
      </c>
      <c r="M27" s="23" t="n">
        <f aca="false">SUM(T27:U27)</f>
        <v>15000</v>
      </c>
      <c r="N27" s="1" t="n">
        <v>3.01</v>
      </c>
      <c r="O27" s="24" t="n">
        <f aca="false">N27*M27*-1</f>
        <v>-45150</v>
      </c>
      <c r="P27" s="1" t="s">
        <v>40</v>
      </c>
      <c r="Q27" s="1" t="s">
        <v>41</v>
      </c>
      <c r="R27" s="1" t="s">
        <v>52</v>
      </c>
      <c r="S27" s="25" t="n">
        <f aca="false">+J27+1-I27</f>
        <v>3</v>
      </c>
      <c r="T27" s="23" t="n">
        <f aca="false">K27*S27</f>
        <v>15000</v>
      </c>
      <c r="U27" s="23" t="n">
        <f aca="false">L27*S27*-1</f>
        <v>-0</v>
      </c>
    </row>
    <row r="28" customFormat="false" ht="12.75" hidden="false" customHeight="false" outlineLevel="0" collapsed="false">
      <c r="A28" s="21"/>
      <c r="B28" s="22"/>
      <c r="C28" s="1" t="n">
        <v>179077</v>
      </c>
      <c r="D28" s="2" t="n">
        <v>36651.4521412037</v>
      </c>
      <c r="E28" s="1" t="s">
        <v>54</v>
      </c>
      <c r="F28" s="1" t="s">
        <v>20</v>
      </c>
      <c r="G28" s="1" t="s">
        <v>38</v>
      </c>
      <c r="H28" s="1" t="s">
        <v>56</v>
      </c>
      <c r="I28" s="3" t="n">
        <v>36652</v>
      </c>
      <c r="J28" s="3" t="n">
        <v>36654</v>
      </c>
      <c r="K28" s="1" t="n">
        <v>5000</v>
      </c>
      <c r="M28" s="23" t="n">
        <f aca="false">SUM(T28:U28)</f>
        <v>15000</v>
      </c>
      <c r="N28" s="1" t="n">
        <v>2.96</v>
      </c>
      <c r="O28" s="24" t="n">
        <f aca="false">N28*M28*-1</f>
        <v>-44400</v>
      </c>
      <c r="P28" s="1" t="s">
        <v>40</v>
      </c>
      <c r="Q28" s="1" t="s">
        <v>41</v>
      </c>
      <c r="R28" s="1" t="s">
        <v>52</v>
      </c>
      <c r="S28" s="25" t="n">
        <f aca="false">+J28+1-I28</f>
        <v>3</v>
      </c>
      <c r="T28" s="23" t="n">
        <f aca="false">K28*S28</f>
        <v>15000</v>
      </c>
      <c r="U28" s="23" t="n">
        <f aca="false">L28*S28*-1</f>
        <v>-0</v>
      </c>
    </row>
    <row r="29" customFormat="false" ht="12.75" hidden="false" customHeight="false" outlineLevel="0" collapsed="false">
      <c r="A29" s="21"/>
      <c r="B29" s="22"/>
      <c r="C29" s="1" t="n">
        <v>179091</v>
      </c>
      <c r="D29" s="2" t="n">
        <v>36651.4552777778</v>
      </c>
      <c r="E29" s="1" t="s">
        <v>57</v>
      </c>
      <c r="F29" s="1" t="s">
        <v>20</v>
      </c>
      <c r="G29" s="1" t="s">
        <v>38</v>
      </c>
      <c r="H29" s="1" t="s">
        <v>51</v>
      </c>
      <c r="I29" s="3" t="n">
        <v>36652</v>
      </c>
      <c r="J29" s="3" t="n">
        <v>36654</v>
      </c>
      <c r="L29" s="1" t="n">
        <v>10000</v>
      </c>
      <c r="M29" s="23" t="n">
        <f aca="false">SUM(T29:U29)</f>
        <v>-30000</v>
      </c>
      <c r="N29" s="1" t="n">
        <v>3.12</v>
      </c>
      <c r="O29" s="24" t="n">
        <f aca="false">N29*M29*-1</f>
        <v>93600</v>
      </c>
      <c r="P29" s="1" t="s">
        <v>40</v>
      </c>
      <c r="Q29" s="1" t="s">
        <v>41</v>
      </c>
      <c r="R29" s="1" t="s">
        <v>52</v>
      </c>
      <c r="S29" s="25" t="n">
        <f aca="false">+J29+1-I29</f>
        <v>3</v>
      </c>
      <c r="T29" s="23" t="n">
        <f aca="false">K29*S29</f>
        <v>0</v>
      </c>
      <c r="U29" s="23" t="n">
        <f aca="false">L29*S29*-1</f>
        <v>-30000</v>
      </c>
    </row>
    <row r="30" customFormat="false" ht="12.75" hidden="false" customHeight="false" outlineLevel="0" collapsed="false">
      <c r="A30" s="21"/>
      <c r="B30" s="22"/>
      <c r="M30" s="23"/>
      <c r="O30" s="24"/>
      <c r="S30" s="25"/>
      <c r="T30" s="23"/>
      <c r="U30" s="23"/>
    </row>
    <row r="31" customFormat="false" ht="13.5" hidden="false" customHeight="false" outlineLevel="0" collapsed="false">
      <c r="A31" s="26"/>
      <c r="B31" s="14" t="n">
        <f aca="false">COUNT(C32)</f>
        <v>1</v>
      </c>
      <c r="C31" s="15" t="s">
        <v>58</v>
      </c>
      <c r="D31" s="16"/>
      <c r="E31" s="17"/>
      <c r="F31" s="17"/>
      <c r="G31" s="17"/>
      <c r="H31" s="17"/>
      <c r="I31" s="18"/>
      <c r="J31" s="18"/>
      <c r="K31" s="17"/>
      <c r="L31" s="17"/>
      <c r="M31" s="19" t="n">
        <f aca="false">SUM(M32)</f>
        <v>15000</v>
      </c>
      <c r="N31" s="17"/>
      <c r="O31" s="20" t="n">
        <f aca="false">SUM(O32)</f>
        <v>-39750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</row>
    <row r="32" customFormat="false" ht="12.75" hidden="false" customHeight="false" outlineLevel="0" collapsed="false">
      <c r="A32" s="21"/>
      <c r="B32" s="22"/>
      <c r="C32" s="1" t="n">
        <v>179068</v>
      </c>
      <c r="D32" s="2" t="n">
        <v>36651.4474537037</v>
      </c>
      <c r="E32" s="1" t="s">
        <v>59</v>
      </c>
      <c r="F32" s="1" t="s">
        <v>20</v>
      </c>
      <c r="G32" s="1" t="s">
        <v>38</v>
      </c>
      <c r="H32" s="1" t="s">
        <v>60</v>
      </c>
      <c r="I32" s="3" t="n">
        <v>36652.7236111111</v>
      </c>
      <c r="J32" s="3" t="n">
        <v>36654.7236111111</v>
      </c>
      <c r="K32" s="1" t="n">
        <v>5000</v>
      </c>
      <c r="M32" s="23" t="n">
        <f aca="false">SUM(T32:U32)</f>
        <v>15000</v>
      </c>
      <c r="N32" s="1" t="n">
        <v>2.65</v>
      </c>
      <c r="O32" s="24" t="n">
        <f aca="false">N32*M32*-1</f>
        <v>-39750</v>
      </c>
      <c r="P32" s="1" t="s">
        <v>40</v>
      </c>
      <c r="Q32" s="1" t="s">
        <v>41</v>
      </c>
      <c r="R32" s="1" t="s">
        <v>61</v>
      </c>
      <c r="S32" s="25" t="n">
        <f aca="false">+J32+1-I32</f>
        <v>3</v>
      </c>
      <c r="T32" s="23" t="n">
        <f aca="false">K32*S32</f>
        <v>15000</v>
      </c>
      <c r="U32" s="23" t="n">
        <f aca="false">L32*S32*-1</f>
        <v>-0</v>
      </c>
    </row>
    <row r="33" customFormat="false" ht="12.75" hidden="false" customHeight="false" outlineLevel="0" collapsed="false">
      <c r="A33" s="21"/>
      <c r="B33" s="22"/>
      <c r="M33" s="23"/>
      <c r="O33" s="24"/>
      <c r="S33" s="25"/>
      <c r="T33" s="23"/>
      <c r="U33" s="23"/>
    </row>
    <row r="34" customFormat="false" ht="13.5" hidden="false" customHeight="false" outlineLevel="0" collapsed="false">
      <c r="A34" s="26"/>
      <c r="B34" s="14" t="n">
        <f aca="false">COUNT(C35:C42)</f>
        <v>8</v>
      </c>
      <c r="C34" s="15" t="s">
        <v>62</v>
      </c>
      <c r="D34" s="16"/>
      <c r="E34" s="17"/>
      <c r="F34" s="17"/>
      <c r="G34" s="17"/>
      <c r="H34" s="17"/>
      <c r="I34" s="18"/>
      <c r="J34" s="18"/>
      <c r="K34" s="17"/>
      <c r="L34" s="17"/>
      <c r="M34" s="19" t="n">
        <f aca="false">SUM(M35:M42)</f>
        <v>76000</v>
      </c>
      <c r="N34" s="17"/>
      <c r="O34" s="20" t="n">
        <f aca="false">SUM(O35:O42)</f>
        <v>-249820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customFormat="false" ht="12.75" hidden="false" customHeight="false" outlineLevel="0" collapsed="false">
      <c r="A35" s="21"/>
      <c r="B35" s="22"/>
      <c r="C35" s="1" t="n">
        <v>179046</v>
      </c>
      <c r="D35" s="2" t="n">
        <v>36651.4425347222</v>
      </c>
      <c r="E35" s="1" t="s">
        <v>63</v>
      </c>
      <c r="F35" s="1" t="s">
        <v>20</v>
      </c>
      <c r="G35" s="1" t="s">
        <v>38</v>
      </c>
      <c r="H35" s="1" t="s">
        <v>64</v>
      </c>
      <c r="I35" s="3" t="n">
        <v>36652.4347222222</v>
      </c>
      <c r="J35" s="3" t="n">
        <v>36654.4347222222</v>
      </c>
      <c r="L35" s="1" t="n">
        <v>10000</v>
      </c>
      <c r="M35" s="23" t="n">
        <f aca="false">SUM(T35:U35)</f>
        <v>-30000</v>
      </c>
      <c r="N35" s="1" t="n">
        <v>3.275</v>
      </c>
      <c r="O35" s="24" t="n">
        <f aca="false">N35*M35*-1</f>
        <v>98250</v>
      </c>
      <c r="P35" s="1" t="s">
        <v>40</v>
      </c>
      <c r="Q35" s="1" t="s">
        <v>41</v>
      </c>
      <c r="R35" s="1" t="s">
        <v>65</v>
      </c>
      <c r="S35" s="25" t="n">
        <f aca="false">+J35+1-I35</f>
        <v>3</v>
      </c>
      <c r="T35" s="23" t="n">
        <f aca="false">K35*S35</f>
        <v>0</v>
      </c>
      <c r="U35" s="23" t="n">
        <f aca="false">L35*S35*-1</f>
        <v>-30000</v>
      </c>
    </row>
    <row r="36" customFormat="false" ht="12.75" hidden="false" customHeight="false" outlineLevel="0" collapsed="false">
      <c r="A36" s="21"/>
      <c r="B36" s="22"/>
      <c r="C36" s="1" t="n">
        <v>179049</v>
      </c>
      <c r="D36" s="2" t="n">
        <v>36651.4429976852</v>
      </c>
      <c r="E36" s="1" t="s">
        <v>66</v>
      </c>
      <c r="F36" s="1" t="s">
        <v>20</v>
      </c>
      <c r="G36" s="1" t="s">
        <v>38</v>
      </c>
      <c r="H36" s="1" t="s">
        <v>64</v>
      </c>
      <c r="I36" s="3" t="n">
        <v>36652.4347222222</v>
      </c>
      <c r="J36" s="3" t="n">
        <v>36654.4347222222</v>
      </c>
      <c r="K36" s="1" t="n">
        <v>20000</v>
      </c>
      <c r="M36" s="23" t="n">
        <f aca="false">SUM(T36:U36)</f>
        <v>60000</v>
      </c>
      <c r="N36" s="1" t="n">
        <v>3.27</v>
      </c>
      <c r="O36" s="24" t="n">
        <f aca="false">N36*M36*-1</f>
        <v>-196200</v>
      </c>
      <c r="P36" s="1" t="s">
        <v>40</v>
      </c>
      <c r="Q36" s="1" t="s">
        <v>41</v>
      </c>
      <c r="R36" s="1" t="s">
        <v>65</v>
      </c>
      <c r="S36" s="25" t="n">
        <f aca="false">+J36+1-I36</f>
        <v>3</v>
      </c>
      <c r="T36" s="23" t="n">
        <f aca="false">K36*S36</f>
        <v>60000</v>
      </c>
      <c r="U36" s="23" t="n">
        <f aca="false">L36*S36*-1</f>
        <v>-0</v>
      </c>
    </row>
    <row r="37" customFormat="false" ht="12.75" hidden="false" customHeight="false" outlineLevel="0" collapsed="false">
      <c r="A37" s="21"/>
      <c r="B37" s="22"/>
      <c r="C37" s="1" t="n">
        <v>179053</v>
      </c>
      <c r="D37" s="2" t="n">
        <v>36651.4452199074</v>
      </c>
      <c r="E37" s="1" t="s">
        <v>43</v>
      </c>
      <c r="F37" s="1" t="s">
        <v>20</v>
      </c>
      <c r="G37" s="1" t="s">
        <v>38</v>
      </c>
      <c r="H37" s="1" t="s">
        <v>64</v>
      </c>
      <c r="I37" s="3" t="n">
        <v>36652.4347222222</v>
      </c>
      <c r="J37" s="3" t="n">
        <v>36654.4347222222</v>
      </c>
      <c r="L37" s="1" t="n">
        <v>12000</v>
      </c>
      <c r="M37" s="23" t="n">
        <f aca="false">SUM(T37:U37)</f>
        <v>-36000</v>
      </c>
      <c r="N37" s="1" t="n">
        <v>3.2725</v>
      </c>
      <c r="O37" s="24" t="n">
        <f aca="false">N37*M37*-1</f>
        <v>117810</v>
      </c>
      <c r="P37" s="1" t="s">
        <v>40</v>
      </c>
      <c r="Q37" s="1" t="s">
        <v>41</v>
      </c>
      <c r="R37" s="1" t="s">
        <v>65</v>
      </c>
      <c r="S37" s="25" t="n">
        <f aca="false">+J37+1-I37</f>
        <v>3</v>
      </c>
      <c r="T37" s="23" t="n">
        <f aca="false">K37*S37</f>
        <v>0</v>
      </c>
      <c r="U37" s="23" t="n">
        <f aca="false">L37*S37*-1</f>
        <v>-36000</v>
      </c>
    </row>
    <row r="38" customFormat="false" ht="12.75" hidden="false" customHeight="false" outlineLevel="0" collapsed="false">
      <c r="A38" s="21"/>
      <c r="B38" s="22"/>
      <c r="C38" s="1" t="n">
        <v>179056</v>
      </c>
      <c r="D38" s="2" t="n">
        <v>36651.4455671296</v>
      </c>
      <c r="E38" s="1" t="s">
        <v>63</v>
      </c>
      <c r="F38" s="1" t="s">
        <v>20</v>
      </c>
      <c r="G38" s="1" t="s">
        <v>38</v>
      </c>
      <c r="H38" s="1" t="s">
        <v>67</v>
      </c>
      <c r="I38" s="3" t="n">
        <v>36652</v>
      </c>
      <c r="J38" s="3" t="n">
        <v>36654</v>
      </c>
      <c r="K38" s="1" t="n">
        <v>5000</v>
      </c>
      <c r="M38" s="23" t="n">
        <f aca="false">SUM(T38:U38)</f>
        <v>15000</v>
      </c>
      <c r="N38" s="1" t="n">
        <v>3.28</v>
      </c>
      <c r="O38" s="24" t="n">
        <f aca="false">N38*M38*-1</f>
        <v>-49200</v>
      </c>
      <c r="P38" s="1" t="s">
        <v>40</v>
      </c>
      <c r="Q38" s="1" t="s">
        <v>41</v>
      </c>
      <c r="R38" s="1" t="s">
        <v>65</v>
      </c>
      <c r="S38" s="25" t="n">
        <f aca="false">+J38+1-I38</f>
        <v>3</v>
      </c>
      <c r="T38" s="23" t="n">
        <f aca="false">K38*S38</f>
        <v>15000</v>
      </c>
      <c r="U38" s="23" t="n">
        <f aca="false">L38*S38*-1</f>
        <v>-0</v>
      </c>
    </row>
    <row r="39" customFormat="false" ht="12.75" hidden="false" customHeight="false" outlineLevel="0" collapsed="false">
      <c r="A39" s="21"/>
      <c r="B39" s="22"/>
      <c r="C39" s="1" t="n">
        <v>179067</v>
      </c>
      <c r="D39" s="2" t="n">
        <v>36651.4473958333</v>
      </c>
      <c r="E39" s="1" t="s">
        <v>68</v>
      </c>
      <c r="F39" s="1" t="s">
        <v>20</v>
      </c>
      <c r="G39" s="1" t="s">
        <v>38</v>
      </c>
      <c r="H39" s="1" t="s">
        <v>67</v>
      </c>
      <c r="I39" s="3" t="n">
        <v>36652</v>
      </c>
      <c r="J39" s="3" t="n">
        <v>36654</v>
      </c>
      <c r="L39" s="1" t="n">
        <v>5000</v>
      </c>
      <c r="M39" s="23" t="n">
        <f aca="false">SUM(T39:U39)</f>
        <v>-15000</v>
      </c>
      <c r="N39" s="1" t="n">
        <v>3.295</v>
      </c>
      <c r="O39" s="24" t="n">
        <f aca="false">N39*M39*-1</f>
        <v>49425</v>
      </c>
      <c r="P39" s="1" t="s">
        <v>40</v>
      </c>
      <c r="Q39" s="1" t="s">
        <v>41</v>
      </c>
      <c r="R39" s="1" t="s">
        <v>65</v>
      </c>
      <c r="S39" s="25" t="n">
        <f aca="false">+J39+1-I39</f>
        <v>3</v>
      </c>
      <c r="T39" s="23" t="n">
        <f aca="false">K39*S39</f>
        <v>0</v>
      </c>
      <c r="U39" s="23" t="n">
        <f aca="false">L39*S39*-1</f>
        <v>-15000</v>
      </c>
    </row>
    <row r="40" customFormat="false" ht="12.75" hidden="false" customHeight="false" outlineLevel="0" collapsed="false">
      <c r="A40" s="21"/>
      <c r="B40" s="22"/>
      <c r="C40" s="1" t="n">
        <v>179085</v>
      </c>
      <c r="D40" s="2" t="n">
        <v>36651.4529976852</v>
      </c>
      <c r="E40" s="1" t="s">
        <v>63</v>
      </c>
      <c r="F40" s="1" t="s">
        <v>20</v>
      </c>
      <c r="G40" s="1" t="s">
        <v>38</v>
      </c>
      <c r="H40" s="1" t="s">
        <v>67</v>
      </c>
      <c r="I40" s="3" t="n">
        <v>36652</v>
      </c>
      <c r="J40" s="3" t="n">
        <v>36654</v>
      </c>
      <c r="K40" s="1" t="n">
        <v>5000</v>
      </c>
      <c r="M40" s="23" t="n">
        <f aca="false">SUM(T40:U40)</f>
        <v>15000</v>
      </c>
      <c r="N40" s="1" t="n">
        <v>3.28</v>
      </c>
      <c r="O40" s="24" t="n">
        <f aca="false">N40*M40*-1</f>
        <v>-49200</v>
      </c>
      <c r="P40" s="1" t="s">
        <v>40</v>
      </c>
      <c r="Q40" s="1" t="s">
        <v>41</v>
      </c>
      <c r="R40" s="1" t="s">
        <v>65</v>
      </c>
      <c r="S40" s="25" t="n">
        <f aca="false">+J40+1-I40</f>
        <v>3</v>
      </c>
      <c r="T40" s="23" t="n">
        <f aca="false">K40*S40</f>
        <v>15000</v>
      </c>
      <c r="U40" s="23" t="n">
        <f aca="false">L40*S40*-1</f>
        <v>-0</v>
      </c>
    </row>
    <row r="41" customFormat="false" ht="12.75" hidden="false" customHeight="false" outlineLevel="0" collapsed="false">
      <c r="A41" s="21"/>
      <c r="B41" s="22"/>
      <c r="C41" s="1" t="n">
        <v>179086</v>
      </c>
      <c r="D41" s="2" t="n">
        <v>36651.4533217593</v>
      </c>
      <c r="E41" s="1" t="s">
        <v>69</v>
      </c>
      <c r="F41" s="1" t="s">
        <v>20</v>
      </c>
      <c r="G41" s="1" t="s">
        <v>38</v>
      </c>
      <c r="H41" s="1" t="s">
        <v>70</v>
      </c>
      <c r="I41" s="3" t="n">
        <v>36652</v>
      </c>
      <c r="J41" s="3" t="n">
        <v>36677</v>
      </c>
      <c r="K41" s="1" t="n">
        <v>2000</v>
      </c>
      <c r="M41" s="23" t="n">
        <f aca="false">SUM(T41:U41)</f>
        <v>52000</v>
      </c>
      <c r="N41" s="1" t="n">
        <v>3.3025</v>
      </c>
      <c r="O41" s="24" t="n">
        <f aca="false">N41*M41*-1</f>
        <v>-171730</v>
      </c>
      <c r="P41" s="1" t="s">
        <v>40</v>
      </c>
      <c r="Q41" s="1" t="s">
        <v>41</v>
      </c>
      <c r="R41" s="1" t="s">
        <v>65</v>
      </c>
      <c r="S41" s="25" t="n">
        <f aca="false">+J41+1-I41</f>
        <v>26</v>
      </c>
      <c r="T41" s="23" t="n">
        <f aca="false">K41*S41</f>
        <v>52000</v>
      </c>
      <c r="U41" s="23" t="n">
        <f aca="false">L41*S41*-1</f>
        <v>-0</v>
      </c>
    </row>
    <row r="42" customFormat="false" ht="12.75" hidden="false" customHeight="false" outlineLevel="0" collapsed="false">
      <c r="A42" s="21"/>
      <c r="B42" s="22"/>
      <c r="C42" s="1" t="n">
        <v>179090</v>
      </c>
      <c r="D42" s="2" t="n">
        <v>36651.4551041667</v>
      </c>
      <c r="E42" s="1" t="s">
        <v>71</v>
      </c>
      <c r="F42" s="1" t="s">
        <v>20</v>
      </c>
      <c r="G42" s="1" t="s">
        <v>38</v>
      </c>
      <c r="H42" s="1" t="s">
        <v>64</v>
      </c>
      <c r="I42" s="3" t="n">
        <v>36652.4347222222</v>
      </c>
      <c r="J42" s="3" t="n">
        <v>36654.4347222222</v>
      </c>
      <c r="K42" s="1" t="n">
        <v>5000</v>
      </c>
      <c r="M42" s="23" t="n">
        <f aca="false">SUM(T42:U42)</f>
        <v>15000</v>
      </c>
      <c r="N42" s="1" t="n">
        <v>3.265</v>
      </c>
      <c r="O42" s="24" t="n">
        <f aca="false">N42*M42*-1</f>
        <v>-48975</v>
      </c>
      <c r="P42" s="1" t="s">
        <v>40</v>
      </c>
      <c r="Q42" s="1" t="s">
        <v>41</v>
      </c>
      <c r="R42" s="1" t="s">
        <v>65</v>
      </c>
      <c r="S42" s="25" t="n">
        <f aca="false">+J42+1-I42</f>
        <v>3</v>
      </c>
      <c r="T42" s="23" t="n">
        <f aca="false">K42*S42</f>
        <v>15000</v>
      </c>
      <c r="U42" s="23" t="n">
        <f aca="false">L42*S42*-1</f>
        <v>-0</v>
      </c>
    </row>
    <row r="43" customFormat="false" ht="12.75" hidden="false" customHeight="false" outlineLevel="0" collapsed="false">
      <c r="A43" s="21"/>
      <c r="B43" s="22"/>
      <c r="M43" s="23"/>
      <c r="O43" s="24"/>
      <c r="S43" s="25"/>
      <c r="T43" s="23"/>
      <c r="U43" s="23"/>
    </row>
    <row r="44" customFormat="false" ht="13.5" hidden="false" customHeight="false" outlineLevel="0" collapsed="false">
      <c r="A44" s="26"/>
      <c r="B44" s="14" t="n">
        <f aca="false">COUNT(C45:C49)</f>
        <v>5</v>
      </c>
      <c r="C44" s="15" t="s">
        <v>72</v>
      </c>
      <c r="D44" s="16"/>
      <c r="E44" s="17"/>
      <c r="F44" s="17"/>
      <c r="G44" s="17"/>
      <c r="H44" s="17"/>
      <c r="I44" s="18"/>
      <c r="J44" s="18"/>
      <c r="K44" s="17"/>
      <c r="L44" s="17"/>
      <c r="M44" s="19" t="n">
        <f aca="false">SUM(M45:M49)</f>
        <v>765000</v>
      </c>
      <c r="N44" s="17"/>
      <c r="O44" s="2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customFormat="false" ht="12.75" hidden="false" customHeight="false" outlineLevel="0" collapsed="false">
      <c r="A45" s="21"/>
      <c r="B45" s="22"/>
      <c r="C45" s="1" t="n">
        <v>179079</v>
      </c>
      <c r="D45" s="2" t="n">
        <v>36651.4524768519</v>
      </c>
      <c r="E45" s="1" t="s">
        <v>31</v>
      </c>
      <c r="F45" s="1" t="s">
        <v>20</v>
      </c>
      <c r="G45" s="1" t="s">
        <v>21</v>
      </c>
      <c r="H45" s="1" t="s">
        <v>73</v>
      </c>
      <c r="I45" s="3" t="n">
        <v>36678</v>
      </c>
      <c r="J45" s="3" t="n">
        <v>36707</v>
      </c>
      <c r="K45" s="1" t="n">
        <v>5000</v>
      </c>
      <c r="M45" s="23" t="n">
        <f aca="false">SUM(T45:U45)</f>
        <v>150000</v>
      </c>
      <c r="N45" s="1" t="n">
        <v>3.92</v>
      </c>
      <c r="O45" s="24"/>
      <c r="P45" s="1" t="s">
        <v>23</v>
      </c>
      <c r="Q45" s="1" t="s">
        <v>24</v>
      </c>
      <c r="R45" s="1" t="s">
        <v>25</v>
      </c>
      <c r="S45" s="25" t="n">
        <f aca="false">+J45+1-I45</f>
        <v>30</v>
      </c>
      <c r="T45" s="23" t="n">
        <f aca="false">K45*S45</f>
        <v>150000</v>
      </c>
      <c r="U45" s="23" t="n">
        <f aca="false">L45*S45*-1</f>
        <v>-0</v>
      </c>
    </row>
    <row r="46" customFormat="false" ht="12.75" hidden="false" customHeight="false" outlineLevel="0" collapsed="false">
      <c r="A46" s="21"/>
      <c r="B46" s="22"/>
      <c r="C46" s="1" t="n">
        <v>179093</v>
      </c>
      <c r="D46" s="2" t="n">
        <v>36651.4561689815</v>
      </c>
      <c r="E46" s="1" t="s">
        <v>74</v>
      </c>
      <c r="F46" s="1" t="s">
        <v>20</v>
      </c>
      <c r="G46" s="1" t="s">
        <v>21</v>
      </c>
      <c r="H46" s="1" t="s">
        <v>73</v>
      </c>
      <c r="I46" s="3" t="n">
        <v>36678</v>
      </c>
      <c r="J46" s="3" t="n">
        <v>36707</v>
      </c>
      <c r="K46" s="1" t="n">
        <v>4000</v>
      </c>
      <c r="M46" s="23" t="n">
        <f aca="false">SUM(T46:U46)</f>
        <v>120000</v>
      </c>
      <c r="N46" s="1" t="n">
        <v>3.92</v>
      </c>
      <c r="O46" s="24"/>
      <c r="P46" s="1" t="s">
        <v>23</v>
      </c>
      <c r="Q46" s="1" t="s">
        <v>24</v>
      </c>
      <c r="R46" s="1" t="s">
        <v>25</v>
      </c>
      <c r="S46" s="25" t="n">
        <f aca="false">+J46+1-I46</f>
        <v>30</v>
      </c>
      <c r="T46" s="23" t="n">
        <f aca="false">K46*S46</f>
        <v>120000</v>
      </c>
      <c r="U46" s="23" t="n">
        <f aca="false">L46*S46*-1</f>
        <v>-0</v>
      </c>
    </row>
    <row r="47" customFormat="false" ht="12.75" hidden="false" customHeight="false" outlineLevel="0" collapsed="false">
      <c r="A47" s="21"/>
      <c r="B47" s="22"/>
      <c r="C47" s="1" t="n">
        <v>179094</v>
      </c>
      <c r="D47" s="2" t="n">
        <v>36651.4562847222</v>
      </c>
      <c r="E47" s="1" t="s">
        <v>28</v>
      </c>
      <c r="F47" s="1" t="s">
        <v>20</v>
      </c>
      <c r="G47" s="1" t="s">
        <v>21</v>
      </c>
      <c r="H47" s="1" t="s">
        <v>73</v>
      </c>
      <c r="I47" s="3" t="n">
        <v>36678</v>
      </c>
      <c r="J47" s="3" t="n">
        <v>36707</v>
      </c>
      <c r="K47" s="1" t="n">
        <v>1000</v>
      </c>
      <c r="M47" s="23" t="n">
        <f aca="false">SUM(T47:U47)</f>
        <v>30000</v>
      </c>
      <c r="N47" s="1" t="n">
        <v>3.92</v>
      </c>
      <c r="O47" s="24"/>
      <c r="P47" s="1" t="s">
        <v>23</v>
      </c>
      <c r="Q47" s="1" t="s">
        <v>24</v>
      </c>
      <c r="R47" s="1" t="s">
        <v>25</v>
      </c>
      <c r="S47" s="25" t="n">
        <f aca="false">+J47+1-I47</f>
        <v>30</v>
      </c>
      <c r="T47" s="23" t="n">
        <f aca="false">K47*S47</f>
        <v>30000</v>
      </c>
      <c r="U47" s="23" t="n">
        <f aca="false">L47*S47*-1</f>
        <v>-0</v>
      </c>
    </row>
    <row r="48" customFormat="false" ht="12.75" hidden="false" customHeight="false" outlineLevel="0" collapsed="false">
      <c r="A48" s="21"/>
      <c r="B48" s="22"/>
      <c r="C48" s="1" t="n">
        <v>179097</v>
      </c>
      <c r="D48" s="2" t="n">
        <v>36651.4580324074</v>
      </c>
      <c r="E48" s="1" t="s">
        <v>75</v>
      </c>
      <c r="F48" s="1" t="s">
        <v>20</v>
      </c>
      <c r="G48" s="1" t="s">
        <v>76</v>
      </c>
      <c r="H48" s="1" t="s">
        <v>77</v>
      </c>
      <c r="I48" s="3" t="n">
        <v>36678</v>
      </c>
      <c r="J48" s="3" t="n">
        <v>36707</v>
      </c>
      <c r="L48" s="1" t="n">
        <v>10000</v>
      </c>
      <c r="M48" s="23" t="n">
        <f aca="false">SUM(T48:U48)</f>
        <v>-300000</v>
      </c>
      <c r="N48" s="1" t="n">
        <v>0.005</v>
      </c>
      <c r="O48" s="24"/>
      <c r="P48" s="1" t="s">
        <v>23</v>
      </c>
      <c r="Q48" s="1" t="s">
        <v>24</v>
      </c>
      <c r="R48" s="1" t="s">
        <v>25</v>
      </c>
      <c r="S48" s="25" t="n">
        <f aca="false">+J48+1-I48</f>
        <v>30</v>
      </c>
      <c r="T48" s="23" t="n">
        <f aca="false">K48*S48</f>
        <v>0</v>
      </c>
      <c r="U48" s="23" t="n">
        <f aca="false">L48*S48*-1</f>
        <v>-300000</v>
      </c>
    </row>
    <row r="49" customFormat="false" ht="12.75" hidden="false" customHeight="false" outlineLevel="0" collapsed="false">
      <c r="A49" s="28"/>
      <c r="B49" s="29"/>
      <c r="C49" s="1" t="n">
        <v>179088</v>
      </c>
      <c r="D49" s="2" t="n">
        <v>36651.4548842593</v>
      </c>
      <c r="E49" s="1" t="s">
        <v>78</v>
      </c>
      <c r="F49" s="1" t="s">
        <v>20</v>
      </c>
      <c r="G49" s="1" t="s">
        <v>79</v>
      </c>
      <c r="H49" s="1" t="s">
        <v>80</v>
      </c>
      <c r="I49" s="3" t="n">
        <v>36678</v>
      </c>
      <c r="J49" s="3" t="n">
        <v>36830</v>
      </c>
      <c r="K49" s="1" t="n">
        <v>5000</v>
      </c>
      <c r="M49" s="23" t="n">
        <f aca="false">SUM(T49:U49)</f>
        <v>765000</v>
      </c>
      <c r="N49" s="1" t="n">
        <v>3.9975</v>
      </c>
      <c r="O49" s="24"/>
      <c r="P49" s="1" t="s">
        <v>23</v>
      </c>
      <c r="Q49" s="1" t="s">
        <v>24</v>
      </c>
      <c r="R49" s="1" t="s">
        <v>81</v>
      </c>
      <c r="S49" s="25" t="n">
        <f aca="false">+J49+1-I49</f>
        <v>153</v>
      </c>
      <c r="T49" s="23" t="n">
        <f aca="false">K49*S49</f>
        <v>765000</v>
      </c>
      <c r="U49" s="23" t="n">
        <f aca="false">L49*S49*-1</f>
        <v>-0</v>
      </c>
    </row>
  </sheetData>
  <mergeCells count="1">
    <mergeCell ref="A2:B2"/>
  </mergeCells>
  <printOptions headings="false" gridLines="false" gridLinesSet="true" horizontalCentered="true" verticalCentered="false"/>
  <pageMargins left="0" right="0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2000-05-05T15:18:14Z</dcterms:created>
  <dc:creator>khorn</dc:creator>
  <dc:description/>
  <dc:language>en-US</dc:language>
  <cp:lastModifiedBy>sthomas</cp:lastModifiedBy>
  <cp:lastPrinted>2000-05-05T16:48:41Z</cp:lastPrinted>
  <cp:revision>0</cp:revision>
  <dc:subject/>
  <dc:title/>
</cp:coreProperties>
</file>