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<sst xmlns="http://schemas.openxmlformats.org/spreadsheetml/2006/main" count="411" uniqueCount="261">
  <si>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</si>
  <si>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</si>
  <si>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</si>
  <si>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</si>
  <si>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</si>
  <si>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</si>
  <si>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</si>
  <si>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</si>
  <si>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</si>
  <si>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</si>
  <si>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</si>
  <si>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</si>
  <si>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</si>
  <si>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</si>
  <si>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</si>
  <si>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</si>
  <si>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</si>
  <si>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</si>
  <si>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</si>
  <si>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</si>
  <si>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</si>
  <si>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</si>
  <si>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</si>
  <si>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</si>
  <si>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</si>
  <si>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</si>
  <si>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</si>
  <si>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</si>
  <si>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</si>
  <si>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</si>
  <si>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</si>
  <si>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</si>
  <si>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</si>
  <si>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</si>
  <si>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</si>
  <si>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</si>
  <si>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</si>
  <si>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</si>
  <si>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</si>
  <si>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</si>
  <si>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LL - PM, Sunday - CR - AM, LL  - PM, on call pager(800-905-6110) 2 -10 BA</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</si>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</sst>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37326</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-15274</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37324</v>
      </c>
      <c r="I9" s="44"/>
      <c r="J9" s="45"/>
      <c r="K9" s="46" t="n">
        <v>-6196</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37324</v>
      </c>
      <c r="I10" s="44" t="n">
        <v>37257</v>
      </c>
      <c r="J10" s="45" t="n">
        <v>5502</v>
      </c>
      <c r="K10" s="46" t="n">
        <v>-2246</v>
      </c>
      <c r="L10" s="45" t="n">
        <f aca="false">J10+K10</f>
        <v>3256</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37324</v>
      </c>
      <c r="I11" s="44" t="n">
        <v>37257</v>
      </c>
      <c r="J11" s="45" t="n">
        <v>15403</v>
      </c>
      <c r="K11" s="46" t="n">
        <v>862</v>
      </c>
      <c r="L11" s="45" t="n">
        <f aca="false">J11+K11</f>
        <v>16265</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37324</v>
      </c>
      <c r="I12" s="44" t="n">
        <v>37257</v>
      </c>
      <c r="J12" s="45" t="n">
        <v>-20902</v>
      </c>
      <c r="K12" s="46" t="n">
        <v>-42703</v>
      </c>
      <c r="L12" s="45" t="n">
        <f aca="false">J12+K12-K13</f>
        <v>-56608</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37324</v>
      </c>
      <c r="I13" s="44"/>
      <c r="J13" s="45"/>
      <c r="K13" s="46" t="n">
        <v>-6997</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37324</v>
      </c>
      <c r="I14" s="44" t="n">
        <v>37073</v>
      </c>
      <c r="J14" s="45" t="n">
        <v>128641</v>
      </c>
      <c r="K14" s="46" t="n">
        <v>-10437</v>
      </c>
      <c r="L14" s="45" t="n">
        <f aca="false">J14+K14+K15</f>
        <v>106552</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37324</v>
      </c>
      <c r="I15" s="44"/>
      <c r="J15" s="45"/>
      <c r="K15" s="46" t="n">
        <v>-11652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-25560</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37324</v>
      </c>
      <c r="I17" s="44"/>
      <c r="J17" s="45"/>
      <c r="K17" s="46" t="n">
        <v>4012</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37324</v>
      </c>
      <c r="I18" s="44" t="n">
        <v>37257</v>
      </c>
      <c r="J18" s="45" t="n">
        <v>-5567</v>
      </c>
      <c r="K18" s="46" t="n">
        <v>408</v>
      </c>
      <c r="L18" s="45" t="n">
        <f aca="false">J18+K18</f>
        <v>-5159</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37324</v>
      </c>
      <c r="I19" s="44"/>
      <c r="J19" s="45" t="n">
        <v>30791</v>
      </c>
      <c r="K19" s="46" t="n">
        <v>-14645</v>
      </c>
      <c r="L19" s="45" t="n">
        <f aca="false">J19+K19</f>
        <v>16146</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37324</v>
      </c>
      <c r="I20" s="44" t="s">
        <v>88</v>
      </c>
      <c r="J20" s="45" t="n">
        <v>0</v>
      </c>
      <c r="K20" s="46" t="n">
        <v>-470</v>
      </c>
      <c r="L20" s="45" t="n">
        <f aca="false">J20+K20</f>
        <v>-470</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37324</v>
      </c>
      <c r="I21" s="44" t="n">
        <v>37257</v>
      </c>
      <c r="J21" s="45" t="n">
        <v>-24697</v>
      </c>
      <c r="K21" s="46" t="n">
        <v>58699</v>
      </c>
      <c r="L21" s="45" t="n">
        <f aca="false">J21+K21+K22</f>
        <v>34002</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83703</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37324</v>
      </c>
      <c r="I26" s="44"/>
      <c r="J26" s="45"/>
      <c r="K26" s="46" t="n">
        <v>2422</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37324</v>
      </c>
      <c r="I27" s="44" t="n">
        <v>36526</v>
      </c>
      <c r="J27" s="45" t="n">
        <v>119106</v>
      </c>
      <c r="K27" s="46" t="n">
        <v>2812</v>
      </c>
      <c r="L27" s="45" t="n">
        <f aca="false">J27+K27+K28</f>
        <v>145670</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37324</v>
      </c>
      <c r="I28" s="44"/>
      <c r="J28" s="45"/>
      <c r="K28" s="46" t="n">
        <v>23752</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37324</v>
      </c>
      <c r="I29" s="44" t="n">
        <v>37257</v>
      </c>
      <c r="J29" s="45" t="n">
        <v>-231653</v>
      </c>
      <c r="K29" s="46" t="n">
        <v>-154243</v>
      </c>
      <c r="L29" s="45" t="n">
        <f aca="false">J29+K29+K30+K31</f>
        <v>-352825</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37324</v>
      </c>
      <c r="I30" s="44"/>
      <c r="J30" s="45"/>
      <c r="K30" s="46" t="n">
        <v>21370</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37324</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37324</v>
      </c>
      <c r="I32" s="44" t="n">
        <v>37257</v>
      </c>
      <c r="J32" s="45" t="n">
        <v>216803</v>
      </c>
      <c r="K32" s="46" t="n">
        <v>53242</v>
      </c>
      <c r="L32" s="45" t="n">
        <f aca="false">J32+K32</f>
        <v>270045</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37324</v>
      </c>
      <c r="I33" s="44" t="n">
        <v>37257</v>
      </c>
      <c r="J33" s="45" t="n">
        <v>102154</v>
      </c>
      <c r="K33" s="46" t="n">
        <v>55008</v>
      </c>
      <c r="L33" s="45" t="n">
        <f aca="false">J33+K33+K34+K35</f>
        <v>180983</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37324</v>
      </c>
      <c r="I34" s="44"/>
      <c r="J34" s="45"/>
      <c r="K34" s="46" t="n">
        <v>23821</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37324</v>
      </c>
      <c r="I36" s="44" t="n">
        <v>37257</v>
      </c>
      <c r="J36" s="45" t="n">
        <v>10888</v>
      </c>
      <c r="K36" s="46" t="n">
        <v>4660</v>
      </c>
      <c r="L36" s="45" t="n">
        <f aca="false">J36+K36</f>
        <v>15548</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37324</v>
      </c>
      <c r="I39" s="44" t="n">
        <v>37257</v>
      </c>
      <c r="J39" s="45" t="n">
        <v>-21733</v>
      </c>
      <c r="K39" s="46" t="n">
        <v>9488</v>
      </c>
      <c r="L39" s="45" t="n">
        <f aca="false">J39+K39+K40+K41</f>
        <v>-16725</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37324</v>
      </c>
      <c r="I40" s="44"/>
      <c r="J40" s="45"/>
      <c r="K40" s="46" t="n">
        <v>5145</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37324</v>
      </c>
      <c r="I41" s="44"/>
      <c r="J41" s="45"/>
      <c r="K41" s="46" t="n">
        <v>-9625</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37321</v>
      </c>
      <c r="I43" s="44" t="s">
        <v>88</v>
      </c>
      <c r="J43" s="45" t="n">
        <v>0</v>
      </c>
      <c r="K43" s="46" t="n">
        <v>-29954</v>
      </c>
      <c r="L43" s="45" t="n">
        <f aca="false">J43+K43</f>
        <v>-29954</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37324</v>
      </c>
      <c r="I45" s="44"/>
      <c r="J45" s="45"/>
      <c r="K45" s="46" t="n">
        <v>4</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37324</v>
      </c>
      <c r="I46" s="44"/>
      <c r="J46" s="45" t="n">
        <v>20855</v>
      </c>
      <c r="K46" s="46" t="n">
        <v>108000</v>
      </c>
      <c r="L46" s="45" t="n">
        <f aca="false">J46+K46+K47</f>
        <v>89264</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37324</v>
      </c>
      <c r="I47" s="44"/>
      <c r="J47" s="45"/>
      <c r="K47" s="46" t="n">
        <v>-39591</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37324</v>
      </c>
      <c r="I49" s="44"/>
      <c r="J49" s="45" t="n">
        <v>96632</v>
      </c>
      <c r="K49" s="46" t="n">
        <v>-7469</v>
      </c>
      <c r="L49" s="45" t="n">
        <f aca="false">J49+K49+K50</f>
        <v>89163</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37324</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37324</v>
      </c>
      <c r="I53" s="44" t="s">
        <v>88</v>
      </c>
      <c r="J53" s="45" t="n">
        <v>0</v>
      </c>
      <c r="K53" s="46" t="n">
        <v>-2377</v>
      </c>
      <c r="L53" s="45" t="n">
        <f aca="false">J53+K53</f>
        <v>-2377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37324</v>
      </c>
      <c r="I55" s="44" t="n">
        <v>36982</v>
      </c>
      <c r="J55" s="45" t="n">
        <v>-403334</v>
      </c>
      <c r="K55" s="46" t="n">
        <v>9384</v>
      </c>
      <c r="L55" s="45" t="n">
        <f aca="false">J55+K55</f>
        <v>-393950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37324</v>
      </c>
      <c r="I57" s="44" t="n">
        <v>37257</v>
      </c>
      <c r="J57" s="45" t="n">
        <v>-84833</v>
      </c>
      <c r="K57" s="46" t="n">
        <v>14862</v>
      </c>
      <c r="L57" s="45" t="n">
        <f aca="false">J57+K57</f>
        <v>-69971</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71149</v>
      </c>
      <c r="L59" s="69" t="n">
        <f aca="false">SUM(L8:L58)</f>
        <v>829037</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-32801</v>
      </c>
      <c r="L60" s="76" t="n">
        <f aca="false">L20+L43+L52+L53</f>
        <v>-32801</v>
      </c>
    </row>
    <row r="61" customFormat="false" ht="15.75" hidden="true" customHeight="false" outlineLevel="0" collapsed="false">
      <c r="A61" s="77" t="s">
        <v>160</v>
      </c>
      <c r="B61" s="77"/>
      <c r="C61" s="77"/>
      <c r="D61" s="78" t="n">
        <f aca="false">L61</f>
        <v>1625273</v>
      </c>
      <c r="E61" s="18"/>
      <c r="F61" s="18"/>
      <c r="G61" s="79" t="s">
        <v>157</v>
      </c>
      <c r="H61" s="66"/>
      <c r="I61" s="80"/>
      <c r="J61" s="81"/>
      <c r="K61" s="82" t="n">
        <f aca="false">SUM(K8:K60)</f>
        <v>109497</v>
      </c>
      <c r="L61" s="82" t="n">
        <f aca="false">SUM(L8:L60)</f>
        <v>1625273</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-1091588</v>
      </c>
      <c r="L63" s="92" t="n">
        <f aca="false">L61-L62</f>
        <v>1190742</v>
      </c>
    </row>
    <row r="64" customFormat="false" ht="13.5" hidden="false" customHeight="false" outlineLevel="0" collapsed="false">
      <c r="A64" s="93"/>
      <c r="B64" s="93"/>
      <c r="C64" s="94"/>
      <c r="D64" s="95" t="s">
        <v>165</v>
      </c>
      <c r="E64" s="88"/>
      <c r="F64" s="88"/>
      <c r="G64" s="94"/>
      <c r="H64" s="96"/>
      <c r="I64" s="97" t="s">
        <v>166</v>
      </c>
      <c r="J64" s="97"/>
      <c r="K64" s="98" t="n">
        <f aca="false">K59-K60</f>
        <v>103950</v>
      </c>
      <c r="L64" s="98" t="n">
        <f aca="false">L59-L60</f>
        <v>861838</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3256</v>
      </c>
      <c r="I8" s="112" t="n">
        <f aca="false">-F8+H8</f>
        <v>3256</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-56608</v>
      </c>
      <c r="I12" s="112" t="n">
        <f aca="false">-F12+H12</f>
        <v>-56608</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106552</v>
      </c>
      <c r="I13" s="112" t="n">
        <f aca="false">-F13+H13</f>
        <v>106552</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-25560</v>
      </c>
      <c r="I14" s="112" t="n">
        <f aca="false">-F14+H14</f>
        <v>-25560</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-5159</v>
      </c>
      <c r="I15" s="112" t="n">
        <f aca="false">-F15+H15</f>
        <v>-5159</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16146</v>
      </c>
      <c r="I16" s="112" t="n">
        <f aca="false">-F16+H16</f>
        <v>16146</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-470</v>
      </c>
      <c r="I17" s="112" t="n">
        <f aca="false">-F17+H17</f>
        <v>-470</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83703</v>
      </c>
      <c r="I20" s="112" t="n">
        <f aca="false">-F20+H20</f>
        <v>83703</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145670</v>
      </c>
      <c r="I21" s="112" t="n">
        <f aca="false">-F21+H21</f>
        <v>145670</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-352825</v>
      </c>
      <c r="I22" s="112" t="n">
        <f aca="false">-F22+H22</f>
        <v>-352825</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270045</v>
      </c>
      <c r="I23" s="112" t="n">
        <f aca="false">-F23+H23</f>
        <v>270045</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180983</v>
      </c>
      <c r="I24" s="112" t="n">
        <f aca="false">-F24+H24</f>
        <v>180983</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15548</v>
      </c>
      <c r="I25" s="112" t="n">
        <f aca="false">-F25+H25</f>
        <v>15548</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-16725</v>
      </c>
      <c r="I27" s="112" t="n">
        <f aca="false">-F27+H27</f>
        <v>-16725</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135180</v>
      </c>
      <c r="I30" s="112" t="n">
        <f aca="false">-F30+H30</f>
        <v>135180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89264</v>
      </c>
      <c r="I31" s="112" t="n">
        <f aca="false">-F31+H31</f>
        <v>89264</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-2377</v>
      </c>
      <c r="I36" s="112" t="n">
        <f aca="false">-F36+H36</f>
        <v>-2377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-393950</v>
      </c>
      <c r="I38" s="112" t="n">
        <f aca="false">-F38+H38</f>
        <v>-393950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-69971</v>
      </c>
      <c r="I40" s="112" t="n">
        <f aca="false">-F40+H40</f>
        <v>-69971</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3256</v>
      </c>
      <c r="J9" s="136"/>
      <c r="K9" s="138" t="n">
        <f aca="false">SUM(E9:J9)</f>
        <v>1483</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16265</v>
      </c>
      <c r="J10" s="136"/>
      <c r="K10" s="138" t="n">
        <f aca="false">SUM(E10:J10)</f>
        <v>-137302</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-56608</v>
      </c>
      <c r="J12" s="136"/>
      <c r="K12" s="138" t="n">
        <f aca="false">SUM(E12:J12)</f>
        <v>153199</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106552</v>
      </c>
      <c r="J13" s="136"/>
      <c r="K13" s="138" t="n">
        <f aca="false">SUM(E13:J13)</f>
        <v>319884</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-25560</v>
      </c>
      <c r="J14" s="136"/>
      <c r="K14" s="138" t="n">
        <f aca="false">SUM(E14:J14)</f>
        <v>-43430</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-5159</v>
      </c>
      <c r="J15" s="136"/>
      <c r="K15" s="138" t="n">
        <f aca="false">SUM(E15:J15)</f>
        <v>-69944</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16146</v>
      </c>
      <c r="J16" s="136"/>
      <c r="K16" s="138" t="n">
        <f aca="false">SUM(E16:J16)</f>
        <v>133655</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-470</v>
      </c>
      <c r="J17" s="136"/>
      <c r="K17" s="138" t="n">
        <f aca="false">SUM(E17:J17)</f>
        <v>3828</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83703</v>
      </c>
      <c r="J20" s="136"/>
      <c r="K20" s="138" t="n">
        <f aca="false">SUM(E20:J20)</f>
        <v>578851</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145670</v>
      </c>
      <c r="J21" s="136"/>
      <c r="K21" s="138" t="n">
        <f aca="false">SUM(E21:J21)+K30</f>
        <v>470439</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-352825</v>
      </c>
      <c r="J22" s="136"/>
      <c r="K22" s="138" t="n">
        <f aca="false">SUM(E22:J22)</f>
        <v>-266980</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270045</v>
      </c>
      <c r="J23" s="136"/>
      <c r="K23" s="138" t="n">
        <f aca="false">SUM(E23:J23)</f>
        <v>422550</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180983</v>
      </c>
      <c r="J24" s="136"/>
      <c r="K24" s="138" t="n">
        <f aca="false">SUM(E24:J24)</f>
        <v>198865</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15548</v>
      </c>
      <c r="J25" s="140"/>
      <c r="K25" s="139" t="n">
        <f aca="false">SUM(E25:J25)</f>
        <v>-190203</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-16725</v>
      </c>
      <c r="J27" s="136"/>
      <c r="K27" s="138" t="n">
        <f aca="false">SUM(E27:J27)</f>
        <v>-48839</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135180</v>
      </c>
      <c r="J29" s="136"/>
      <c r="K29" s="138" t="n">
        <f aca="false">SUM(E29:J29)</f>
        <v>128665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224444</v>
      </c>
      <c r="J30" s="136"/>
      <c r="K30" s="138" t="n">
        <f aca="false">SUM(E30:J30)</f>
        <v>292444</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-393950</v>
      </c>
      <c r="J36" s="136"/>
      <c r="K36" s="138" t="n">
        <f aca="false">SUM(E36:J36)</f>
        <v>-520299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2002-03-11T09:43:13Z</cp:lastPrinted>
  <dcterms:modified xsi:type="dcterms:W3CDTF">2002-03-11T09:43:16Z</dcterms:modified>
  <cp:revision>0</cp:revision>
  <dc:subject/>
  <dc:title/>
</cp:coreProperties>
</file>