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<sst xmlns="http://schemas.openxmlformats.org/spreadsheetml/2006/main" count="411" uniqueCount="261">
  <si>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</si>
  <si>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</si>
  <si>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</si>
  <si>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</si>
  <si>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</si>
  <si>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</si>
  <si>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</si>
  <si>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</si>
  <si>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</si>
  <si>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</si>
  <si>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</si>
  <si>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</si>
  <si>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</si>
  <si>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</si>
  <si>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</si>
  <si>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</si>
  <si>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</si>
  <si>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</si>
  <si>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</si>
  <si>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</si>
  <si>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</si>
  <si>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</si>
  <si>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</si>
  <si>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</si>
  <si>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</si>
  <si>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</si>
  <si>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</si>
  <si>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</si>
  <si>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</si>
  <si>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</si>
  <si>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</si>
  <si>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</si>
  <si>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</si>
  <si>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</si>
  <si>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</si>
  <si>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</si>
  <si>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</si>
  <si>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</si>
  <si>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</si>
  <si>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</si>
  <si>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-LC - AM, MC - PM, Sunday - LC - AM, MC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</si>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</sst>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10">
    <numFmt numFmtId="164" formatCode="General"/>
    <numFmt numFmtId="165" formatCode="[$-409]m/d/yyyy"/>
    <numFmt numFmtId="166" formatCode="mm/dd/yy"/>
    <numFmt numFmtId="167" formatCode="[$-409]#,##0_);[RED]\(#,##0\)"/>
    <numFmt numFmtId="168" formatCode="[$-409]d\-mmm"/>
    <numFmt numFmtId="169" formatCode="[$-409]mmm\-yy"/>
    <numFmt numFmtId="170" formatCode="_(* #,##0.00_);_(* \(#,##0.00\);_(* \-??_);_(@_)"/>
    <numFmt numFmtId="171" formatCode="[$-409]#,##0_);\(#,##0\)"/>
    <numFmt numFmtId="172" formatCode="0"/>
    <numFmt numFmtId="173"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7"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7" fontId="6" fillId="0" borderId="5" xfId="0" applyFont="true" applyBorder="true" applyAlignment="false" applyProtection="true">
      <alignment horizontal="general" vertical="bottom" textRotation="0" wrapText="false" indent="0" shrinkToFit="false"/>
      <protection locked="true" hidden="false"/>
    </xf>
    <xf numFmtId="167"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9" fontId="4" fillId="2" borderId="11" xfId="0" applyFont="true" applyBorder="true" applyAlignment="true" applyProtection="true">
      <alignment horizontal="center" vertical="bottom" textRotation="0" wrapText="false" indent="0" shrinkToFit="false"/>
      <protection locked="false" hidden="false"/>
    </xf>
    <xf numFmtId="171" fontId="4" fillId="2" borderId="1" xfId="15" applyFont="true" applyBorder="true" applyAlignment="true" applyProtection="true">
      <alignment horizontal="right" vertical="bottom" textRotation="0" wrapText="false" indent="0" shrinkToFit="false"/>
      <protection locked="false" hidden="false"/>
    </xf>
    <xf numFmtId="171" fontId="4" fillId="3" borderId="1" xfId="15" applyFont="true" applyBorder="true" applyAlignment="true" applyProtection="true">
      <alignment horizontal="right"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8" fontId="6" fillId="0" borderId="11" xfId="0" applyFont="true" applyBorder="true" applyAlignment="true" applyProtection="true">
      <alignment horizontal="center" vertical="bottom" textRotation="0" wrapText="false" indent="0" shrinkToFit="false"/>
      <protection locked="true" hidden="false"/>
    </xf>
    <xf numFmtId="172"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7" fontId="6" fillId="0" borderId="2"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71"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1" fontId="8" fillId="3" borderId="15" xfId="15" applyFont="true" applyBorder="true" applyAlignment="true" applyProtection="true">
      <alignment horizontal="right" vertical="bottom" textRotation="0" wrapText="false" indent="0" shrinkToFit="false"/>
      <protection locked="true" hidden="false"/>
    </xf>
    <xf numFmtId="171" fontId="8" fillId="0" borderId="15"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3"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7" fontId="9" fillId="0" borderId="8" xfId="0" applyFont="true" applyBorder="true" applyAlignment="false" applyProtection="true">
      <alignment horizontal="general" vertical="bottom" textRotation="0" wrapText="false" indent="0" shrinkToFit="false"/>
      <protection locked="true" hidden="false"/>
    </xf>
    <xf numFmtId="167"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7"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7"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3"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7"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7" fontId="6" fillId="0" borderId="0" xfId="0" applyFont="true" applyBorder="false" applyAlignment="false" applyProtection="true">
      <alignment horizontal="general" vertical="bottom" textRotation="0" wrapText="false" indent="0" shrinkToFit="false"/>
      <protection locked="true" hidden="false"/>
    </xf>
    <xf numFmtId="167" fontId="6" fillId="0" borderId="11" xfId="0" applyFont="true" applyBorder="true" applyAlignment="false" applyProtection="true">
      <alignment horizontal="general" vertical="bottom" textRotation="0" wrapText="false" indent="0" shrinkToFit="false"/>
      <protection locked="true" hidden="false"/>
    </xf>
    <xf numFmtId="167" fontId="6" fillId="0" borderId="0" xfId="0" applyFont="true" applyBorder="false" applyAlignment="true" applyProtection="true">
      <alignment horizontal="center" vertical="bottom" textRotation="0" wrapText="false" indent="0" shrinkToFit="false"/>
      <protection locked="true" hidden="false"/>
    </xf>
    <xf numFmtId="167" fontId="0" fillId="0" borderId="0"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7" fontId="4" fillId="0" borderId="9"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7" fontId="4" fillId="0" borderId="18"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9" fontId="10" fillId="0" borderId="0" xfId="0" applyFont="true" applyBorder="false" applyAlignment="true" applyProtection="true">
      <alignment horizontal="center"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7" fontId="6" fillId="2" borderId="0" xfId="0" applyFont="tru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7" fontId="10" fillId="0" borderId="4" xfId="0" applyFont="true" applyBorder="true" applyAlignment="false" applyProtection="true">
      <alignment horizontal="general" vertical="bottom" textRotation="0" wrapText="false" indent="0" shrinkToFit="false"/>
      <protection locked="true" hidden="false"/>
    </xf>
    <xf numFmtId="167" fontId="10" fillId="0" borderId="3"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7"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7"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O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37323</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37317</v>
      </c>
      <c r="I8" s="44" t="n">
        <v>37257</v>
      </c>
      <c r="J8" s="45" t="n">
        <v>-9078</v>
      </c>
      <c r="K8" s="46" t="n">
        <v>0</v>
      </c>
      <c r="L8" s="45" t="n">
        <f aca="false">J8+K8+K9</f>
        <v>-13196</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37321</v>
      </c>
      <c r="I9" s="44"/>
      <c r="J9" s="45"/>
      <c r="K9" s="46" t="n">
        <v>-4118</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37321</v>
      </c>
      <c r="I10" s="44" t="n">
        <v>37257</v>
      </c>
      <c r="J10" s="45" t="n">
        <v>5502</v>
      </c>
      <c r="K10" s="46" t="n">
        <v>253</v>
      </c>
      <c r="L10" s="45" t="n">
        <f aca="false">J10+K10</f>
        <v>5755</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37321</v>
      </c>
      <c r="I11" s="44" t="n">
        <v>37257</v>
      </c>
      <c r="J11" s="45" t="n">
        <v>15403</v>
      </c>
      <c r="K11" s="46" t="n">
        <v>1905</v>
      </c>
      <c r="L11" s="45" t="n">
        <f aca="false">J11+K11</f>
        <v>17308</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37321</v>
      </c>
      <c r="I12" s="44" t="n">
        <v>37257</v>
      </c>
      <c r="J12" s="45" t="n">
        <v>-20902</v>
      </c>
      <c r="K12" s="46" t="n">
        <v>-35226</v>
      </c>
      <c r="L12" s="45" t="n">
        <f aca="false">J12+K12-K13</f>
        <v>-57308</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37321</v>
      </c>
      <c r="I13" s="44"/>
      <c r="J13" s="45"/>
      <c r="K13" s="46" t="n">
        <v>1180</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37321</v>
      </c>
      <c r="I14" s="44" t="n">
        <v>37073</v>
      </c>
      <c r="J14" s="45" t="n">
        <v>128641</v>
      </c>
      <c r="K14" s="46" t="n">
        <v>-9303</v>
      </c>
      <c r="L14" s="45" t="n">
        <f aca="false">J14+K14+K15</f>
        <v>111658</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37321</v>
      </c>
      <c r="I15" s="44"/>
      <c r="J15" s="45"/>
      <c r="K15" s="46" t="n">
        <v>-7680</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37317</v>
      </c>
      <c r="I16" s="44"/>
      <c r="J16" s="45" t="n">
        <v>-29572</v>
      </c>
      <c r="K16" s="46" t="n">
        <v>0</v>
      </c>
      <c r="L16" s="45" t="n">
        <f aca="false">J16+K16+K17</f>
        <v>-25219</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37321</v>
      </c>
      <c r="I17" s="44"/>
      <c r="J17" s="45"/>
      <c r="K17" s="46" t="n">
        <v>4353</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37321</v>
      </c>
      <c r="I18" s="44" t="n">
        <v>37257</v>
      </c>
      <c r="J18" s="45" t="n">
        <v>-5567</v>
      </c>
      <c r="K18" s="46" t="n">
        <v>261</v>
      </c>
      <c r="L18" s="45" t="n">
        <f aca="false">J18+K18</f>
        <v>-5306</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37321</v>
      </c>
      <c r="I19" s="44"/>
      <c r="J19" s="45" t="n">
        <v>30791</v>
      </c>
      <c r="K19" s="46" t="n">
        <v>10587</v>
      </c>
      <c r="L19" s="45" t="n">
        <f aca="false">J19+K19</f>
        <v>41378</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37321</v>
      </c>
      <c r="I20" s="44" t="s">
        <v>88</v>
      </c>
      <c r="J20" s="45" t="n">
        <v>0</v>
      </c>
      <c r="K20" s="46" t="n">
        <v>-7331</v>
      </c>
      <c r="L20" s="45" t="n">
        <f aca="false">J20+K20</f>
        <v>-7331</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37321</v>
      </c>
      <c r="I21" s="44" t="n">
        <v>37257</v>
      </c>
      <c r="J21" s="45" t="n">
        <v>-24697</v>
      </c>
      <c r="K21" s="46" t="n">
        <v>59956</v>
      </c>
      <c r="L21" s="45" t="n">
        <f aca="false">J21+K21+K22</f>
        <v>35259</v>
      </c>
      <c r="M21" s="47"/>
      <c r="N21" s="48"/>
      <c r="O21" s="48"/>
    </row>
    <row r="22" customFormat="false" ht="12.75" hidden="false" customHeight="false" outlineLevel="0" collapsed="false">
      <c r="A22" s="39"/>
      <c r="B22" s="40"/>
      <c r="C22" s="41" t="s">
        <v>92</v>
      </c>
      <c r="D22" s="40" t="n">
        <v>78300</v>
      </c>
      <c r="E22" s="40"/>
      <c r="F22" s="40"/>
      <c r="G22" s="42"/>
      <c r="H22" s="43" t="n">
        <v>37317</v>
      </c>
      <c r="I22" s="44"/>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37317</v>
      </c>
      <c r="I23" s="44" t="s">
        <v>94</v>
      </c>
      <c r="J23" s="45" t="n">
        <v>487</v>
      </c>
      <c r="K23" s="46" t="n">
        <v>0</v>
      </c>
      <c r="L23" s="45" t="n">
        <f aca="false">J23+K23</f>
        <v>487</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37317</v>
      </c>
      <c r="I24" s="44" t="s">
        <v>94</v>
      </c>
      <c r="J24" s="45" t="n">
        <v>-5853</v>
      </c>
      <c r="K24" s="46" t="n">
        <v>0</v>
      </c>
      <c r="L24" s="45" t="n">
        <f aca="false">J24+K24</f>
        <v>-5853</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37317</v>
      </c>
      <c r="I25" s="44" t="n">
        <v>37257</v>
      </c>
      <c r="J25" s="45" t="n">
        <v>81281</v>
      </c>
      <c r="K25" s="46" t="n">
        <v>0</v>
      </c>
      <c r="L25" s="45" t="n">
        <f aca="false">J25+K25+K26</f>
        <v>80078</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37321</v>
      </c>
      <c r="I26" s="44"/>
      <c r="J26" s="45"/>
      <c r="K26" s="46" t="n">
        <v>-1203</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37321</v>
      </c>
      <c r="I27" s="44" t="n">
        <v>36526</v>
      </c>
      <c r="J27" s="45" t="n">
        <v>119106</v>
      </c>
      <c r="K27" s="46" t="n">
        <v>2812</v>
      </c>
      <c r="L27" s="45" t="n">
        <f aca="false">J27+K27+K28</f>
        <v>132587</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37321</v>
      </c>
      <c r="I28" s="44"/>
      <c r="J28" s="45"/>
      <c r="K28" s="46" t="n">
        <v>10669</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37321</v>
      </c>
      <c r="I29" s="44" t="n">
        <v>37257</v>
      </c>
      <c r="J29" s="45" t="n">
        <v>-231653</v>
      </c>
      <c r="K29" s="46" t="n">
        <v>-111734</v>
      </c>
      <c r="L29" s="45" t="n">
        <f aca="false">J29+K29+K30+K31</f>
        <v>-316168</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37321</v>
      </c>
      <c r="I30" s="44"/>
      <c r="J30" s="45"/>
      <c r="K30" s="46" t="n">
        <v>15518</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37321</v>
      </c>
      <c r="I31" s="44"/>
      <c r="J31" s="45"/>
      <c r="K31" s="46" t="n">
        <v>11701</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37321</v>
      </c>
      <c r="I32" s="44" t="n">
        <v>37257</v>
      </c>
      <c r="J32" s="45" t="n">
        <v>216803</v>
      </c>
      <c r="K32" s="46" t="n">
        <v>21476</v>
      </c>
      <c r="L32" s="45" t="n">
        <f aca="false">J32+K32</f>
        <v>238279</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37321</v>
      </c>
      <c r="I33" s="44" t="n">
        <v>37257</v>
      </c>
      <c r="J33" s="45" t="n">
        <v>102154</v>
      </c>
      <c r="K33" s="46" t="n">
        <v>52658</v>
      </c>
      <c r="L33" s="45" t="n">
        <f aca="false">J33+K33+K34+K35</f>
        <v>180756</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37321</v>
      </c>
      <c r="I34" s="44"/>
      <c r="J34" s="45"/>
      <c r="K34" s="46" t="n">
        <v>25944</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37317</v>
      </c>
      <c r="I35" s="44"/>
      <c r="J35" s="45"/>
      <c r="K35" s="46" t="n">
        <v>0</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37321</v>
      </c>
      <c r="I36" s="44" t="n">
        <v>37257</v>
      </c>
      <c r="J36" s="45" t="n">
        <v>10888</v>
      </c>
      <c r="K36" s="46" t="n">
        <v>1073</v>
      </c>
      <c r="L36" s="45" t="n">
        <f aca="false">J36+K36</f>
        <v>11961</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37319</v>
      </c>
      <c r="I37" s="44" t="n">
        <v>37257</v>
      </c>
      <c r="J37" s="45" t="n">
        <v>104820</v>
      </c>
      <c r="K37" s="46" t="n">
        <v>-15188</v>
      </c>
      <c r="L37" s="45" t="n">
        <f aca="false">J37+K37</f>
        <v>89632</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37317</v>
      </c>
      <c r="I38" s="44" t="n">
        <v>35947</v>
      </c>
      <c r="J38" s="45" t="n">
        <v>-127950</v>
      </c>
      <c r="K38" s="46" t="n">
        <v>0</v>
      </c>
      <c r="L38" s="45" t="n">
        <f aca="false">J38+K38</f>
        <v>-127950</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37321</v>
      </c>
      <c r="I39" s="44" t="n">
        <v>37257</v>
      </c>
      <c r="J39" s="45" t="n">
        <v>-21733</v>
      </c>
      <c r="K39" s="46" t="n">
        <v>9322</v>
      </c>
      <c r="L39" s="45" t="n">
        <f aca="false">J39+K39+K40+K41</f>
        <v>-15140</v>
      </c>
      <c r="M39" s="47" t="n">
        <v>0</v>
      </c>
      <c r="N39" s="48" t="n">
        <v>0</v>
      </c>
      <c r="O39" s="48" t="n">
        <v>0</v>
      </c>
    </row>
    <row r="40" customFormat="false" ht="12.75" hidden="false" customHeight="false" outlineLevel="0" collapsed="false">
      <c r="A40" s="39"/>
      <c r="B40" s="40"/>
      <c r="C40" s="41" t="s">
        <v>121</v>
      </c>
      <c r="D40" s="60" t="n">
        <v>71494</v>
      </c>
      <c r="E40" s="40"/>
      <c r="F40" s="40"/>
      <c r="G40" s="42"/>
      <c r="H40" s="43" t="n">
        <v>37321</v>
      </c>
      <c r="I40" s="44"/>
      <c r="J40" s="45"/>
      <c r="K40" s="46" t="n">
        <v>3559</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37321</v>
      </c>
      <c r="I41" s="44"/>
      <c r="J41" s="45"/>
      <c r="K41" s="46" t="n">
        <v>-6288</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37321</v>
      </c>
      <c r="I43" s="44" t="s">
        <v>88</v>
      </c>
      <c r="J43" s="45" t="n">
        <v>0</v>
      </c>
      <c r="K43" s="46" t="n">
        <v>-29954</v>
      </c>
      <c r="L43" s="45" t="n">
        <f aca="false">J43+K43</f>
        <v>-29954</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37317</v>
      </c>
      <c r="I44" s="44"/>
      <c r="J44" s="45" t="n">
        <v>135176</v>
      </c>
      <c r="K44" s="46" t="n">
        <v>0</v>
      </c>
      <c r="L44" s="45" t="n">
        <f aca="false">J44+K44+K45</f>
        <v>135180</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37321</v>
      </c>
      <c r="I45" s="44"/>
      <c r="J45" s="45"/>
      <c r="K45" s="46" t="n">
        <v>4</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37321</v>
      </c>
      <c r="I46" s="44"/>
      <c r="J46" s="45" t="n">
        <v>20855</v>
      </c>
      <c r="K46" s="46" t="n">
        <v>72000</v>
      </c>
      <c r="L46" s="45" t="n">
        <f aca="false">J46+K46+K47</f>
        <v>59456</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37321</v>
      </c>
      <c r="I47" s="44"/>
      <c r="J47" s="45"/>
      <c r="K47" s="46" t="n">
        <v>-33399</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37321</v>
      </c>
      <c r="I49" s="44"/>
      <c r="J49" s="45" t="n">
        <v>96632</v>
      </c>
      <c r="K49" s="46" t="n">
        <v>-8821</v>
      </c>
      <c r="L49" s="45" t="n">
        <f aca="false">J49+K49+K50</f>
        <v>87811</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37317</v>
      </c>
      <c r="I50" s="44"/>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37321</v>
      </c>
      <c r="I51" s="44" t="n">
        <v>37165</v>
      </c>
      <c r="J51" s="45" t="n">
        <v>-36796</v>
      </c>
      <c r="K51" s="46" t="n">
        <v>15290</v>
      </c>
      <c r="L51" s="45" t="n">
        <f aca="false">J51+K51</f>
        <v>-21506</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37317</v>
      </c>
      <c r="I52" s="44" t="s">
        <v>88</v>
      </c>
      <c r="J52" s="45" t="n">
        <v>0</v>
      </c>
      <c r="K52" s="46" t="n">
        <v>0</v>
      </c>
      <c r="L52" s="45" t="n">
        <f aca="false">J52+K52</f>
        <v>0</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37321</v>
      </c>
      <c r="I53" s="44" t="s">
        <v>88</v>
      </c>
      <c r="J53" s="45" t="n">
        <v>0</v>
      </c>
      <c r="K53" s="46" t="n">
        <v>15847</v>
      </c>
      <c r="L53" s="45" t="n">
        <f aca="false">J53+K53</f>
        <v>15847</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37317</v>
      </c>
      <c r="I54" s="44" t="n">
        <v>37073</v>
      </c>
      <c r="J54" s="45" t="n">
        <v>191604</v>
      </c>
      <c r="K54" s="46" t="n">
        <v>0</v>
      </c>
      <c r="L54" s="45" t="n">
        <f aca="false">J54+K54</f>
        <v>191604</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37321</v>
      </c>
      <c r="I55" s="44" t="n">
        <v>36982</v>
      </c>
      <c r="J55" s="45" t="n">
        <v>-403334</v>
      </c>
      <c r="K55" s="46" t="n">
        <v>-578</v>
      </c>
      <c r="L55" s="45" t="n">
        <f aca="false">J55+K55</f>
        <v>-403912</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37321</v>
      </c>
      <c r="I57" s="44" t="n">
        <v>37257</v>
      </c>
      <c r="J57" s="45" t="n">
        <v>-84833</v>
      </c>
      <c r="K57" s="46" t="n">
        <v>17897</v>
      </c>
      <c r="L57" s="45" t="n">
        <f aca="false">J57+K57</f>
        <v>-66936</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83442</v>
      </c>
      <c r="L59" s="69" t="n">
        <f aca="false">SUM(L8:L58)</f>
        <v>824976</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-21438</v>
      </c>
      <c r="L60" s="76" t="n">
        <f aca="false">L20+L43+L52+L53</f>
        <v>-21438</v>
      </c>
    </row>
    <row r="61" customFormat="false" ht="15.75" hidden="true" customHeight="false" outlineLevel="0" collapsed="false">
      <c r="A61" s="77" t="s">
        <v>160</v>
      </c>
      <c r="B61" s="77"/>
      <c r="C61" s="77"/>
      <c r="D61" s="78" t="n">
        <f aca="false">L61</f>
        <v>1628514</v>
      </c>
      <c r="E61" s="18"/>
      <c r="F61" s="18"/>
      <c r="G61" s="79" t="s">
        <v>157</v>
      </c>
      <c r="H61" s="66"/>
      <c r="I61" s="80"/>
      <c r="J61" s="81"/>
      <c r="K61" s="82" t="n">
        <f aca="false">SUM(K8:K60)</f>
        <v>145446</v>
      </c>
      <c r="L61" s="82" t="n">
        <f aca="false">SUM(L8:L60)</f>
        <v>1628514</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-1055639</v>
      </c>
      <c r="L63" s="92" t="n">
        <f aca="false">L61-L62</f>
        <v>1193983</v>
      </c>
    </row>
    <row r="64" customFormat="false" ht="13.5" hidden="false" customHeight="false" outlineLevel="0" collapsed="false">
      <c r="A64" s="93"/>
      <c r="B64" s="93"/>
      <c r="C64" s="94"/>
      <c r="D64" s="95" t="s">
        <v>165</v>
      </c>
      <c r="E64" s="88"/>
      <c r="F64" s="88"/>
      <c r="G64" s="94"/>
      <c r="H64" s="96"/>
      <c r="I64" s="97" t="s">
        <v>166</v>
      </c>
      <c r="J64" s="97"/>
      <c r="K64" s="98" t="n">
        <f aca="false">K59-K60</f>
        <v>104880</v>
      </c>
      <c r="L64" s="98" t="n">
        <f aca="false">L59-L60</f>
        <v>846414</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-LC - AM, MC - PM, Sunday - LC - AM, MC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5755</v>
      </c>
      <c r="I8" s="112" t="n">
        <f aca="false">-F8+H8</f>
        <v>5755</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-57308</v>
      </c>
      <c r="I12" s="112" t="n">
        <f aca="false">-F12+H12</f>
        <v>-57308</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111658</v>
      </c>
      <c r="I13" s="112" t="n">
        <f aca="false">-F13+H13</f>
        <v>111658</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-25219</v>
      </c>
      <c r="I14" s="112" t="n">
        <f aca="false">-F14+H14</f>
        <v>-25219</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-5306</v>
      </c>
      <c r="I15" s="112" t="n">
        <f aca="false">-F15+H15</f>
        <v>-5306</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41378</v>
      </c>
      <c r="I16" s="112" t="n">
        <f aca="false">-F16+H16</f>
        <v>41378</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-7331</v>
      </c>
      <c r="I17" s="112" t="n">
        <f aca="false">-F17+H17</f>
        <v>-7331</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487</v>
      </c>
      <c r="I18" s="112" t="n">
        <f aca="false">-F18+H18</f>
        <v>487</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-5853</v>
      </c>
      <c r="I19" s="112" t="n">
        <f aca="false">-F19+H19</f>
        <v>-5853</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80078</v>
      </c>
      <c r="I20" s="112" t="n">
        <f aca="false">-F20+H20</f>
        <v>80078</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132587</v>
      </c>
      <c r="I21" s="112" t="n">
        <f aca="false">-F21+H21</f>
        <v>132587</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-316168</v>
      </c>
      <c r="I22" s="112" t="n">
        <f aca="false">-F22+H22</f>
        <v>-316168</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238279</v>
      </c>
      <c r="I23" s="112" t="n">
        <f aca="false">-F23+H23</f>
        <v>238279</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180756</v>
      </c>
      <c r="I24" s="112" t="n">
        <f aca="false">-F24+H24</f>
        <v>180756</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11961</v>
      </c>
      <c r="I25" s="112" t="n">
        <f aca="false">-F25+H25</f>
        <v>11961</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-127950</v>
      </c>
      <c r="I26" s="112" t="n">
        <f aca="false">-F26+H26</f>
        <v>-127950</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-15140</v>
      </c>
      <c r="I27" s="112" t="n">
        <f aca="false">-F27+H27</f>
        <v>-15140</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135180</v>
      </c>
      <c r="I30" s="112" t="n">
        <f aca="false">-F30+H30</f>
        <v>135180</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59456</v>
      </c>
      <c r="I31" s="112" t="n">
        <f aca="false">-F31+H31</f>
        <v>59456</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-21506</v>
      </c>
      <c r="I33" s="112" t="n">
        <f aca="false">-F33+H33</f>
        <v>-21506</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0</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15847</v>
      </c>
      <c r="I36" s="112" t="n">
        <f aca="false">-F36+H36</f>
        <v>15847</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191604</v>
      </c>
      <c r="I37" s="112" t="n">
        <f aca="false">-F37+H37</f>
        <v>191604</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-403912</v>
      </c>
      <c r="I38" s="112" t="n">
        <f aca="false">-F38+H38</f>
        <v>-403912</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-66936</v>
      </c>
      <c r="I40" s="112" t="n">
        <f aca="false">-F40+H40</f>
        <v>-66936</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-LC - AM, MC - PM, Sunday - LC - AM, MC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5755</v>
      </c>
      <c r="J9" s="136"/>
      <c r="K9" s="138" t="n">
        <f aca="false">SUM(E9:J9)</f>
        <v>3982</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17308</v>
      </c>
      <c r="J10" s="136"/>
      <c r="K10" s="138" t="n">
        <f aca="false">SUM(E10:J10)</f>
        <v>-136259</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-57308</v>
      </c>
      <c r="J12" s="136"/>
      <c r="K12" s="138" t="n">
        <f aca="false">SUM(E12:J12)</f>
        <v>152499</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111658</v>
      </c>
      <c r="J13" s="136"/>
      <c r="K13" s="138" t="n">
        <f aca="false">SUM(E13:J13)</f>
        <v>324990</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-25219</v>
      </c>
      <c r="J14" s="136"/>
      <c r="K14" s="138" t="n">
        <f aca="false">SUM(E14:J14)</f>
        <v>-43089</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-5306</v>
      </c>
      <c r="J15" s="136"/>
      <c r="K15" s="138" t="n">
        <f aca="false">SUM(E15:J15)</f>
        <v>-70091</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41378</v>
      </c>
      <c r="J16" s="136"/>
      <c r="K16" s="138" t="n">
        <f aca="false">SUM(E16:J16)</f>
        <v>158887</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-7331</v>
      </c>
      <c r="J17" s="136"/>
      <c r="K17" s="138" t="n">
        <f aca="false">SUM(E17:J17)</f>
        <v>-3033</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487</v>
      </c>
      <c r="J18" s="136"/>
      <c r="K18" s="138" t="n">
        <f aca="false">SUM(E18:J18)</f>
        <v>40824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-5853</v>
      </c>
      <c r="J19" s="136"/>
      <c r="K19" s="138" t="n">
        <f aca="false">SUM(E19:J19)</f>
        <v>-82539</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80078</v>
      </c>
      <c r="J20" s="136"/>
      <c r="K20" s="138" t="n">
        <f aca="false">SUM(E20:J20)</f>
        <v>575226</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132587</v>
      </c>
      <c r="J21" s="136"/>
      <c r="K21" s="138" t="n">
        <f aca="false">SUM(E21:J21)+K30</f>
        <v>427548</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-316168</v>
      </c>
      <c r="J22" s="136"/>
      <c r="K22" s="138" t="n">
        <f aca="false">SUM(E22:J22)</f>
        <v>-230323</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238279</v>
      </c>
      <c r="J23" s="136"/>
      <c r="K23" s="138" t="n">
        <f aca="false">SUM(E23:J23)</f>
        <v>390784</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180756</v>
      </c>
      <c r="J24" s="136"/>
      <c r="K24" s="138" t="n">
        <f aca="false">SUM(E24:J24)</f>
        <v>198638</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11961</v>
      </c>
      <c r="J25" s="140"/>
      <c r="K25" s="139" t="n">
        <f aca="false">SUM(E25:J25)</f>
        <v>-193790</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-127950</v>
      </c>
      <c r="J26" s="136"/>
      <c r="K26" s="138" t="n">
        <f aca="false">SUM(E26:J26)</f>
        <v>-173908</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-15140</v>
      </c>
      <c r="J27" s="136"/>
      <c r="K27" s="138" t="n">
        <f aca="false">SUM(E27:J27)</f>
        <v>-47254</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135180</v>
      </c>
      <c r="J29" s="136"/>
      <c r="K29" s="138" t="n">
        <f aca="false">SUM(E29:J29)</f>
        <v>128665</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194636</v>
      </c>
      <c r="J30" s="136"/>
      <c r="K30" s="138" t="n">
        <f aca="false">SUM(E30:J30)</f>
        <v>262636</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0</v>
      </c>
      <c r="J32" s="140"/>
      <c r="K32" s="139" t="n">
        <f aca="false">SUM(E32:J32)</f>
        <v>168626</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-403912</v>
      </c>
      <c r="J36" s="136"/>
      <c r="K36" s="138" t="n">
        <f aca="false">SUM(E36:J36)</f>
        <v>-530261</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2002-03-08T09:21:26Z</cp:lastPrinted>
  <dcterms:modified xsi:type="dcterms:W3CDTF">2002-03-08T09:21:29Z</dcterms:modified>
  <cp:revision>0</cp:revision>
  <dc:subject/>
  <dc:title/>
</cp:coreProperties>
</file>