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-Service Dates" sheetId="1" state="visible" r:id="rId3"/>
    <sheet name="Cash Flow" sheetId="2" state="visible" r:id="rId4"/>
  </sheets>
  <externalReferences>
    <externalReference r:id="rId5"/>
    <externalReference r:id="rId6"/>
    <externalReference r:id="rId7"/>
  </externalReferences>
  <definedNames>
    <definedName function="false" hidden="false" name="ALL" vbProcedure="false">#REF!</definedName>
    <definedName function="false" hidden="false" name="CAP" vbProcedure="false">#REF!</definedName>
    <definedName function="false" hidden="false" name="look" vbProcedure="false">[2]summary!$D$8:$H$43</definedName>
    <definedName function="false" hidden="false" name="MGMT" vbProcedure="false">#REF!</definedName>
    <definedName function="false" hidden="false" name="PDTotal" vbProcedure="false">#REF!</definedName>
    <definedName function="false" hidden="false" name="SJ" vbProcedure="false">[3]TW!$BK$63</definedName>
    <definedName function="false" hidden="false" name="SYS" vbProcedure="false">[3]TW!$DH$112</definedName>
    <definedName function="false" hidden="false" name="__123Graph_A" vbProcedure="false">[3]TW!$T$20</definedName>
    <definedName function="false" hidden="false" name="__123Graph_B" vbProcedure="false">[3]TW!$AH$34</definedName>
    <definedName function="false" hidden="false" name="__123Graph_C" vbProcedure="false">[3]TW!$T$20</definedName>
    <definedName function="false" hidden="false" name="__123Graph_D" vbProcedure="false">[3]TW!$T$20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<sst xmlns="http://schemas.openxmlformats.org/spreadsheetml/2006/main" count="90" uniqueCount="66">
  <si>
    <t xml:space="preserve">NNG COMMERCIAL GROUP</t>
  </si>
  <si>
    <t xml:space="preserve">2002 PLAN</t>
  </si>
  <si>
    <t xml:space="preserve">CAPITAL EXPENDITURES</t>
  </si>
  <si>
    <t xml:space="preserve">Disc. or</t>
  </si>
  <si>
    <t xml:space="preserve">Contract</t>
  </si>
  <si>
    <t xml:space="preserve">Total</t>
  </si>
  <si>
    <t xml:space="preserve">Non-</t>
  </si>
  <si>
    <t xml:space="preserve">Term</t>
  </si>
  <si>
    <t xml:space="preserve">In-Service</t>
  </si>
  <si>
    <t xml:space="preserve">Project</t>
  </si>
  <si>
    <t xml:space="preserve">Project Description</t>
  </si>
  <si>
    <t xml:space="preserve">Disc.</t>
  </si>
  <si>
    <t xml:space="preserve">in Years</t>
  </si>
  <si>
    <t xml:space="preserve">Date</t>
  </si>
  <si>
    <t xml:space="preserve">Cost</t>
  </si>
  <si>
    <t xml:space="preserve">Discretionary Pool</t>
  </si>
  <si>
    <t xml:space="preserve">D</t>
  </si>
  <si>
    <t xml:space="preserve">Cunningham Wells</t>
  </si>
  <si>
    <t xml:space="preserve">Tall Corn Ethanol Plant</t>
  </si>
  <si>
    <t xml:space="preserve">Little Sioux Ethanol Plant</t>
  </si>
  <si>
    <t xml:space="preserve">Automate Storage Book</t>
  </si>
  <si>
    <t xml:space="preserve">Computer Blanket</t>
  </si>
  <si>
    <t xml:space="preserve">AVA Upgrade</t>
  </si>
  <si>
    <t xml:space="preserve">Pool Car</t>
  </si>
  <si>
    <t xml:space="preserve">Belleville Compression</t>
  </si>
  <si>
    <t xml:space="preserve">NNG / WG TBS</t>
  </si>
  <si>
    <t xml:space="preserve">Exxon / Mobil</t>
  </si>
  <si>
    <t xml:space="preserve">N</t>
  </si>
  <si>
    <t xml:space="preserve">Wisconsin Gas Capital Pool</t>
  </si>
  <si>
    <t xml:space="preserve">N-Rate C</t>
  </si>
  <si>
    <t xml:space="preserve">Utilicorp Priority Markets</t>
  </si>
  <si>
    <t xml:space="preserve">MUD - Relocation of Omaha #1</t>
  </si>
  <si>
    <t xml:space="preserve">MUD - 84th Street TBS Mods</t>
  </si>
  <si>
    <t xml:space="preserve">LaCrosse Branchline Expansion</t>
  </si>
  <si>
    <t xml:space="preserve">MUD - CIAC</t>
  </si>
  <si>
    <t xml:space="preserve">Studies</t>
  </si>
  <si>
    <t xml:space="preserve">Tivoli Land Purchase</t>
  </si>
  <si>
    <t xml:space="preserve">Tariff Software</t>
  </si>
  <si>
    <t xml:space="preserve">Rate Case Software</t>
  </si>
  <si>
    <t xml:space="preserve">Form 567 Solftware</t>
  </si>
  <si>
    <t xml:space="preserve">Total 2002 Projects</t>
  </si>
  <si>
    <t xml:space="preserve">(In Millions)</t>
  </si>
  <si>
    <t xml:space="preserve">Total Capital by Company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</si>
  <si>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</si>
  <si>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</si>
  <si>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</si>
  <si>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</si>
  <si>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</si>
  <si>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</si>
  <si>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</si>
  <si>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</si>
  <si>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</si>
  <si>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</si>
  <si>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</si>
  <si>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</si>
  <si>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Capital Projects</t>
  </si>
  <si>
    <t xml:space="preserve">Base Gas Buyback</t>
  </si>
  <si>
    <t xml:space="preserve">Imbalances / Gas Purchases</t>
  </si>
  <si>
    <t xml:space="preserve">     Imbalance - Cash In</t>
  </si>
  <si>
    <t xml:space="preserve">     Imbalance - Cash Out</t>
  </si>
  <si>
    <t xml:space="preserve">     Gas Purchases</t>
  </si>
  <si>
    <t xml:space="preserve">     Gas Sales</t>
  </si>
  <si>
    <t xml:space="preserve">               Subtotal</t>
  </si>
  <si>
    <t xml:space="preserve">Trailblazer Expansion</t>
  </si>
  <si>
    <t xml:space="preserve">Regulatory / Legal</t>
  </si>
  <si>
    <t xml:space="preserve">Note:  Negative Numbers = Cash Out, Positive Numbers = Cash 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</si>
</sst>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_);\(#,##0.0\)"/>
    <numFmt numFmtId="166" formatCode="[$-409]m/d/yyyy"/>
    <numFmt numFmtId="167" formatCode="\$#,##0_);[RED]&quot;($&quot;#,##0\)"/>
    <numFmt numFmtId="168" formatCode="mmmmm"/>
    <numFmt numFmtId="169" formatCode="_(* #,##0.0_);_(* \(#,##0.0\);_(* \-???_);_(@_)"/>
    <numFmt numFmtId="170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Palatino"/>
      <family val="1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Palatino"/>
      <family val="1"/>
    </font>
    <font>
      <b val="true"/>
      <sz val="6"/>
      <name val="Palatino"/>
      <family val="1"/>
    </font>
    <font>
      <b val="true"/>
      <sz val="10"/>
      <name val="Palatino"/>
      <family val="0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2CapPlan_9_11_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W"/>
      <sheetName val="CF_QTR"/>
      <sheetName val="C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NG Projects "/>
      <sheetName val="NNG - COTH"/>
      <sheetName val="NNG Imb. &amp; Purch."/>
      <sheetName val="NNG Pool Projects "/>
      <sheetName val="Cash Flow"/>
    </sheetNames>
    <sheetDataSet>
      <sheetData sheetId="0">
        <row r="68">
          <cell r="P68">
            <v>25.53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56"/>
    <col collapsed="false" customWidth="true" hidden="false" outlineLevel="0" max="5" min="5" style="0" width="2.7"/>
    <col collapsed="false" customWidth="true" hidden="false" outlineLevel="0" max="6" min="6" style="0" width="11.56"/>
    <col collapsed="false" customWidth="true" hidden="false" outlineLevel="0" max="7" min="7" style="0" width="2.7"/>
    <col collapsed="false" customWidth="true" hidden="false" outlineLevel="0" max="8" min="8" style="0" width="12.7"/>
  </cols>
  <sheetData>
    <row r="1" customFormat="false" ht="12.7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B2" s="1" t="s">
        <v>1</v>
      </c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B3" s="1" t="s">
        <v>2</v>
      </c>
      <c r="C3" s="1"/>
      <c r="D3" s="1"/>
      <c r="E3" s="1"/>
      <c r="F3" s="1"/>
      <c r="G3" s="1"/>
      <c r="H3" s="1"/>
    </row>
    <row r="6" customFormat="false" ht="12.75" hidden="false" customHeight="false" outlineLevel="0" collapsed="false">
      <c r="B6" s="2"/>
      <c r="C6" s="3" t="s">
        <v>3</v>
      </c>
      <c r="D6" s="4" t="s">
        <v>4</v>
      </c>
      <c r="E6" s="5"/>
      <c r="F6" s="5"/>
      <c r="G6" s="5"/>
      <c r="H6" s="5" t="s">
        <v>5</v>
      </c>
    </row>
    <row r="7" customFormat="false" ht="12.75" hidden="false" customHeight="false" outlineLevel="0" collapsed="false">
      <c r="B7" s="3"/>
      <c r="C7" s="3" t="s">
        <v>6</v>
      </c>
      <c r="D7" s="4" t="s">
        <v>7</v>
      </c>
      <c r="E7" s="5"/>
      <c r="F7" s="5" t="s">
        <v>8</v>
      </c>
      <c r="G7" s="5"/>
      <c r="H7" s="5" t="s">
        <v>9</v>
      </c>
    </row>
    <row r="8" customFormat="false" ht="12.75" hidden="false" customHeight="false" outlineLevel="0" collapsed="false">
      <c r="B8" s="6" t="s">
        <v>10</v>
      </c>
      <c r="C8" s="6" t="s">
        <v>11</v>
      </c>
      <c r="D8" s="7" t="s">
        <v>12</v>
      </c>
      <c r="E8" s="5"/>
      <c r="F8" s="7" t="s">
        <v>13</v>
      </c>
      <c r="G8" s="5"/>
      <c r="H8" s="7" t="s">
        <v>14</v>
      </c>
    </row>
    <row r="10" customFormat="false" ht="12.75" hidden="false" customHeight="false" outlineLevel="0" collapsed="false">
      <c r="B10" s="0" t="s">
        <v>15</v>
      </c>
      <c r="C10" s="0" t="s">
        <v>16</v>
      </c>
      <c r="D10" s="0" t="n">
        <v>5</v>
      </c>
      <c r="F10" s="8" t="n">
        <v>37561</v>
      </c>
      <c r="H10" s="9" t="n">
        <v>12000000</v>
      </c>
    </row>
    <row r="11" customFormat="false" ht="12.75" hidden="false" customHeight="false" outlineLevel="0" collapsed="false">
      <c r="B11" s="0" t="s">
        <v>17</v>
      </c>
      <c r="C11" s="0" t="s">
        <v>16</v>
      </c>
      <c r="D11" s="0" t="n">
        <v>6</v>
      </c>
      <c r="F11" s="8" t="n">
        <v>37621</v>
      </c>
      <c r="H11" s="9" t="n">
        <v>4700000</v>
      </c>
    </row>
    <row r="12" customFormat="false" ht="12.75" hidden="false" customHeight="false" outlineLevel="0" collapsed="false">
      <c r="B12" s="0" t="s">
        <v>18</v>
      </c>
      <c r="C12" s="0" t="s">
        <v>16</v>
      </c>
      <c r="D12" s="0" t="n">
        <v>6</v>
      </c>
      <c r="F12" s="8" t="n">
        <v>37561</v>
      </c>
      <c r="H12" s="9" t="n">
        <v>360000</v>
      </c>
    </row>
    <row r="13" customFormat="false" ht="12.75" hidden="false" customHeight="false" outlineLevel="0" collapsed="false">
      <c r="B13" s="0" t="s">
        <v>19</v>
      </c>
      <c r="C13" s="0" t="s">
        <v>16</v>
      </c>
      <c r="D13" s="0" t="n">
        <v>6</v>
      </c>
      <c r="F13" s="8" t="n">
        <v>37561</v>
      </c>
      <c r="H13" s="9" t="n">
        <v>360000</v>
      </c>
    </row>
    <row r="14" customFormat="false" ht="12.75" hidden="false" customHeight="false" outlineLevel="0" collapsed="false">
      <c r="B14" s="0" t="s">
        <v>20</v>
      </c>
      <c r="C14" s="0" t="s">
        <v>16</v>
      </c>
      <c r="D14" s="0" t="n">
        <v>5</v>
      </c>
      <c r="F14" s="8" t="n">
        <v>37408</v>
      </c>
      <c r="H14" s="9" t="n">
        <v>90000</v>
      </c>
    </row>
    <row r="15" customFormat="false" ht="12.75" hidden="false" customHeight="false" outlineLevel="0" collapsed="false">
      <c r="B15" s="0" t="s">
        <v>21</v>
      </c>
      <c r="C15" s="0" t="s">
        <v>16</v>
      </c>
      <c r="D15" s="0" t="n">
        <v>5</v>
      </c>
      <c r="F15" s="8" t="n">
        <v>37437</v>
      </c>
      <c r="H15" s="9" t="n">
        <v>120000</v>
      </c>
    </row>
    <row r="16" customFormat="false" ht="12.75" hidden="false" customHeight="false" outlineLevel="0" collapsed="false">
      <c r="B16" s="0" t="s">
        <v>22</v>
      </c>
      <c r="C16" s="0" t="s">
        <v>16</v>
      </c>
      <c r="D16" s="0" t="n">
        <v>5</v>
      </c>
      <c r="F16" s="8" t="n">
        <v>37408</v>
      </c>
      <c r="H16" s="9" t="n">
        <v>20000</v>
      </c>
    </row>
    <row r="17" customFormat="false" ht="12.75" hidden="false" customHeight="false" outlineLevel="0" collapsed="false">
      <c r="B17" s="0" t="s">
        <v>23</v>
      </c>
      <c r="C17" s="0" t="s">
        <v>16</v>
      </c>
      <c r="D17" s="0" t="n">
        <v>5</v>
      </c>
      <c r="F17" s="8" t="n">
        <v>37408</v>
      </c>
      <c r="H17" s="9" t="n">
        <v>20000</v>
      </c>
    </row>
    <row r="18" customFormat="false" ht="12.75" hidden="false" customHeight="false" outlineLevel="0" collapsed="false">
      <c r="B18" s="0" t="s">
        <v>24</v>
      </c>
      <c r="C18" s="0" t="s">
        <v>16</v>
      </c>
      <c r="D18" s="0" t="n">
        <v>5</v>
      </c>
      <c r="F18" s="8" t="n">
        <v>37561</v>
      </c>
      <c r="H18" s="9" t="n">
        <v>2200000</v>
      </c>
    </row>
    <row r="19" customFormat="false" ht="12.75" hidden="false" customHeight="false" outlineLevel="0" collapsed="false">
      <c r="B19" s="0" t="s">
        <v>25</v>
      </c>
      <c r="C19" s="0" t="s">
        <v>16</v>
      </c>
      <c r="D19" s="0" t="n">
        <v>5</v>
      </c>
      <c r="F19" s="8" t="n">
        <v>37561</v>
      </c>
      <c r="H19" s="9" t="n">
        <v>300000</v>
      </c>
    </row>
    <row r="20" customFormat="false" ht="12.75" hidden="false" customHeight="false" outlineLevel="0" collapsed="false">
      <c r="B20" s="0" t="s">
        <v>26</v>
      </c>
      <c r="C20" s="0" t="s">
        <v>27</v>
      </c>
      <c r="D20" s="0" t="n">
        <v>10</v>
      </c>
      <c r="F20" s="8" t="n">
        <v>37621</v>
      </c>
      <c r="H20" s="9" t="n">
        <v>3500000</v>
      </c>
    </row>
    <row r="21" customFormat="false" ht="12.75" hidden="false" customHeight="false" outlineLevel="0" collapsed="false">
      <c r="B21" s="0" t="s">
        <v>28</v>
      </c>
      <c r="C21" s="0" t="s">
        <v>29</v>
      </c>
      <c r="D21" s="0" t="n">
        <v>3</v>
      </c>
      <c r="F21" s="8" t="n">
        <v>37561</v>
      </c>
      <c r="H21" s="9" t="n">
        <v>300000</v>
      </c>
    </row>
    <row r="22" customFormat="false" ht="12.75" hidden="false" customHeight="false" outlineLevel="0" collapsed="false">
      <c r="B22" s="0" t="s">
        <v>30</v>
      </c>
      <c r="C22" s="0" t="s">
        <v>29</v>
      </c>
      <c r="D22" s="0" t="n">
        <v>5</v>
      </c>
      <c r="F22" s="8" t="n">
        <v>37561</v>
      </c>
      <c r="H22" s="9" t="n">
        <v>710000</v>
      </c>
    </row>
    <row r="23" customFormat="false" ht="12.75" hidden="false" customHeight="false" outlineLevel="0" collapsed="false">
      <c r="B23" s="0" t="s">
        <v>31</v>
      </c>
      <c r="C23" s="0" t="s">
        <v>27</v>
      </c>
      <c r="D23" s="0" t="n">
        <v>15</v>
      </c>
      <c r="F23" s="8" t="n">
        <v>37561</v>
      </c>
      <c r="H23" s="9" t="n">
        <v>0</v>
      </c>
    </row>
    <row r="24" customFormat="false" ht="12.75" hidden="false" customHeight="false" outlineLevel="0" collapsed="false">
      <c r="B24" s="0" t="s">
        <v>32</v>
      </c>
      <c r="C24" s="0" t="s">
        <v>27</v>
      </c>
      <c r="D24" s="0" t="n">
        <v>15</v>
      </c>
      <c r="F24" s="8" t="n">
        <v>37561</v>
      </c>
      <c r="H24" s="9" t="n">
        <v>0</v>
      </c>
    </row>
    <row r="25" customFormat="false" ht="12.75" hidden="false" customHeight="false" outlineLevel="0" collapsed="false">
      <c r="B25" s="0" t="s">
        <v>33</v>
      </c>
      <c r="C25" s="0" t="s">
        <v>16</v>
      </c>
      <c r="D25" s="0" t="n">
        <v>10</v>
      </c>
      <c r="F25" s="8" t="n">
        <v>37561</v>
      </c>
      <c r="H25" s="9" t="n">
        <v>110000</v>
      </c>
    </row>
    <row r="26" customFormat="false" ht="12.75" hidden="false" customHeight="false" outlineLevel="0" collapsed="false">
      <c r="B26" s="0" t="s">
        <v>34</v>
      </c>
      <c r="C26" s="0" t="s">
        <v>29</v>
      </c>
      <c r="D26" s="0" t="n">
        <v>15</v>
      </c>
      <c r="F26" s="8" t="n">
        <v>37621</v>
      </c>
      <c r="H26" s="9" t="n">
        <v>200000</v>
      </c>
    </row>
    <row r="27" customFormat="false" ht="12.75" hidden="false" customHeight="false" outlineLevel="0" collapsed="false">
      <c r="B27" s="0" t="s">
        <v>35</v>
      </c>
      <c r="C27" s="0" t="s">
        <v>16</v>
      </c>
      <c r="D27" s="0" t="n">
        <v>5</v>
      </c>
      <c r="F27" s="8" t="n">
        <v>37561</v>
      </c>
      <c r="H27" s="9" t="n">
        <v>300000</v>
      </c>
    </row>
    <row r="28" customFormat="false" ht="12.75" hidden="false" customHeight="false" outlineLevel="0" collapsed="false">
      <c r="B28" s="0" t="s">
        <v>36</v>
      </c>
      <c r="C28" s="0" t="s">
        <v>16</v>
      </c>
      <c r="D28" s="0" t="n">
        <v>4</v>
      </c>
      <c r="F28" s="8" t="n">
        <v>37621</v>
      </c>
      <c r="H28" s="9" t="n">
        <v>40000</v>
      </c>
    </row>
    <row r="29" customFormat="false" ht="12.75" hidden="false" customHeight="false" outlineLevel="0" collapsed="false">
      <c r="B29" s="0" t="s">
        <v>37</v>
      </c>
      <c r="C29" s="0" t="s">
        <v>27</v>
      </c>
      <c r="D29" s="0" t="n">
        <v>5</v>
      </c>
      <c r="F29" s="8" t="n">
        <v>37621</v>
      </c>
      <c r="H29" s="9" t="n">
        <v>20000</v>
      </c>
    </row>
    <row r="30" customFormat="false" ht="12.75" hidden="false" customHeight="false" outlineLevel="0" collapsed="false">
      <c r="B30" s="0" t="s">
        <v>38</v>
      </c>
      <c r="C30" s="0" t="s">
        <v>27</v>
      </c>
      <c r="D30" s="0" t="n">
        <v>5</v>
      </c>
      <c r="F30" s="8" t="n">
        <v>37621</v>
      </c>
      <c r="H30" s="9" t="n">
        <v>110000</v>
      </c>
    </row>
    <row r="31" customFormat="false" ht="12.75" hidden="false" customHeight="false" outlineLevel="0" collapsed="false">
      <c r="B31" s="0" t="s">
        <v>39</v>
      </c>
      <c r="C31" s="0" t="s">
        <v>27</v>
      </c>
      <c r="D31" s="0" t="n">
        <v>5</v>
      </c>
      <c r="F31" s="8" t="n">
        <v>37346</v>
      </c>
      <c r="H31" s="9" t="n">
        <v>70000</v>
      </c>
    </row>
    <row r="32" customFormat="false" ht="12.75" hidden="false" customHeight="false" outlineLevel="0" collapsed="false">
      <c r="H32" s="9"/>
    </row>
    <row r="33" customFormat="false" ht="12.75" hidden="false" customHeight="false" outlineLevel="0" collapsed="false">
      <c r="B33" s="10" t="s">
        <v>40</v>
      </c>
      <c r="H33" s="9" t="n">
        <f aca="false">SUM(H10:H32)</f>
        <v>25530000</v>
      </c>
    </row>
  </sheetData>
  <mergeCells count="3">
    <mergeCell ref="B1:H1"/>
    <mergeCell ref="B2:H2"/>
    <mergeCell ref="B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" width="0.99"/>
    <col collapsed="false" customWidth="true" hidden="false" outlineLevel="0" max="2" min="2" style="11" width="19.56"/>
    <col collapsed="false" customWidth="true" hidden="false" outlineLevel="0" max="3" min="3" style="11" width="5.71"/>
    <col collapsed="false" customWidth="true" hidden="false" outlineLevel="0" max="4" min="4" style="11" width="6.13"/>
    <col collapsed="false" customWidth="true" hidden="false" outlineLevel="0" max="7" min="5" style="11" width="5.85"/>
    <col collapsed="false" customWidth="true" hidden="false" outlineLevel="0" max="8" min="8" style="11" width="5.99"/>
    <col collapsed="false" customWidth="true" hidden="false" outlineLevel="0" max="15" min="9" style="11" width="5.85"/>
    <col collapsed="false" customWidth="true" hidden="false" outlineLevel="0" max="16" min="16" style="11" width="5.99"/>
    <col collapsed="false" customWidth="false" hidden="false" outlineLevel="0" max="257" min="17" style="11" width="9.14"/>
  </cols>
  <sheetData>
    <row r="1" customFormat="false" ht="12.7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2.75" hidden="false" customHeight="false" outlineLevel="0" collapsed="false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2.75" hidden="false" customHeight="false" outlineLevel="0" collapsed="false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false" outlineLevel="0" collapsed="false">
      <c r="B4" s="12" t="s">
        <v>41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6" customFormat="false" ht="12.75" hidden="false" customHeight="false" outlineLevel="0" collapsed="false">
      <c r="B6" s="13" t="s">
        <v>42</v>
      </c>
      <c r="C6" s="14"/>
      <c r="D6" s="15" t="s">
        <v>43</v>
      </c>
      <c r="E6" s="15" t="s">
        <v>44</v>
      </c>
      <c r="F6" s="15" t="s">
        <v>45</v>
      </c>
      <c r="G6" s="15" t="s">
        <v>46</v>
      </c>
      <c r="H6" s="15" t="s">
        <v>47</v>
      </c>
      <c r="I6" s="15" t="s">
        <v>48</v>
      </c>
      <c r="J6" s="15" t="s">
        <v>49</v>
      </c>
      <c r="K6" s="15" t="s">
        <v>50</v>
      </c>
      <c r="L6" s="15" t="s">
        <v>51</v>
      </c>
      <c r="M6" s="15" t="s">
        <v>52</v>
      </c>
      <c r="N6" s="15" t="s">
        <v>53</v>
      </c>
      <c r="O6" s="15" t="s">
        <v>54</v>
      </c>
      <c r="P6" s="15" t="s">
        <v>5</v>
      </c>
    </row>
    <row r="7" customFormat="false" ht="12.75" hidden="false" customHeight="false" outlineLevel="0" collapsed="false">
      <c r="B7" s="16" t="s">
        <v>55</v>
      </c>
      <c r="C7" s="17"/>
      <c r="D7" s="18" t="n">
        <f aca="false">+$P$7*0.02</f>
        <v>-0.5106</v>
      </c>
      <c r="E7" s="18" t="n">
        <f aca="false">+$P$7*0.03</f>
        <v>-0.7659</v>
      </c>
      <c r="F7" s="18" t="n">
        <f aca="false">+$P$7*0.04</f>
        <v>-1.0212</v>
      </c>
      <c r="G7" s="18" t="n">
        <f aca="false">+$P$7*0.05</f>
        <v>-1.2765</v>
      </c>
      <c r="H7" s="18" t="n">
        <f aca="false">+$P$7*0.05</f>
        <v>-1.2765</v>
      </c>
      <c r="I7" s="18" t="n">
        <f aca="false">+$P$7*0.06</f>
        <v>-1.5318</v>
      </c>
      <c r="J7" s="18" t="n">
        <f aca="false">+$P$7*0.11</f>
        <v>-2.8083</v>
      </c>
      <c r="K7" s="18" t="n">
        <f aca="false">+$P$7*0.13</f>
        <v>-3.3189</v>
      </c>
      <c r="L7" s="18" t="n">
        <f aca="false">+$P$7*0.13</f>
        <v>-3.3189</v>
      </c>
      <c r="M7" s="18" t="n">
        <f aca="false">+$P$7*0.13</f>
        <v>-3.3189</v>
      </c>
      <c r="N7" s="18" t="n">
        <f aca="false">+$P$7*0.13</f>
        <v>-3.3189</v>
      </c>
      <c r="O7" s="18" t="n">
        <f aca="false">+$P$7*0.12</f>
        <v>-3.0636</v>
      </c>
      <c r="P7" s="19" t="n">
        <f aca="false">-+'[3]NNG Projects '!P68</f>
        <v>-25.53</v>
      </c>
    </row>
    <row r="8" customFormat="false" ht="12.75" hidden="false" customHeight="false" outlineLevel="0" collapsed="false">
      <c r="B8" s="2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customFormat="false" ht="12.75" hidden="false" customHeight="false" outlineLevel="0" collapsed="false">
      <c r="B9" s="20" t="s">
        <v>56</v>
      </c>
      <c r="C9" s="21"/>
      <c r="D9" s="18" t="n">
        <v>0</v>
      </c>
      <c r="E9" s="18" t="n">
        <v>0</v>
      </c>
      <c r="F9" s="18" t="n">
        <v>0</v>
      </c>
      <c r="G9" s="18" t="n">
        <v>0</v>
      </c>
      <c r="H9" s="18" t="n">
        <v>0</v>
      </c>
      <c r="I9" s="18" t="n">
        <f aca="false">+$P$9*0.13</f>
        <v>-3.25</v>
      </c>
      <c r="J9" s="18" t="n">
        <f aca="false">+$P$9*0.2</f>
        <v>-5</v>
      </c>
      <c r="K9" s="18" t="n">
        <f aca="false">+$P$9*0.2</f>
        <v>-5</v>
      </c>
      <c r="L9" s="18" t="n">
        <f aca="false">+$P$9*0.2</f>
        <v>-5</v>
      </c>
      <c r="M9" s="18" t="n">
        <f aca="false">+$P$9*0.27</f>
        <v>-6.75</v>
      </c>
      <c r="N9" s="18" t="n">
        <v>0</v>
      </c>
      <c r="O9" s="18" t="n">
        <v>0</v>
      </c>
      <c r="P9" s="19" t="n">
        <v>-25</v>
      </c>
    </row>
    <row r="10" customFormat="false" ht="12.75" hidden="false" customHeight="false" outlineLevel="0" collapsed="false">
      <c r="B10" s="20" t="s">
        <v>57</v>
      </c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customFormat="false" ht="12.75" hidden="false" customHeight="false" outlineLevel="0" collapsed="false">
      <c r="B11" s="20" t="s">
        <v>58</v>
      </c>
      <c r="C11" s="21"/>
      <c r="D11" s="18" t="n">
        <f aca="false">2.1</f>
        <v>2.1</v>
      </c>
      <c r="E11" s="18" t="n">
        <v>2.1</v>
      </c>
      <c r="F11" s="18" t="n">
        <v>2.1</v>
      </c>
      <c r="G11" s="18" t="n">
        <v>2.1</v>
      </c>
      <c r="H11" s="18" t="n">
        <v>2.1</v>
      </c>
      <c r="I11" s="18" t="n">
        <v>2</v>
      </c>
      <c r="J11" s="18" t="n">
        <v>2</v>
      </c>
      <c r="K11" s="18" t="n">
        <v>2.1</v>
      </c>
      <c r="L11" s="18" t="n">
        <v>2.1</v>
      </c>
      <c r="M11" s="18" t="n">
        <v>2.1</v>
      </c>
      <c r="N11" s="18" t="n">
        <v>2.1</v>
      </c>
      <c r="O11" s="18" t="n">
        <v>2.1</v>
      </c>
      <c r="P11" s="19" t="n">
        <f aca="false">SUM(D11:O11)</f>
        <v>25</v>
      </c>
    </row>
    <row r="12" customFormat="false" ht="12.75" hidden="false" customHeight="false" outlineLevel="0" collapsed="false">
      <c r="B12" s="20" t="s">
        <v>59</v>
      </c>
      <c r="C12" s="21"/>
      <c r="D12" s="18" t="n">
        <v>-1.7</v>
      </c>
      <c r="E12" s="18" t="n">
        <v>-1.7</v>
      </c>
      <c r="F12" s="18" t="n">
        <v>-1.7</v>
      </c>
      <c r="G12" s="18" t="n">
        <v>-1.7</v>
      </c>
      <c r="H12" s="18" t="n">
        <v>-1.6</v>
      </c>
      <c r="I12" s="18" t="n">
        <v>-1.6</v>
      </c>
      <c r="J12" s="18" t="n">
        <v>-1.6</v>
      </c>
      <c r="K12" s="18" t="n">
        <v>-1.6</v>
      </c>
      <c r="L12" s="18" t="n">
        <v>-1.7</v>
      </c>
      <c r="M12" s="18" t="n">
        <v>-1.7</v>
      </c>
      <c r="N12" s="18" t="n">
        <v>-1.7</v>
      </c>
      <c r="O12" s="18" t="n">
        <v>-1.7</v>
      </c>
      <c r="P12" s="19" t="n">
        <f aca="false">SUM(D12:O12)</f>
        <v>-20</v>
      </c>
    </row>
    <row r="13" customFormat="false" ht="12.75" hidden="false" customHeight="false" outlineLevel="0" collapsed="false">
      <c r="B13" s="20" t="s">
        <v>60</v>
      </c>
      <c r="C13" s="21"/>
      <c r="D13" s="18" t="n">
        <v>-2.4</v>
      </c>
      <c r="E13" s="18" t="n">
        <v>-2.3</v>
      </c>
      <c r="F13" s="18" t="n">
        <v>-2.3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-5</v>
      </c>
      <c r="M13" s="18" t="n">
        <v>0</v>
      </c>
      <c r="N13" s="18" t="n">
        <v>-4</v>
      </c>
      <c r="O13" s="18" t="n">
        <v>-4</v>
      </c>
      <c r="P13" s="19" t="n">
        <f aca="false">SUM(D13:O13)</f>
        <v>-20</v>
      </c>
    </row>
    <row r="14" customFormat="false" ht="12.75" hidden="false" customHeight="false" outlineLevel="0" collapsed="false">
      <c r="B14" s="20" t="s">
        <v>61</v>
      </c>
      <c r="C14" s="21"/>
      <c r="D14" s="22" t="n">
        <v>0</v>
      </c>
      <c r="E14" s="22" t="n">
        <v>0</v>
      </c>
      <c r="F14" s="22" t="n">
        <v>0</v>
      </c>
      <c r="G14" s="22" t="n">
        <v>2.5</v>
      </c>
      <c r="H14" s="22" t="n">
        <v>2.5</v>
      </c>
      <c r="I14" s="22" t="n">
        <v>0</v>
      </c>
      <c r="J14" s="22" t="n">
        <v>0</v>
      </c>
      <c r="K14" s="22" t="n">
        <v>0</v>
      </c>
      <c r="L14" s="22" t="n">
        <v>0</v>
      </c>
      <c r="M14" s="22" t="n">
        <v>0</v>
      </c>
      <c r="N14" s="22" t="n">
        <v>0</v>
      </c>
      <c r="O14" s="22" t="n">
        <v>0</v>
      </c>
      <c r="P14" s="22" t="n">
        <f aca="false">SUM(D14:O14)</f>
        <v>5</v>
      </c>
    </row>
    <row r="15" customFormat="false" ht="12.75" hidden="false" customHeight="false" outlineLevel="0" collapsed="false">
      <c r="B15" s="20" t="s">
        <v>62</v>
      </c>
      <c r="C15" s="21"/>
      <c r="D15" s="23" t="n">
        <f aca="false">SUM(D11:D14)</f>
        <v>-2</v>
      </c>
      <c r="E15" s="23" t="n">
        <f aca="false">SUM(E11:E14)</f>
        <v>-1.9</v>
      </c>
      <c r="F15" s="23" t="n">
        <f aca="false">SUM(F11:F14)</f>
        <v>-1.9</v>
      </c>
      <c r="G15" s="23" t="n">
        <f aca="false">SUM(G11:G14)</f>
        <v>2.9</v>
      </c>
      <c r="H15" s="23" t="n">
        <f aca="false">SUM(H11:H14)</f>
        <v>3</v>
      </c>
      <c r="I15" s="23" t="n">
        <f aca="false">SUM(I11:I14)</f>
        <v>0.4</v>
      </c>
      <c r="J15" s="23" t="n">
        <f aca="false">SUM(J11:J14)</f>
        <v>0.4</v>
      </c>
      <c r="K15" s="23" t="n">
        <f aca="false">SUM(K11:K14)</f>
        <v>0.5</v>
      </c>
      <c r="L15" s="23" t="n">
        <f aca="false">SUM(L11:L14)</f>
        <v>-4.6</v>
      </c>
      <c r="M15" s="23" t="n">
        <f aca="false">SUM(M11:M14)</f>
        <v>0.4</v>
      </c>
      <c r="N15" s="23" t="n">
        <f aca="false">SUM(N11:N14)</f>
        <v>-3.6</v>
      </c>
      <c r="O15" s="23" t="n">
        <f aca="false">SUM(O11:O14)</f>
        <v>-3.6</v>
      </c>
      <c r="P15" s="24" t="n">
        <f aca="false">SUM(P11:P14)</f>
        <v>-10</v>
      </c>
    </row>
    <row r="16" customFormat="false" ht="12.75" hidden="false" customHeight="false" outlineLevel="0" collapsed="false">
      <c r="B16" s="2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 t="n">
        <f aca="false">SUM(D16:O16)</f>
        <v>0</v>
      </c>
    </row>
    <row r="17" customFormat="false" ht="12.75" hidden="false" customHeight="false" outlineLevel="0" collapsed="false">
      <c r="B17" s="20" t="s">
        <v>63</v>
      </c>
      <c r="C17" s="21"/>
      <c r="D17" s="18" t="n">
        <v>0</v>
      </c>
      <c r="E17" s="18" t="n">
        <v>0</v>
      </c>
      <c r="F17" s="18" t="n">
        <v>0</v>
      </c>
      <c r="G17" s="18" t="n">
        <v>0</v>
      </c>
      <c r="H17" s="18" t="n">
        <v>-4.5</v>
      </c>
      <c r="I17" s="18" t="n">
        <v>0</v>
      </c>
      <c r="J17" s="18" t="n">
        <v>0</v>
      </c>
      <c r="K17" s="18" t="n">
        <v>0</v>
      </c>
      <c r="L17" s="18" t="n">
        <v>0</v>
      </c>
      <c r="M17" s="18" t="n">
        <v>0</v>
      </c>
      <c r="N17" s="18" t="n">
        <v>0</v>
      </c>
      <c r="O17" s="18" t="n">
        <v>0</v>
      </c>
      <c r="P17" s="19" t="n">
        <f aca="false">SUM(D17:O17)</f>
        <v>-4.5</v>
      </c>
    </row>
    <row r="18" customFormat="false" ht="12.75" hidden="false" customHeight="false" outlineLevel="0" collapsed="false">
      <c r="B18" s="20" t="s">
        <v>64</v>
      </c>
      <c r="C18" s="21"/>
      <c r="D18" s="18" t="n">
        <v>0</v>
      </c>
      <c r="E18" s="18" t="n">
        <v>-0.1</v>
      </c>
      <c r="F18" s="18" t="n">
        <v>-0.1</v>
      </c>
      <c r="G18" s="18" t="n">
        <v>-0.1</v>
      </c>
      <c r="H18" s="18" t="n">
        <v>-0.1</v>
      </c>
      <c r="I18" s="18" t="n">
        <v>-0.1</v>
      </c>
      <c r="J18" s="18" t="n">
        <v>-0.1</v>
      </c>
      <c r="K18" s="18" t="n">
        <v>-0.1</v>
      </c>
      <c r="L18" s="18" t="n">
        <v>-0.1</v>
      </c>
      <c r="M18" s="18" t="n">
        <v>-0.1</v>
      </c>
      <c r="N18" s="18" t="n">
        <v>-0.1</v>
      </c>
      <c r="O18" s="18" t="n">
        <v>0</v>
      </c>
      <c r="P18" s="19" t="n">
        <f aca="false">SUM(D18:O18)</f>
        <v>-1</v>
      </c>
    </row>
    <row r="19" customFormat="false" ht="12.75" hidden="false" customHeight="false" outlineLevel="0" collapsed="false">
      <c r="B19" s="2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</row>
    <row r="20" customFormat="false" ht="12.75" hidden="false" customHeight="false" outlineLevel="0" collapsed="false">
      <c r="B20" s="29" t="s">
        <v>5</v>
      </c>
      <c r="C20" s="26"/>
      <c r="D20" s="30" t="n">
        <f aca="false">+D7+D9+D15+D17+D18</f>
        <v>-2.5106</v>
      </c>
      <c r="E20" s="30" t="n">
        <f aca="false">+E7+E9+E15+E17+E18</f>
        <v>-2.7659</v>
      </c>
      <c r="F20" s="30" t="n">
        <f aca="false">+F7+F9+F15+F17+F18</f>
        <v>-3.0212</v>
      </c>
      <c r="G20" s="30" t="n">
        <f aca="false">+G7+G9+G15+G17+G18</f>
        <v>1.5235</v>
      </c>
      <c r="H20" s="30" t="n">
        <f aca="false">+H7+H9+H15+H17+H18</f>
        <v>-2.8765</v>
      </c>
      <c r="I20" s="30" t="n">
        <f aca="false">+I7+I9+I15+I17+I18</f>
        <v>-4.4818</v>
      </c>
      <c r="J20" s="30" t="n">
        <f aca="false">+J7+J9+J15+J17+J18</f>
        <v>-7.5083</v>
      </c>
      <c r="K20" s="30" t="n">
        <f aca="false">+K7+K9+K15+K17+K18</f>
        <v>-7.9189</v>
      </c>
      <c r="L20" s="30" t="n">
        <f aca="false">+L7+L9+L15+L17+L18</f>
        <v>-13.0189</v>
      </c>
      <c r="M20" s="30" t="n">
        <f aca="false">+M7+M9+M15+M17+M18</f>
        <v>-9.7689</v>
      </c>
      <c r="N20" s="30" t="n">
        <f aca="false">+N7+N9+N15+N17+N18</f>
        <v>-7.0189</v>
      </c>
      <c r="O20" s="30" t="n">
        <f aca="false">+O7+O9+O15+O17+O18</f>
        <v>-6.6636</v>
      </c>
      <c r="P20" s="31" t="n">
        <f aca="false">+P7+P9+P15+P17+P18</f>
        <v>-66.03</v>
      </c>
    </row>
    <row r="21" customFormat="false" ht="12.75" hidden="false" customHeight="false" outlineLevel="0" collapsed="false"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22"/>
    </row>
    <row r="23" customFormat="false" ht="12.75" hidden="false" customHeight="false" outlineLevel="0" collapsed="false"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customFormat="false" ht="12.75" hidden="false" customHeight="false" outlineLevel="0" collapsed="false">
      <c r="B24" s="11" t="s">
        <v>65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</sheetData>
  <mergeCells count="4">
    <mergeCell ref="B1:P1"/>
    <mergeCell ref="B2:P2"/>
    <mergeCell ref="B3:P3"/>
    <mergeCell ref="B4:P4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2001-09-13T12:34:46Z</dcterms:created>
  <dc:creator>jfiscus</dc:creator>
  <dc:description/>
  <dc:language>en-US</dc:language>
  <cp:lastModifiedBy>jfiscus</cp:lastModifiedBy>
  <dcterms:modified xsi:type="dcterms:W3CDTF">2001-09-13T12:41:57Z</dcterms:modified>
  <cp:revision>0</cp:revision>
  <dc:subject/>
  <dc:title/>
</cp:coreProperties>
</file>