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LP OIL DELIVERY SHEET #1" sheetId="1" state="visible" r:id="rId3"/>
    <sheet name="GELP OIL DELIVERY SHEET #2" sheetId="2" state="visible" r:id="rId4"/>
    <sheet name="GELP OIL DELIVERY SHEET #3" sheetId="3" state="visible" r:id="rId5"/>
    <sheet name="Monthly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15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<sst xmlns="http://schemas.openxmlformats.org/spreadsheetml/2006/main" count="63" uniqueCount="40">
  <si>
    <t xml:space="preserve">GELP   #2 FUEL OIL   RECEIPTS FOR THE MONTH</t>
  </si>
  <si>
    <t xml:space="preserve">Delivery Date</t>
  </si>
  <si>
    <t xml:space="preserve">Beginning Flow counter reading</t>
  </si>
  <si>
    <t xml:space="preserve">Ending Flow counter reading</t>
  </si>
  <si>
    <t xml:space="preserve">Plant Recorded Delivery</t>
  </si>
  <si>
    <t xml:space="preserve">BP AMOCO       Quantity on B/L-Gross</t>
  </si>
  <si>
    <t xml:space="preserve">Marathon Ashland Quantity on B/L-Gross</t>
  </si>
  <si>
    <t xml:space="preserve">CITGO Quantity on B/L-Gross</t>
  </si>
  <si>
    <t xml:space="preserve">B/L #</t>
  </si>
  <si>
    <t xml:space="preserve">Due from previous month</t>
  </si>
  <si>
    <t xml:space="preserve">Any Fuel ordered ?</t>
  </si>
  <si>
    <t xml:space="preserve">TOTAL DELIVERED</t>
  </si>
  <si>
    <t xml:space="preserve">OWED TO GELP/ (OVER DELIVERED)</t>
  </si>
  <si>
    <t xml:space="preserve">GELP #2 FUEL OIL RECEIPTS FOR THE MONTH</t>
  </si>
  <si>
    <t xml:space="preserve">Due from previous sheet</t>
  </si>
  <si>
    <t xml:space="preserve">Any additional ordered</t>
  </si>
  <si>
    <t xml:space="preserve">(ordered on the 19th)</t>
  </si>
  <si>
    <t xml:space="preserve">(orders for the 23rd)</t>
  </si>
  <si>
    <t xml:space="preserve">SUMMARY OF FUEL OIL DELIVERIES TO GORDONSVILLE</t>
  </si>
  <si>
    <t xml:space="preserve">COMMENTS</t>
  </si>
  <si>
    <t xml:space="preserve">Plant Recorded Off-Load Meter Reading</t>
  </si>
  <si>
    <t xml:space="preserve">BP AMOCO "GROSS" DELIVERED</t>
  </si>
  <si>
    <t xml:space="preserve">MARATHON ASHLAND "GROSS" DELIVERED</t>
  </si>
  <si>
    <t xml:space="preserve">CITGO    "GROSS" DELIVERED</t>
  </si>
  <si>
    <t xml:space="preserve">Current Month Ordered</t>
  </si>
  <si>
    <t xml:space="preserve">pending from previous month</t>
  </si>
  <si>
    <t xml:space="preserve">Current Month Delivery</t>
  </si>
  <si>
    <t xml:space="preserve">ESTIMATED Gallons still unaccounted for… </t>
  </si>
  <si>
    <t xml:space="preserve">remaining CITGO not available and will be credited</t>
  </si>
  <si>
    <t xml:space="preserve"> MONTH BEGINNING TANK INVENTORY</t>
  </si>
  <si>
    <t xml:space="preserve">?</t>
  </si>
  <si>
    <t xml:space="preserve">(AS STRAPPED BY PLANT)</t>
  </si>
  <si>
    <r>
      <rPr>
        <b val="true"/>
        <sz val="8"/>
        <rFont val="CG Times (W1)"/>
        <family val="1"/>
      </rPr>
      <t xml:space="preserve">PLANT RECORDED</t>
    </r>
    <r>
      <rPr>
        <sz val="8"/>
        <rFont val="CG Times (W1)"/>
        <family val="1"/>
      </rPr>
      <t xml:space="preserve"> OFFLOAD TOTAL</t>
    </r>
  </si>
  <si>
    <r>
      <rPr>
        <sz val="8"/>
        <rFont val="CG Times (W1)"/>
        <family val="1"/>
      </rPr>
      <t xml:space="preserve">ALL </t>
    </r>
    <r>
      <rPr>
        <b val="true"/>
        <sz val="8"/>
        <rFont val="CG Times (W1)"/>
        <family val="1"/>
      </rPr>
      <t xml:space="preserve">SUPPLIERS "GROSS"</t>
    </r>
    <r>
      <rPr>
        <sz val="8"/>
        <rFont val="CG Times (W1)"/>
        <family val="1"/>
      </rPr>
      <t xml:space="preserve"> DELIVERY RECORD</t>
    </r>
  </si>
  <si>
    <t xml:space="preserve">TOTAL DIFFERENCE, Current month</t>
  </si>
  <si>
    <t xml:space="preserve">Note:</t>
  </si>
  <si>
    <r>
      <rPr>
        <b val="true"/>
        <u val="single"/>
        <sz val="9"/>
        <color rgb="FF0000FF"/>
        <rFont val="CG Times (W1)"/>
        <family val="1"/>
      </rPr>
      <t xml:space="preserve">ESTIMATED</t>
    </r>
    <r>
      <rPr>
        <b val="true"/>
        <sz val="9"/>
        <color rgb="FF0000FF"/>
        <rFont val="CG Times (W1)"/>
        <family val="1"/>
      </rPr>
      <t xml:space="preserve"> COST SUMMARY</t>
    </r>
    <r>
      <rPr>
        <b val="true"/>
        <sz val="9"/>
        <rFont val="CG Times (W1)"/>
        <family val="1"/>
      </rPr>
      <t xml:space="preserve"> (based on BOL, not invoice)</t>
    </r>
  </si>
  <si>
    <t xml:space="preserve">"Gross" Gallons Delivered</t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</si>
  <si>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Avg. Cost per gallon</t>
    </r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</si>
  <si>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Cost of Oil for Month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</si>
</sst>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#,##0"/>
    <numFmt numFmtId="167" formatCode="mmmm\-yyyy"/>
    <numFmt numFmtId="168" formatCode="[$-409]#,##0_);\(#,##0\)"/>
    <numFmt numFmtId="169" formatCode="_(* #,##0.00_);_(* \(#,##0.00\);_(* \-??_);_(@_)"/>
    <numFmt numFmtId="170" formatCode="[$-409]#,##0_);[RED]\(#,##0\)"/>
    <numFmt numFmtId="171" formatCode="#,##0.00000_);\(#,##0.00000\)"/>
    <numFmt numFmtId="172" formatCode="0.0%"/>
    <numFmt numFmtId="173" formatCode="0.0000"/>
    <numFmt numFmtId="174" formatCode="_(\$* #,##0.00_);_(\$* \(#,##0.0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10"/>
      <color rgb="FF0000FF"/>
      <name val="Tahoma"/>
      <family val="2"/>
    </font>
    <font>
      <sz val="10"/>
      <color rgb="FF0000FF"/>
      <name val="Tahoma"/>
      <family val="2"/>
    </font>
    <font>
      <b val="true"/>
      <sz val="10"/>
      <color rgb="FF3366FF"/>
      <name val="Tahoma"/>
      <family val="2"/>
    </font>
    <font>
      <b val="true"/>
      <sz val="8"/>
      <color rgb="FF000000"/>
      <name val="Tahoma"/>
      <family val="0"/>
    </font>
    <font>
      <sz val="10"/>
      <name val="CG Times (W1)"/>
      <family val="1"/>
    </font>
    <font>
      <u val="single"/>
      <sz val="12"/>
      <color rgb="FF0000FF"/>
      <name val="CG Times (W1)"/>
      <family val="1"/>
    </font>
    <font>
      <u val="single"/>
      <sz val="12"/>
      <name val="CG Times (W1)"/>
      <family val="1"/>
    </font>
    <font>
      <b val="true"/>
      <sz val="10"/>
      <name val="CG Times (W1)"/>
      <family val="1"/>
    </font>
    <font>
      <sz val="11"/>
      <name val="CG Times (W1)"/>
      <family val="1"/>
    </font>
    <font>
      <sz val="11"/>
      <color rgb="FF0000FF"/>
      <name val="CG Times (W1)"/>
      <family val="1"/>
    </font>
    <font>
      <sz val="11"/>
      <color rgb="FF3366FF"/>
      <name val="CG Times (W1)"/>
      <family val="1"/>
    </font>
    <font>
      <sz val="7"/>
      <color rgb="FF000000"/>
      <name val="CG Times (W1)"/>
      <family val="1"/>
    </font>
    <font>
      <i val="true"/>
      <u val="single"/>
      <sz val="8"/>
      <color rgb="FF000000"/>
      <name val="CG Times (W1)"/>
      <family val="1"/>
    </font>
    <font>
      <u val="single"/>
      <sz val="8"/>
      <name val="CG Times (W1)"/>
      <family val="1"/>
    </font>
    <font>
      <i val="true"/>
      <sz val="8"/>
      <color rgb="FF000000"/>
      <name val="CG Times (W1)"/>
      <family val="1"/>
    </font>
    <font>
      <sz val="8"/>
      <color rgb="FF000000"/>
      <name val="CG Times (W1)"/>
      <family val="1"/>
    </font>
    <font>
      <i val="true"/>
      <sz val="7"/>
      <color rgb="FF000000"/>
      <name val="CG Times (W1)"/>
      <family val="1"/>
    </font>
    <font>
      <b val="true"/>
      <sz val="11"/>
      <name val="CG Times (W1)"/>
      <family val="1"/>
    </font>
    <font>
      <b val="true"/>
      <sz val="8"/>
      <name val="CG Times (W1)"/>
      <family val="1"/>
    </font>
    <font>
      <sz val="8"/>
      <name val="CG Times (W1)"/>
      <family val="1"/>
    </font>
    <font>
      <sz val="9"/>
      <name val="CG Times (W1)"/>
      <family val="1"/>
    </font>
    <font>
      <b val="true"/>
      <u val="single"/>
      <sz val="9"/>
      <color rgb="FF0000FF"/>
      <name val="CG Times (W1)"/>
      <family val="1"/>
    </font>
    <font>
      <b val="true"/>
      <sz val="9"/>
      <color rgb="FF0000FF"/>
      <name val="CG Times (W1)"/>
      <family val="1"/>
    </font>
    <font>
      <b val="true"/>
      <sz val="9"/>
      <name val="CG Times (W1)"/>
      <family val="1"/>
    </font>
    <font>
      <b val="true"/>
      <sz val="10"/>
      <color rgb="FF0000FF"/>
      <name val="CG Times (W1)"/>
      <family val="1"/>
    </font>
    <font>
      <u val="single"/>
      <sz val="9"/>
      <name val="CG Times (W1)"/>
      <family val="1"/>
    </font>
    <font>
      <sz val="10"/>
      <color rgb="FF0000FF"/>
      <name val="CG Times (W1)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2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6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6" borderId="6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6" borderId="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6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6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9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6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0" fillId="6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1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1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7" fillId="6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1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6" borderId="16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6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7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2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16" t="n">
        <v>28373776</v>
      </c>
      <c r="C4" s="17" t="n">
        <v>28381337</v>
      </c>
      <c r="D4" s="2" t="n">
        <f aca="false">IF(C4&gt;1,C4-B4,0)</f>
        <v>7561</v>
      </c>
      <c r="E4" s="18"/>
      <c r="F4" s="19"/>
      <c r="G4" s="19" t="n">
        <v>7601</v>
      </c>
      <c r="H4" s="19"/>
      <c r="I4" s="19"/>
    </row>
    <row r="5" customFormat="false" ht="13.2" hidden="false" customHeight="false" outlineLevel="0" collapsed="false">
      <c r="A5" s="15"/>
      <c r="B5" s="2" t="n">
        <f aca="false">C4</f>
        <v>28381337</v>
      </c>
      <c r="C5" s="17" t="n">
        <v>28388888</v>
      </c>
      <c r="D5" s="2" t="n">
        <f aca="false">IF(C5&gt;1,C5-B5,0)</f>
        <v>7551</v>
      </c>
      <c r="E5" s="18"/>
      <c r="F5" s="19"/>
      <c r="G5" s="19" t="n">
        <v>7601</v>
      </c>
      <c r="H5" s="19"/>
      <c r="I5" s="19"/>
    </row>
    <row r="6" customFormat="false" ht="13.2" hidden="false" customHeight="false" outlineLevel="0" collapsed="false">
      <c r="A6" s="15"/>
      <c r="B6" s="2" t="n">
        <f aca="false">C5</f>
        <v>28388888</v>
      </c>
      <c r="C6" s="17" t="n">
        <v>28396349</v>
      </c>
      <c r="D6" s="2" t="n">
        <f aca="false">IF(C6&gt;1,C6-B6,0)</f>
        <v>7461</v>
      </c>
      <c r="E6" s="18"/>
      <c r="F6" s="19" t="n">
        <v>7500</v>
      </c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28396349</v>
      </c>
      <c r="C7" s="17" t="n">
        <v>28403830</v>
      </c>
      <c r="D7" s="2" t="n">
        <f aca="false">IF(C7&gt;1,C7-B7,0)</f>
        <v>7481</v>
      </c>
      <c r="E7" s="18"/>
      <c r="F7" s="19" t="n">
        <v>7502</v>
      </c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28403830</v>
      </c>
      <c r="C8" s="17" t="n">
        <v>28411381</v>
      </c>
      <c r="D8" s="2" t="n">
        <f aca="false">IF(C8&gt;1,C8-B8,0)</f>
        <v>7551</v>
      </c>
      <c r="E8" s="18"/>
      <c r="F8" s="19"/>
      <c r="G8" s="19" t="n">
        <v>7600</v>
      </c>
      <c r="H8" s="19"/>
      <c r="I8" s="19"/>
    </row>
    <row r="9" customFormat="false" ht="13.2" hidden="false" customHeight="false" outlineLevel="0" collapsed="false">
      <c r="A9" s="15"/>
      <c r="B9" s="2" t="n">
        <f aca="false">C8</f>
        <v>28411381</v>
      </c>
      <c r="C9" s="17" t="n">
        <v>28418825</v>
      </c>
      <c r="D9" s="2" t="n">
        <f aca="false">IF(C9&gt;1,C9-B9,0)</f>
        <v>7444</v>
      </c>
      <c r="E9" s="18"/>
      <c r="F9" s="19" t="n">
        <v>7505</v>
      </c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28418825</v>
      </c>
      <c r="C10" s="17" t="n">
        <v>28426390</v>
      </c>
      <c r="D10" s="2" t="n">
        <f aca="false">IF(C10&gt;1,C10-B10,0)</f>
        <v>7565</v>
      </c>
      <c r="E10" s="18"/>
      <c r="F10" s="19"/>
      <c r="G10" s="19" t="n">
        <v>7602</v>
      </c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28426390</v>
      </c>
      <c r="C11" s="17" t="n">
        <v>28433842</v>
      </c>
      <c r="D11" s="2" t="n">
        <f aca="false">IF(C11&gt;1,C11-B11,0)</f>
        <v>7452</v>
      </c>
      <c r="E11" s="18"/>
      <c r="F11" s="19"/>
      <c r="G11" s="19"/>
      <c r="H11" s="19" t="n">
        <v>7502</v>
      </c>
      <c r="I11" s="19"/>
    </row>
    <row r="12" customFormat="false" ht="13.2" hidden="false" customHeight="false" outlineLevel="0" collapsed="false">
      <c r="A12" s="15"/>
      <c r="B12" s="2" t="n">
        <f aca="false">C11</f>
        <v>28433842</v>
      </c>
      <c r="C12" s="17" t="n">
        <v>28441281</v>
      </c>
      <c r="D12" s="2" t="n">
        <f aca="false">IF(C12&gt;1,C12-B12,0)</f>
        <v>7439</v>
      </c>
      <c r="E12" s="18"/>
      <c r="F12" s="19" t="n">
        <v>7505</v>
      </c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28441281</v>
      </c>
      <c r="C13" s="17" t="n">
        <v>28448732</v>
      </c>
      <c r="D13" s="2" t="n">
        <f aca="false">IF(C13&gt;1,C13-B13,0)</f>
        <v>7451</v>
      </c>
      <c r="E13" s="18"/>
      <c r="F13" s="19"/>
      <c r="G13" s="19"/>
      <c r="H13" s="19" t="n">
        <v>7502</v>
      </c>
      <c r="I13" s="19"/>
    </row>
    <row r="14" customFormat="false" ht="13.2" hidden="false" customHeight="false" outlineLevel="0" collapsed="false">
      <c r="A14" s="15"/>
      <c r="B14" s="2" t="n">
        <f aca="false">C13</f>
        <v>28448732</v>
      </c>
      <c r="C14" s="17" t="n">
        <v>28471115</v>
      </c>
      <c r="D14" s="2" t="n">
        <f aca="false">IF(C14&gt;1,C14-B14,0)</f>
        <v>22383</v>
      </c>
      <c r="E14" s="18"/>
      <c r="F14" s="19"/>
      <c r="G14" s="19"/>
      <c r="H14" s="19" t="n">
        <f aca="false">7501+7501+7501</f>
        <v>22503</v>
      </c>
      <c r="I14" s="19"/>
    </row>
    <row r="15" customFormat="false" ht="13.2" hidden="false" customHeight="false" outlineLevel="0" collapsed="false">
      <c r="A15" s="15"/>
      <c r="B15" s="2" t="n">
        <f aca="false">C14</f>
        <v>28471115</v>
      </c>
      <c r="C15" s="17" t="n">
        <v>28478543</v>
      </c>
      <c r="D15" s="2" t="n">
        <f aca="false">IF(C15&gt;1,C15-B15,0)</f>
        <v>7428</v>
      </c>
      <c r="E15" s="18"/>
      <c r="F15" s="19"/>
      <c r="G15" s="19"/>
      <c r="H15" s="19" t="n">
        <v>7501</v>
      </c>
      <c r="I15" s="19"/>
    </row>
    <row r="16" customFormat="false" ht="13.2" hidden="false" customHeight="false" outlineLevel="0" collapsed="false">
      <c r="A16" s="15"/>
      <c r="B16" s="2" t="n">
        <f aca="false">C15</f>
        <v>28478543</v>
      </c>
      <c r="C16" s="17" t="n">
        <v>28485992</v>
      </c>
      <c r="D16" s="2" t="n">
        <f aca="false">IF(C16&gt;1,C16-B16,0)</f>
        <v>7449</v>
      </c>
      <c r="E16" s="18"/>
      <c r="F16" s="19"/>
      <c r="G16" s="19"/>
      <c r="H16" s="19" t="n">
        <v>7501</v>
      </c>
      <c r="I16" s="19"/>
    </row>
    <row r="17" customFormat="false" ht="13.2" hidden="false" customHeight="false" outlineLevel="0" collapsed="false">
      <c r="A17" s="15"/>
      <c r="B17" s="2" t="n">
        <f aca="false">C16</f>
        <v>28485992</v>
      </c>
      <c r="C17" s="17" t="n">
        <v>28493432</v>
      </c>
      <c r="D17" s="2" t="n">
        <f aca="false">IF(C17&gt;1,C17-B17,0)</f>
        <v>7440</v>
      </c>
      <c r="E17" s="18"/>
      <c r="F17" s="19"/>
      <c r="G17" s="19"/>
      <c r="H17" s="19" t="n">
        <v>7502</v>
      </c>
      <c r="I17" s="19"/>
    </row>
    <row r="18" customFormat="false" ht="13.2" hidden="false" customHeight="false" outlineLevel="0" collapsed="false">
      <c r="A18" s="15"/>
      <c r="B18" s="2" t="n">
        <f aca="false">C17</f>
        <v>28493432</v>
      </c>
      <c r="C18" s="17" t="n">
        <v>28500888</v>
      </c>
      <c r="D18" s="2" t="n">
        <f aca="false">IF(C18&gt;1,C18-B18,0)</f>
        <v>7456</v>
      </c>
      <c r="E18" s="18"/>
      <c r="F18" s="19"/>
      <c r="G18" s="19"/>
      <c r="H18" s="19" t="n">
        <v>7502</v>
      </c>
      <c r="I18" s="19"/>
    </row>
    <row r="19" customFormat="false" ht="13.2" hidden="false" customHeight="false" outlineLevel="0" collapsed="false">
      <c r="A19" s="15"/>
      <c r="B19" s="2" t="n">
        <f aca="false">C18</f>
        <v>28500888</v>
      </c>
      <c r="C19" s="17" t="n">
        <v>28508324</v>
      </c>
      <c r="D19" s="2" t="n">
        <f aca="false">IF(C19&gt;1,C19-B19,0)</f>
        <v>7436</v>
      </c>
      <c r="E19" s="18"/>
      <c r="F19" s="19"/>
      <c r="G19" s="19"/>
      <c r="H19" s="19" t="n">
        <v>7501</v>
      </c>
      <c r="I19" s="19"/>
    </row>
    <row r="20" customFormat="false" ht="13.2" hidden="false" customHeight="false" outlineLevel="0" collapsed="false">
      <c r="A20" s="15"/>
      <c r="B20" s="2" t="n">
        <f aca="false">C19</f>
        <v>28508324</v>
      </c>
      <c r="C20" s="17" t="n">
        <v>28515769</v>
      </c>
      <c r="D20" s="2" t="n">
        <f aca="false">IF(C20&gt;1,C20-B20,0)</f>
        <v>7445</v>
      </c>
      <c r="E20" s="18"/>
      <c r="F20" s="19"/>
      <c r="G20" s="19"/>
      <c r="H20" s="19" t="n">
        <v>7502</v>
      </c>
      <c r="I20" s="19"/>
    </row>
    <row r="21" customFormat="false" ht="13.2" hidden="false" customHeight="false" outlineLevel="0" collapsed="false">
      <c r="A21" s="15"/>
      <c r="B21" s="2" t="n">
        <f aca="false">C20</f>
        <v>28515769</v>
      </c>
      <c r="C21" s="17" t="n">
        <v>28530658</v>
      </c>
      <c r="D21" s="2" t="n">
        <f aca="false">IF(C21&gt;1,C21-B21,0)</f>
        <v>14889</v>
      </c>
      <c r="E21" s="18"/>
      <c r="F21" s="19"/>
      <c r="G21" s="19"/>
      <c r="H21" s="19" t="n">
        <f aca="false">7502+7502</f>
        <v>15004</v>
      </c>
      <c r="I21" s="19"/>
    </row>
    <row r="22" customFormat="false" ht="13.2" hidden="false" customHeight="false" outlineLevel="0" collapsed="false">
      <c r="A22" s="15"/>
      <c r="B22" s="2" t="n">
        <f aca="false">C21</f>
        <v>28530658</v>
      </c>
      <c r="C22" s="17" t="n">
        <v>28552961</v>
      </c>
      <c r="D22" s="2" t="n">
        <f aca="false">IF(C22&gt;1,C22-B22,0)</f>
        <v>22303</v>
      </c>
      <c r="E22" s="18"/>
      <c r="F22" s="19"/>
      <c r="G22" s="19"/>
      <c r="H22" s="19" t="n">
        <f aca="false">7501+7501+7502</f>
        <v>22504</v>
      </c>
      <c r="I22" s="19"/>
    </row>
    <row r="23" customFormat="false" ht="13.2" hidden="false" customHeight="false" outlineLevel="0" collapsed="false">
      <c r="A23" s="15"/>
      <c r="B23" s="2" t="n">
        <f aca="false">C22</f>
        <v>28552961</v>
      </c>
      <c r="C23" s="17" t="n">
        <v>28560411</v>
      </c>
      <c r="D23" s="2" t="n">
        <f aca="false">IF(C23&gt;1,C23-B23,0)</f>
        <v>7450</v>
      </c>
      <c r="E23" s="18"/>
      <c r="F23" s="19"/>
      <c r="G23" s="19"/>
      <c r="H23" s="19" t="n">
        <v>7501</v>
      </c>
      <c r="I23" s="19"/>
    </row>
    <row r="24" customFormat="false" ht="13.2" hidden="false" customHeight="false" outlineLevel="0" collapsed="false">
      <c r="A24" s="15"/>
      <c r="B24" s="2" t="n">
        <f aca="false">C23</f>
        <v>28560411</v>
      </c>
      <c r="C24" s="17" t="n">
        <v>28567865</v>
      </c>
      <c r="D24" s="2" t="n">
        <f aca="false">IF(C24&gt;1,C24-B24,0)</f>
        <v>7454</v>
      </c>
      <c r="E24" s="18"/>
      <c r="F24" s="19"/>
      <c r="G24" s="19"/>
      <c r="H24" s="19" t="n">
        <v>7501</v>
      </c>
      <c r="I24" s="19"/>
    </row>
    <row r="25" customFormat="false" ht="13.2" hidden="false" customHeight="false" outlineLevel="0" collapsed="false">
      <c r="A25" s="15"/>
      <c r="B25" s="2" t="n">
        <f aca="false">C24</f>
        <v>28567865</v>
      </c>
      <c r="C25" s="17" t="n">
        <v>28575324</v>
      </c>
      <c r="D25" s="2" t="n">
        <f aca="false">IF(C25&gt;1,C25-B25,0)</f>
        <v>7459</v>
      </c>
      <c r="E25" s="18"/>
      <c r="F25" s="19"/>
      <c r="G25" s="19"/>
      <c r="H25" s="19" t="n">
        <v>7501</v>
      </c>
      <c r="I25" s="19"/>
    </row>
    <row r="26" customFormat="false" ht="13.2" hidden="false" customHeight="false" outlineLevel="0" collapsed="false">
      <c r="A26" s="15"/>
      <c r="B26" s="2" t="n">
        <f aca="false">C25</f>
        <v>28575324</v>
      </c>
      <c r="C26" s="17" t="n">
        <v>28582766</v>
      </c>
      <c r="D26" s="2" t="n">
        <f aca="false">IF(C26&gt;1,C26-B26,0)</f>
        <v>7442</v>
      </c>
      <c r="E26" s="18"/>
      <c r="F26" s="19"/>
      <c r="G26" s="19"/>
      <c r="H26" s="19" t="n">
        <v>7501</v>
      </c>
      <c r="I26" s="19"/>
    </row>
    <row r="27" customFormat="false" ht="13.2" hidden="false" customHeight="false" outlineLevel="0" collapsed="false">
      <c r="A27" s="15"/>
      <c r="B27" s="2" t="n">
        <f aca="false">C26</f>
        <v>28582766</v>
      </c>
      <c r="C27" s="17" t="n">
        <v>28590199</v>
      </c>
      <c r="D27" s="2" t="n">
        <f aca="false">IF(C27&gt;1,C27-B27,0)</f>
        <v>7433</v>
      </c>
      <c r="E27" s="18"/>
      <c r="F27" s="19"/>
      <c r="G27" s="19"/>
      <c r="H27" s="19" t="n">
        <v>7501</v>
      </c>
      <c r="I27" s="19"/>
    </row>
    <row r="28" customFormat="false" ht="13.2" hidden="false" customHeight="false" outlineLevel="0" collapsed="false">
      <c r="A28" s="15"/>
      <c r="B28" s="2" t="n">
        <f aca="false">C27</f>
        <v>28590199</v>
      </c>
      <c r="C28" s="17" t="n">
        <v>28597650</v>
      </c>
      <c r="D28" s="2" t="n">
        <f aca="false">IF(C28&gt;1,C28-B28,0)</f>
        <v>7451</v>
      </c>
      <c r="E28" s="18"/>
      <c r="F28" s="19"/>
      <c r="G28" s="19"/>
      <c r="H28" s="19" t="n">
        <v>7510</v>
      </c>
      <c r="I28" s="19"/>
    </row>
    <row r="29" customFormat="false" ht="13.2" hidden="false" customHeight="false" outlineLevel="0" collapsed="false">
      <c r="A29" s="15"/>
      <c r="B29" s="2" t="n">
        <f aca="false">C28</f>
        <v>28597650</v>
      </c>
      <c r="C29" s="17" t="n">
        <v>28605192</v>
      </c>
      <c r="D29" s="2" t="n">
        <f aca="false">IF(C29&gt;1,C29-B29,0)</f>
        <v>7542</v>
      </c>
      <c r="E29" s="18"/>
      <c r="F29" s="19"/>
      <c r="G29" s="19" t="n">
        <v>7601</v>
      </c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28605192</v>
      </c>
      <c r="C30" s="17" t="n">
        <v>28612647</v>
      </c>
      <c r="D30" s="2" t="n">
        <f aca="false">IF(C30&gt;1,C30-B30,0)</f>
        <v>7455</v>
      </c>
      <c r="E30" s="18"/>
      <c r="F30" s="19"/>
      <c r="G30" s="19"/>
      <c r="H30" s="19" t="n">
        <v>7501</v>
      </c>
      <c r="I30" s="19"/>
    </row>
    <row r="31" customFormat="false" ht="13.2" hidden="false" customHeight="false" outlineLevel="0" collapsed="false">
      <c r="A31" s="15"/>
      <c r="B31" s="2" t="n">
        <f aca="false">C30</f>
        <v>28612647</v>
      </c>
      <c r="C31" s="17" t="n">
        <v>28620106</v>
      </c>
      <c r="D31" s="2" t="n">
        <f aca="false">IF(C31&gt;1,C31-B31,0)</f>
        <v>7459</v>
      </c>
      <c r="E31" s="18"/>
      <c r="F31" s="19"/>
      <c r="G31" s="19" t="n">
        <v>7502</v>
      </c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28620106</v>
      </c>
      <c r="C32" s="17" t="n">
        <v>28627568</v>
      </c>
      <c r="D32" s="2" t="n">
        <f aca="false">IF(C32&gt;1,C32-B32,0)</f>
        <v>7462</v>
      </c>
      <c r="E32" s="18"/>
      <c r="F32" s="19"/>
      <c r="G32" s="19"/>
      <c r="H32" s="19" t="n">
        <v>7501</v>
      </c>
      <c r="I32" s="19"/>
    </row>
    <row r="33" customFormat="false" ht="13.2" hidden="false" customHeight="false" outlineLevel="0" collapsed="false">
      <c r="A33" s="15"/>
      <c r="B33" s="2" t="n">
        <f aca="false">C32</f>
        <v>28627568</v>
      </c>
      <c r="C33" s="17" t="n">
        <v>28635128</v>
      </c>
      <c r="D33" s="2" t="n">
        <f aca="false">IF(C33&gt;1,C33-B33,0)</f>
        <v>7560</v>
      </c>
      <c r="E33" s="18"/>
      <c r="F33" s="19"/>
      <c r="G33" s="19" t="n">
        <v>7602</v>
      </c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28635128</v>
      </c>
      <c r="C34" s="17" t="n">
        <v>28642682</v>
      </c>
      <c r="D34" s="2" t="n">
        <f aca="false">IF(C34&gt;1,C34-B34,0)</f>
        <v>7554</v>
      </c>
      <c r="E34" s="18"/>
      <c r="F34" s="19"/>
      <c r="G34" s="19" t="n">
        <v>7601</v>
      </c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28642682</v>
      </c>
      <c r="C35" s="17" t="n">
        <v>28650139</v>
      </c>
      <c r="D35" s="2" t="n">
        <f aca="false">IF(C35&gt;1,C35-B35,0)</f>
        <v>7457</v>
      </c>
      <c r="E35" s="18"/>
      <c r="F35" s="19"/>
      <c r="G35" s="19"/>
      <c r="H35" s="19" t="n">
        <v>7502</v>
      </c>
      <c r="I35" s="19"/>
    </row>
    <row r="36" customFormat="false" ht="13.2" hidden="false" customHeight="false" outlineLevel="0" collapsed="false">
      <c r="A36" s="15"/>
      <c r="B36" s="2" t="n">
        <f aca="false">C35</f>
        <v>28650139</v>
      </c>
      <c r="C36" s="17" t="n">
        <v>28657583</v>
      </c>
      <c r="D36" s="2" t="n">
        <f aca="false">IF(C36&gt;1,C36-B36,0)</f>
        <v>7444</v>
      </c>
      <c r="E36" s="18"/>
      <c r="F36" s="19"/>
      <c r="G36" s="19"/>
      <c r="H36" s="19" t="n">
        <v>7502</v>
      </c>
      <c r="I36" s="19"/>
    </row>
    <row r="37" customFormat="false" ht="13.2" hidden="false" customHeight="false" outlineLevel="0" collapsed="false">
      <c r="A37" s="15"/>
      <c r="B37" s="2" t="n">
        <f aca="false">C36</f>
        <v>28657583</v>
      </c>
      <c r="C37" s="17" t="n">
        <v>28665025</v>
      </c>
      <c r="D37" s="2" t="n">
        <f aca="false">IF(C37&gt;1,C37-B37,0)</f>
        <v>7442</v>
      </c>
      <c r="E37" s="18"/>
      <c r="F37" s="19"/>
      <c r="G37" s="19"/>
      <c r="H37" s="19" t="n">
        <v>7501</v>
      </c>
      <c r="I37" s="19"/>
    </row>
    <row r="38" customFormat="false" ht="13.2" hidden="false" customHeight="false" outlineLevel="0" collapsed="false">
      <c r="A38" s="15"/>
      <c r="B38" s="2" t="n">
        <f aca="false">C37</f>
        <v>28665025</v>
      </c>
      <c r="C38" s="17" t="n">
        <v>28672475</v>
      </c>
      <c r="D38" s="2" t="n">
        <f aca="false">IF(C38&gt;1,C38-B38,0)</f>
        <v>7450</v>
      </c>
      <c r="E38" s="18"/>
      <c r="F38" s="19"/>
      <c r="G38" s="19"/>
      <c r="H38" s="19" t="n">
        <v>7500</v>
      </c>
      <c r="I38" s="19"/>
    </row>
    <row r="39" customFormat="false" ht="13.2" hidden="false" customHeight="false" outlineLevel="0" collapsed="false">
      <c r="A39" s="15"/>
      <c r="B39" s="2" t="n">
        <f aca="false">C38</f>
        <v>28672475</v>
      </c>
      <c r="C39" s="17" t="n">
        <v>28679938</v>
      </c>
      <c r="D39" s="2" t="n">
        <f aca="false">IF(C39&gt;1,C39-B39,0)</f>
        <v>7463</v>
      </c>
      <c r="E39" s="18"/>
      <c r="F39" s="19"/>
      <c r="G39" s="19"/>
      <c r="H39" s="19" t="n">
        <v>7501</v>
      </c>
      <c r="I39" s="19"/>
    </row>
    <row r="40" customFormat="false" ht="13.2" hidden="false" customHeight="false" outlineLevel="0" collapsed="false">
      <c r="A40" s="15"/>
      <c r="B40" s="2" t="n">
        <f aca="false">C39</f>
        <v>28679938</v>
      </c>
      <c r="C40" s="17" t="n">
        <v>28687389</v>
      </c>
      <c r="D40" s="2" t="n">
        <f aca="false">IF(C40&gt;1,C40-B40,0)</f>
        <v>7451</v>
      </c>
      <c r="E40" s="18"/>
      <c r="F40" s="19"/>
      <c r="G40" s="19"/>
      <c r="H40" s="19" t="n">
        <v>7501</v>
      </c>
      <c r="I40" s="19"/>
    </row>
    <row r="41" customFormat="false" ht="13.2" hidden="false" customHeight="false" outlineLevel="0" collapsed="false">
      <c r="A41" s="15"/>
      <c r="B41" s="2" t="n">
        <f aca="false">C40</f>
        <v>28687389</v>
      </c>
      <c r="C41" s="17" t="n">
        <v>28694834</v>
      </c>
      <c r="D41" s="2" t="n">
        <f aca="false">IF(C41&gt;1,C41-B41,0)</f>
        <v>7445</v>
      </c>
      <c r="E41" s="18"/>
      <c r="F41" s="19"/>
      <c r="G41" s="19"/>
      <c r="H41" s="19" t="n">
        <v>7501</v>
      </c>
      <c r="I41" s="19"/>
    </row>
    <row r="42" customFormat="false" ht="13.2" hidden="false" customHeight="false" outlineLevel="0" collapsed="false">
      <c r="A42" s="15"/>
      <c r="B42" s="2" t="n">
        <f aca="false">C41</f>
        <v>28694834</v>
      </c>
      <c r="C42" s="17" t="n">
        <v>28702321</v>
      </c>
      <c r="D42" s="2" t="n">
        <f aca="false">IF(C42&gt;1,C42-B42,0)</f>
        <v>7487</v>
      </c>
      <c r="E42" s="18"/>
      <c r="F42" s="19"/>
      <c r="G42" s="19"/>
      <c r="H42" s="19" t="n">
        <v>7502</v>
      </c>
      <c r="I42" s="19"/>
    </row>
    <row r="43" customFormat="false" ht="13.2" hidden="false" customHeight="false" outlineLevel="0" collapsed="false">
      <c r="A43" s="15"/>
      <c r="B43" s="2" t="n">
        <f aca="false">C42</f>
        <v>28702321</v>
      </c>
      <c r="C43" s="17" t="n">
        <v>28717244</v>
      </c>
      <c r="D43" s="2" t="n">
        <f aca="false">IF(C43&gt;1,C43-B43,0)</f>
        <v>14923</v>
      </c>
      <c r="E43" s="18"/>
      <c r="F43" s="19"/>
      <c r="G43" s="19"/>
      <c r="H43" s="19" t="n">
        <f aca="false">7500+7507</f>
        <v>15007</v>
      </c>
      <c r="I43" s="19"/>
    </row>
    <row r="44" customFormat="false" ht="13.2" hidden="false" customHeight="false" outlineLevel="0" collapsed="false">
      <c r="A44" s="15"/>
      <c r="B44" s="2" t="n">
        <f aca="false">C43</f>
        <v>28717244</v>
      </c>
      <c r="C44" s="17" t="n">
        <v>28724686</v>
      </c>
      <c r="D44" s="2" t="n">
        <f aca="false">IF(C44&gt;1,C44-B44,0)</f>
        <v>7442</v>
      </c>
      <c r="E44" s="18"/>
      <c r="F44" s="19"/>
      <c r="G44" s="19"/>
      <c r="H44" s="19" t="n">
        <v>7502</v>
      </c>
      <c r="I44" s="19"/>
    </row>
    <row r="45" customFormat="false" ht="13.2" hidden="false" customHeight="false" outlineLevel="0" collapsed="false">
      <c r="A45" s="15"/>
      <c r="B45" s="2" t="n">
        <f aca="false">C44</f>
        <v>28724686</v>
      </c>
      <c r="C45" s="17" t="n">
        <v>28732133</v>
      </c>
      <c r="D45" s="2" t="n">
        <f aca="false">IF(C45&gt;1,C45-B45,0)</f>
        <v>7447</v>
      </c>
      <c r="E45" s="18"/>
      <c r="F45" s="19"/>
      <c r="G45" s="19"/>
      <c r="H45" s="19" t="n">
        <v>7501</v>
      </c>
      <c r="I45" s="19"/>
    </row>
    <row r="46" customFormat="false" ht="13.2" hidden="false" customHeight="false" outlineLevel="0" collapsed="false">
      <c r="A46" s="15"/>
      <c r="B46" s="2" t="n">
        <f aca="false">C45</f>
        <v>28732133</v>
      </c>
      <c r="C46" s="17" t="n">
        <v>28739587</v>
      </c>
      <c r="D46" s="2" t="n">
        <f aca="false">IF(C46&gt;1,C46-B46,0)</f>
        <v>7454</v>
      </c>
      <c r="E46" s="18"/>
      <c r="F46" s="19"/>
      <c r="G46" s="19"/>
      <c r="H46" s="19" t="n">
        <v>7501</v>
      </c>
      <c r="I46" s="19"/>
    </row>
    <row r="47" customFormat="false" ht="13.2" hidden="false" customHeight="false" outlineLevel="0" collapsed="false">
      <c r="A47" s="15"/>
      <c r="B47" s="2" t="n">
        <f aca="false">C46</f>
        <v>28739587</v>
      </c>
      <c r="C47" s="17" t="n">
        <v>28747028</v>
      </c>
      <c r="D47" s="2" t="n">
        <f aca="false">IF(C47&gt;1,C47-B47,0)</f>
        <v>7441</v>
      </c>
      <c r="E47" s="18"/>
      <c r="F47" s="19"/>
      <c r="G47" s="19"/>
      <c r="H47" s="19" t="n">
        <v>7501</v>
      </c>
      <c r="I47" s="19"/>
    </row>
    <row r="48" customFormat="false" ht="13.2" hidden="false" customHeight="false" outlineLevel="0" collapsed="false">
      <c r="A48" s="15"/>
      <c r="B48" s="2" t="n">
        <f aca="false">C47</f>
        <v>28747028</v>
      </c>
      <c r="C48" s="17" t="n">
        <v>28754486</v>
      </c>
      <c r="D48" s="2" t="n">
        <f aca="false">IF(C48&gt;1,C48-B48,0)</f>
        <v>7458</v>
      </c>
      <c r="E48" s="18"/>
      <c r="F48" s="19"/>
      <c r="G48" s="19"/>
      <c r="H48" s="19" t="n">
        <v>7504</v>
      </c>
      <c r="I48" s="19"/>
    </row>
    <row r="49" customFormat="false" ht="13.2" hidden="false" customHeight="false" outlineLevel="0" collapsed="false">
      <c r="A49" s="15"/>
      <c r="B49" s="2" t="n">
        <f aca="false">C48</f>
        <v>28754486</v>
      </c>
      <c r="C49" s="17" t="n">
        <v>28761951</v>
      </c>
      <c r="D49" s="2" t="n">
        <f aca="false">IF(C49&gt;1,C49-B49,0)</f>
        <v>7465</v>
      </c>
      <c r="E49" s="18"/>
      <c r="F49" s="19"/>
      <c r="G49" s="19"/>
      <c r="H49" s="19" t="n">
        <v>7504</v>
      </c>
      <c r="I49" s="19"/>
    </row>
    <row r="50" customFormat="false" ht="13.2" hidden="false" customHeight="false" outlineLevel="0" collapsed="false">
      <c r="A50" s="15"/>
      <c r="B50" s="2" t="n">
        <f aca="false">C49</f>
        <v>28761951</v>
      </c>
      <c r="C50" s="17" t="n">
        <v>28769395</v>
      </c>
      <c r="D50" s="2" t="n">
        <f aca="false">IF(C50&gt;1,C50-B50,0)</f>
        <v>7444</v>
      </c>
      <c r="E50" s="18"/>
      <c r="F50" s="19"/>
      <c r="G50" s="19"/>
      <c r="H50" s="19" t="n">
        <v>7501</v>
      </c>
      <c r="I50" s="19"/>
    </row>
    <row r="51" customFormat="false" ht="13.2" hidden="false" customHeight="false" outlineLevel="0" collapsed="false">
      <c r="A51" s="15"/>
      <c r="B51" s="2" t="n">
        <f aca="false">C50</f>
        <v>28769395</v>
      </c>
      <c r="C51" s="17" t="n">
        <v>28776838</v>
      </c>
      <c r="D51" s="2" t="n">
        <f aca="false">IF(C51&gt;1,C51-B51,0)</f>
        <v>7443</v>
      </c>
      <c r="E51" s="18"/>
      <c r="F51" s="19"/>
      <c r="G51" s="19"/>
      <c r="H51" s="19" t="n">
        <v>7502</v>
      </c>
      <c r="I51" s="19"/>
    </row>
    <row r="52" customFormat="false" ht="13.2" hidden="false" customHeight="false" outlineLevel="0" collapsed="false">
      <c r="A52" s="15"/>
      <c r="B52" s="2" t="n">
        <f aca="false">C51</f>
        <v>28776838</v>
      </c>
      <c r="C52" s="17" t="n">
        <v>28791738</v>
      </c>
      <c r="D52" s="2" t="n">
        <f aca="false">IF(C52&gt;1,C52-B52,0)</f>
        <v>14900</v>
      </c>
      <c r="E52" s="18"/>
      <c r="F52" s="19"/>
      <c r="G52" s="19"/>
      <c r="H52" s="19" t="n">
        <f aca="false">7501+7501</f>
        <v>15002</v>
      </c>
      <c r="I52" s="19"/>
    </row>
    <row r="53" customFormat="false" ht="13.2" hidden="false" customHeight="false" outlineLevel="0" collapsed="false">
      <c r="A53" s="15"/>
      <c r="B53" s="2" t="n">
        <f aca="false">C52</f>
        <v>28791738</v>
      </c>
      <c r="C53" s="17" t="n">
        <v>28799175</v>
      </c>
      <c r="D53" s="2" t="n">
        <f aca="false">IF(C53&gt;1,C53-B53,0)</f>
        <v>7437</v>
      </c>
      <c r="E53" s="18"/>
      <c r="F53" s="19"/>
      <c r="G53" s="19"/>
      <c r="H53" s="19" t="n">
        <v>7502</v>
      </c>
      <c r="I53" s="19"/>
    </row>
    <row r="54" customFormat="false" ht="13.2" hidden="false" customHeight="false" outlineLevel="0" collapsed="false">
      <c r="A54" s="15"/>
      <c r="B54" s="2" t="n">
        <f aca="false">C53</f>
        <v>28799175</v>
      </c>
      <c r="C54" s="17" t="n">
        <v>28806619</v>
      </c>
      <c r="D54" s="2" t="n">
        <f aca="false">IF(C54&gt;1,C54-B54,0)</f>
        <v>7444</v>
      </c>
      <c r="E54" s="18"/>
      <c r="F54" s="19"/>
      <c r="G54" s="19"/>
      <c r="H54" s="19" t="n">
        <v>7502</v>
      </c>
      <c r="I54" s="19"/>
    </row>
    <row r="55" customFormat="false" ht="13.2" hidden="false" customHeight="false" outlineLevel="0" collapsed="false">
      <c r="A55" s="15"/>
      <c r="B55" s="2" t="n">
        <f aca="false">C54</f>
        <v>28806619</v>
      </c>
      <c r="C55" s="17" t="n">
        <v>28814080</v>
      </c>
      <c r="D55" s="2" t="n">
        <f aca="false">IF(C55&gt;1,C55-B55,0)</f>
        <v>7461</v>
      </c>
      <c r="E55" s="18"/>
      <c r="F55" s="19" t="n">
        <v>7500</v>
      </c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28814080</v>
      </c>
      <c r="C56" s="17" t="n">
        <v>28821604</v>
      </c>
      <c r="D56" s="2" t="n">
        <f aca="false">IF(C56&gt;1,C56-B56,0)</f>
        <v>7524</v>
      </c>
      <c r="E56" s="18"/>
      <c r="F56" s="19"/>
      <c r="G56" s="19" t="n">
        <v>7601</v>
      </c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28821604</v>
      </c>
      <c r="C57" s="17" t="n">
        <v>28829167</v>
      </c>
      <c r="D57" s="2" t="n">
        <f aca="false">IF(C57&gt;1,C57-B57,0)</f>
        <v>7563</v>
      </c>
      <c r="E57" s="18"/>
      <c r="F57" s="19"/>
      <c r="G57" s="19" t="n">
        <v>7601</v>
      </c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28829167</v>
      </c>
      <c r="C58" s="17" t="n">
        <v>28836719</v>
      </c>
      <c r="D58" s="2" t="n">
        <f aca="false">IF(C58&gt;1,C58-B58,0)</f>
        <v>7552</v>
      </c>
      <c r="E58" s="18"/>
      <c r="F58" s="19"/>
      <c r="G58" s="19" t="n">
        <v>7601</v>
      </c>
      <c r="H58" s="19"/>
      <c r="I58" s="19"/>
    </row>
    <row r="59" customFormat="false" ht="13.2" hidden="false" customHeight="false" outlineLevel="0" collapsed="false">
      <c r="A59" s="15"/>
      <c r="B59" s="2" t="n">
        <f aca="false">C58</f>
        <v>28836719</v>
      </c>
      <c r="C59" s="17" t="n">
        <v>28844273</v>
      </c>
      <c r="D59" s="2" t="n">
        <f aca="false">IF(C59&gt;1,C59-B59,0)</f>
        <v>7554</v>
      </c>
      <c r="E59" s="18"/>
      <c r="F59" s="19"/>
      <c r="G59" s="19" t="n">
        <v>7600</v>
      </c>
      <c r="H59" s="19"/>
      <c r="I59" s="19"/>
    </row>
    <row r="60" customFormat="false" ht="13.2" hidden="false" customHeight="false" outlineLevel="0" collapsed="false">
      <c r="A60" s="15"/>
      <c r="B60" s="2" t="n">
        <f aca="false">C59</f>
        <v>28844273</v>
      </c>
      <c r="C60" s="17" t="n">
        <v>28851855</v>
      </c>
      <c r="D60" s="2" t="n">
        <f aca="false">IF(C60&gt;1,C60-B60,0)</f>
        <v>7582</v>
      </c>
      <c r="E60" s="18"/>
      <c r="F60" s="19"/>
      <c r="G60" s="19" t="n">
        <v>7601</v>
      </c>
      <c r="H60" s="19"/>
      <c r="I60" s="19"/>
    </row>
    <row r="61" customFormat="false" ht="13.2" hidden="false" customHeight="false" outlineLevel="0" collapsed="false">
      <c r="A61" s="15"/>
      <c r="B61" s="2" t="n">
        <f aca="false">C60</f>
        <v>28851855</v>
      </c>
      <c r="C61" s="17" t="n">
        <v>28859429</v>
      </c>
      <c r="D61" s="2" t="n">
        <f aca="false">IF(C61&gt;1,C61-B61,0)</f>
        <v>7574</v>
      </c>
      <c r="E61" s="18"/>
      <c r="F61" s="19"/>
      <c r="G61" s="19" t="n">
        <v>7602</v>
      </c>
      <c r="H61" s="19"/>
      <c r="I61" s="19"/>
    </row>
    <row r="62" customFormat="false" ht="13.2" hidden="false" customHeight="false" outlineLevel="0" collapsed="false">
      <c r="A62" s="15"/>
      <c r="B62" s="2" t="n">
        <f aca="false">C61</f>
        <v>28859429</v>
      </c>
      <c r="C62" s="17" t="n">
        <v>28867025</v>
      </c>
      <c r="D62" s="2" t="n">
        <f aca="false">IF(C62&gt;1,C62-B62,0)</f>
        <v>7596</v>
      </c>
      <c r="E62" s="18"/>
      <c r="F62" s="19"/>
      <c r="G62" s="19" t="n">
        <v>7603</v>
      </c>
      <c r="H62" s="19"/>
      <c r="I62" s="19"/>
    </row>
    <row r="63" customFormat="false" ht="13.2" hidden="false" customHeight="false" outlineLevel="0" collapsed="false">
      <c r="A63" s="15"/>
      <c r="B63" s="2" t="n">
        <f aca="false">C62</f>
        <v>28867025</v>
      </c>
      <c r="C63" s="17" t="n">
        <v>28874513</v>
      </c>
      <c r="D63" s="2" t="n">
        <f aca="false">IF(C63&gt;1,C63-B63,0)</f>
        <v>7488</v>
      </c>
      <c r="E63" s="18"/>
      <c r="F63" s="19" t="n">
        <v>7508</v>
      </c>
      <c r="G63" s="19"/>
      <c r="H63" s="19"/>
      <c r="I63" s="19"/>
    </row>
    <row r="64" customFormat="false" ht="13.2" hidden="false" customHeight="false" outlineLevel="0" collapsed="false">
      <c r="A64" s="15"/>
      <c r="B64" s="2" t="n">
        <f aca="false">C63</f>
        <v>28874513</v>
      </c>
      <c r="C64" s="17" t="n">
        <v>28882099</v>
      </c>
      <c r="D64" s="2" t="n">
        <f aca="false">IF(C64&gt;1,C64-B64,0)</f>
        <v>7586</v>
      </c>
      <c r="E64" s="18"/>
      <c r="F64" s="19"/>
      <c r="G64" s="19" t="n">
        <v>7602</v>
      </c>
      <c r="H64" s="19"/>
      <c r="I64" s="19"/>
    </row>
    <row r="65" customFormat="false" ht="13.2" hidden="false" customHeight="false" outlineLevel="0" collapsed="false">
      <c r="A65" s="15"/>
      <c r="B65" s="2" t="n">
        <f aca="false">C64</f>
        <v>28882099</v>
      </c>
      <c r="C65" s="17" t="n">
        <v>28889553</v>
      </c>
      <c r="D65" s="2" t="n">
        <f aca="false">IF(C65&gt;1,C65-B65,0)</f>
        <v>7454</v>
      </c>
      <c r="E65" s="18"/>
      <c r="F65" s="19" t="n">
        <v>7499</v>
      </c>
      <c r="G65" s="19"/>
      <c r="H65" s="19"/>
      <c r="I65" s="19"/>
    </row>
    <row r="66" customFormat="false" ht="13.2" hidden="false" customHeight="false" outlineLevel="0" collapsed="false">
      <c r="A66" s="15"/>
      <c r="B66" s="2" t="n">
        <f aca="false">C65</f>
        <v>28889553</v>
      </c>
      <c r="C66" s="17" t="n">
        <v>28897018</v>
      </c>
      <c r="D66" s="2" t="n">
        <f aca="false">IF(C66&gt;1,C66-B66,0)</f>
        <v>7465</v>
      </c>
      <c r="E66" s="18"/>
      <c r="F66" s="19" t="n">
        <v>7500</v>
      </c>
      <c r="G66" s="19"/>
      <c r="H66" s="19"/>
      <c r="I66" s="19"/>
    </row>
    <row r="67" customFormat="false" ht="13.2" hidden="false" customHeight="false" outlineLevel="0" collapsed="false">
      <c r="A67" s="15"/>
      <c r="B67" s="2" t="n">
        <f aca="false">C66</f>
        <v>28897018</v>
      </c>
      <c r="C67" s="17" t="n">
        <v>28904472</v>
      </c>
      <c r="D67" s="2" t="n">
        <f aca="false">IF(C67&gt;1,C67-B67,0)</f>
        <v>7454</v>
      </c>
      <c r="E67" s="18"/>
      <c r="F67" s="19" t="n">
        <v>7500</v>
      </c>
      <c r="G67" s="19"/>
      <c r="H67" s="19"/>
      <c r="I67" s="19"/>
    </row>
    <row r="68" customFormat="false" ht="13.2" hidden="false" customHeight="false" outlineLevel="0" collapsed="false">
      <c r="A68" s="15"/>
      <c r="B68" s="2" t="n">
        <f aca="false">C67</f>
        <v>28904472</v>
      </c>
      <c r="C68" s="17"/>
      <c r="D68" s="2" t="n">
        <f aca="false">IF(C68&gt;1,C68-B68,0)</f>
        <v>0</v>
      </c>
      <c r="E68" s="18"/>
      <c r="F68" s="19"/>
      <c r="G68" s="19"/>
      <c r="H68" s="19"/>
      <c r="I68" s="19"/>
    </row>
    <row r="69" customFormat="false" ht="13.2" hidden="false" customHeight="false" outlineLevel="0" collapsed="false">
      <c r="A69" s="15"/>
      <c r="B69" s="20" t="n">
        <f aca="false">C68</f>
        <v>0</v>
      </c>
      <c r="C69" s="21"/>
      <c r="D69" s="20" t="n">
        <f aca="false">IF(C69&gt;1,C69-B69,0)</f>
        <v>0</v>
      </c>
      <c r="E69" s="22"/>
      <c r="F69" s="23"/>
      <c r="G69" s="23"/>
      <c r="H69" s="23"/>
      <c r="I69" s="23"/>
    </row>
    <row r="70" customFormat="false" ht="13.2" hidden="false" customHeight="false" outlineLevel="0" collapsed="false">
      <c r="D70" s="2" t="n">
        <f aca="false">SUM(D4:D69)</f>
        <v>530696</v>
      </c>
      <c r="E70" s="2" t="n">
        <f aca="false">SUM(E4:E69)</f>
        <v>0</v>
      </c>
      <c r="F70" s="2" t="n">
        <f aca="false">SUM(F4:F69)</f>
        <v>67519</v>
      </c>
      <c r="G70" s="2" t="n">
        <f aca="false">SUM(G4:G69)</f>
        <v>121521</v>
      </c>
      <c r="H70" s="2" t="n">
        <f aca="false">SUM(H4:H69)</f>
        <v>345080</v>
      </c>
    </row>
    <row r="72" customFormat="false" ht="15.6" hidden="false" customHeight="true" outlineLevel="0" collapsed="false">
      <c r="D72" s="24" t="s">
        <v>9</v>
      </c>
      <c r="E72" s="25" t="n">
        <v>583300</v>
      </c>
    </row>
    <row r="73" customFormat="false" ht="15.6" hidden="false" customHeight="true" outlineLevel="0" collapsed="false">
      <c r="D73" s="24" t="s">
        <v>10</v>
      </c>
      <c r="E73" s="25" t="n">
        <v>75000</v>
      </c>
      <c r="F73" s="26"/>
    </row>
    <row r="74" customFormat="false" ht="15.6" hidden="false" customHeight="true" outlineLevel="0" collapsed="false">
      <c r="D74" s="27" t="s">
        <v>11</v>
      </c>
      <c r="E74" s="28" t="n">
        <f aca="false">E70+F70+G70+H70</f>
        <v>534120</v>
      </c>
    </row>
    <row r="75" customFormat="false" ht="15.6" hidden="false" customHeight="true" outlineLevel="0" collapsed="false">
      <c r="D75" s="27" t="s">
        <v>12</v>
      </c>
      <c r="E75" s="29" t="n">
        <f aca="false">E72+E73-E74</f>
        <v>124180</v>
      </c>
    </row>
  </sheetData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3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#1'!C69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7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31"/>
      <c r="B58" s="20" t="n">
        <f aca="false">C57</f>
        <v>0</v>
      </c>
      <c r="C58" s="21"/>
      <c r="D58" s="20" t="n">
        <f aca="false">IF(C58&gt;1,C58-B58,0)</f>
        <v>0</v>
      </c>
      <c r="E58" s="22"/>
      <c r="F58" s="23"/>
      <c r="G58" s="23"/>
      <c r="H58" s="23"/>
      <c r="I58" s="23"/>
    </row>
    <row r="59" customFormat="false" ht="13.2" hidden="false" customHeight="false" outlineLevel="0" collapsed="false">
      <c r="D59" s="2" t="n">
        <f aca="false">SUM(D3:D58)</f>
        <v>0</v>
      </c>
      <c r="E59" s="2" t="n">
        <f aca="false">SUM(E4:E58)</f>
        <v>0</v>
      </c>
      <c r="F59" s="2" t="n">
        <f aca="false">SUM(F4:F58)</f>
        <v>0</v>
      </c>
      <c r="G59" s="2" t="n">
        <f aca="false">SUM(G4:G58)</f>
        <v>0</v>
      </c>
      <c r="H59" s="2" t="n">
        <f aca="false">SUM(H4:H58)</f>
        <v>0</v>
      </c>
    </row>
    <row r="61" customFormat="false" ht="15.6" hidden="false" customHeight="true" outlineLevel="0" collapsed="false">
      <c r="D61" s="24" t="s">
        <v>14</v>
      </c>
      <c r="E61" s="29" t="n">
        <f aca="false">'GELP OIL DELIVERY SHEET #1'!E75</f>
        <v>124180</v>
      </c>
    </row>
    <row r="62" customFormat="false" ht="15.6" hidden="false" customHeight="true" outlineLevel="0" collapsed="false">
      <c r="D62" s="24" t="s">
        <v>15</v>
      </c>
      <c r="E62" s="25" t="n">
        <v>0</v>
      </c>
      <c r="F62" s="26" t="s">
        <v>16</v>
      </c>
    </row>
    <row r="63" customFormat="false" ht="15.6" hidden="false" customHeight="true" outlineLevel="0" collapsed="false">
      <c r="D63" s="27" t="s">
        <v>11</v>
      </c>
      <c r="E63" s="28" t="n">
        <f aca="false">E59+F59+G59+H59</f>
        <v>0</v>
      </c>
    </row>
    <row r="64" customFormat="false" ht="15.6" hidden="false" customHeight="true" outlineLevel="0" collapsed="false">
      <c r="D64" s="27" t="s">
        <v>12</v>
      </c>
      <c r="E64" s="29" t="n">
        <f aca="false">E61+E62-E63</f>
        <v>124180</v>
      </c>
      <c r="F64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13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30" t="n">
        <f aca="false">'GELP OIL DELIVERY SHEET #2'!C58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C54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0" t="n">
        <f aca="false">C58</f>
        <v>0</v>
      </c>
      <c r="C59" s="21"/>
      <c r="D59" s="20" t="n">
        <f aca="false">IF(C59&gt;1,C59-B59,0)</f>
        <v>0</v>
      </c>
      <c r="E59" s="22"/>
      <c r="F59" s="23"/>
      <c r="G59" s="23"/>
      <c r="H59" s="23"/>
      <c r="I59" s="23"/>
    </row>
    <row r="60" customFormat="false" ht="13.2" hidden="false" customHeight="false" outlineLevel="0" collapsed="false">
      <c r="D60" s="2" t="n">
        <f aca="false">SUM(D3:D59)</f>
        <v>0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0</v>
      </c>
      <c r="H60" s="2" t="n">
        <f aca="false">SUM(H4:H59)</f>
        <v>0</v>
      </c>
    </row>
    <row r="62" customFormat="false" ht="15.6" hidden="false" customHeight="true" outlineLevel="0" collapsed="false">
      <c r="D62" s="24" t="s">
        <v>14</v>
      </c>
      <c r="E62" s="29" t="n">
        <f aca="false">'GELP OIL DELIVERY SHEET #2'!E64</f>
        <v>124180</v>
      </c>
    </row>
    <row r="63" customFormat="false" ht="15.6" hidden="false" customHeight="true" outlineLevel="0" collapsed="false">
      <c r="D63" s="24" t="s">
        <v>15</v>
      </c>
      <c r="E63" s="25" t="n">
        <v>0</v>
      </c>
      <c r="F63" s="26" t="s">
        <v>17</v>
      </c>
    </row>
    <row r="64" customFormat="false" ht="15.6" hidden="false" customHeight="true" outlineLevel="0" collapsed="false">
      <c r="D64" s="27" t="s">
        <v>11</v>
      </c>
      <c r="E64" s="28" t="n">
        <f aca="false">E60+F60+G60+H60</f>
        <v>0</v>
      </c>
    </row>
    <row r="65" customFormat="false" ht="15.6" hidden="false" customHeight="true" outlineLevel="0" collapsed="false">
      <c r="D65" s="27" t="s">
        <v>12</v>
      </c>
      <c r="E65" s="29" t="n">
        <f aca="false">E62+E63-E64</f>
        <v>124180</v>
      </c>
      <c r="F65" s="26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875" defaultRowHeight="25.2" customHeight="true" zeroHeight="false" outlineLevelRow="0" outlineLevelCol="0"/>
  <cols>
    <col collapsed="false" customWidth="true" hidden="false" outlineLevel="0" max="1" min="1" style="32" width="5.99"/>
    <col collapsed="false" customWidth="true" hidden="false" outlineLevel="0" max="2" min="2" style="32" width="33.66"/>
    <col collapsed="false" customWidth="true" hidden="false" outlineLevel="0" max="7" min="3" style="32" width="15.1"/>
    <col collapsed="false" customWidth="false" hidden="false" outlineLevel="0" max="257" min="8" style="32" width="8.87"/>
  </cols>
  <sheetData>
    <row r="1" customFormat="false" ht="25.2" hidden="false" customHeight="true" outlineLevel="0" collapsed="false">
      <c r="A1" s="33"/>
      <c r="B1" s="34" t="n">
        <v>36557</v>
      </c>
      <c r="C1" s="35" t="s">
        <v>18</v>
      </c>
      <c r="D1" s="36"/>
      <c r="E1" s="36"/>
      <c r="F1" s="36"/>
      <c r="G1" s="36"/>
    </row>
    <row r="2" customFormat="false" ht="18" hidden="false" customHeight="true" outlineLevel="0" collapsed="false">
      <c r="A2" s="33"/>
      <c r="B2" s="33"/>
      <c r="C2" s="33"/>
      <c r="D2" s="33"/>
      <c r="E2" s="33"/>
      <c r="F2" s="33"/>
      <c r="G2" s="33"/>
    </row>
    <row r="3" customFormat="false" ht="18" hidden="false" customHeight="true" outlineLevel="0" collapsed="false">
      <c r="A3" s="33"/>
      <c r="B3" s="33"/>
      <c r="C3" s="33"/>
      <c r="D3" s="33"/>
      <c r="E3" s="33"/>
      <c r="F3" s="33"/>
      <c r="G3" s="33"/>
    </row>
    <row r="4" customFormat="false" ht="52.8" hidden="false" customHeight="true" outlineLevel="0" collapsed="false">
      <c r="A4" s="33"/>
      <c r="B4" s="37" t="s">
        <v>19</v>
      </c>
      <c r="C4" s="38" t="s">
        <v>20</v>
      </c>
      <c r="D4" s="39"/>
      <c r="E4" s="38" t="s">
        <v>21</v>
      </c>
      <c r="F4" s="38" t="s">
        <v>22</v>
      </c>
      <c r="G4" s="40" t="s">
        <v>23</v>
      </c>
    </row>
    <row r="5" customFormat="false" ht="15.6" hidden="false" customHeight="true" outlineLevel="0" collapsed="false">
      <c r="A5" s="33"/>
      <c r="B5" s="41" t="s">
        <v>24</v>
      </c>
      <c r="C5" s="42"/>
      <c r="D5" s="43"/>
      <c r="E5" s="44" t="n">
        <v>0</v>
      </c>
      <c r="F5" s="44" t="n">
        <v>75000</v>
      </c>
      <c r="G5" s="45" t="n">
        <v>0</v>
      </c>
    </row>
    <row r="6" customFormat="false" ht="15.6" hidden="false" customHeight="true" outlineLevel="0" collapsed="false">
      <c r="A6" s="33"/>
      <c r="B6" s="46" t="s">
        <v>25</v>
      </c>
      <c r="C6" s="47"/>
      <c r="D6" s="48"/>
      <c r="E6" s="49" t="n">
        <v>165000</v>
      </c>
      <c r="F6" s="49" t="n">
        <v>58351</v>
      </c>
      <c r="G6" s="50" t="n">
        <v>359949</v>
      </c>
    </row>
    <row r="7" customFormat="false" ht="6.6" hidden="false" customHeight="true" outlineLevel="0" collapsed="false">
      <c r="A7" s="33"/>
      <c r="B7" s="51"/>
      <c r="C7" s="52"/>
      <c r="D7" s="53"/>
      <c r="E7" s="52"/>
      <c r="F7" s="52"/>
      <c r="G7" s="54"/>
    </row>
    <row r="8" customFormat="false" ht="15.6" hidden="false" customHeight="true" outlineLevel="0" collapsed="false">
      <c r="A8" s="33"/>
      <c r="B8" s="41" t="s">
        <v>26</v>
      </c>
      <c r="C8" s="42" t="n">
        <f aca="false">'GELP OIL DELIVERY SHEET #1'!D70+'GELP OIL DELIVERY SHEET #2'!D59+'GELP OIL DELIVERY SHEET #3'!D60</f>
        <v>530696</v>
      </c>
      <c r="D8" s="43"/>
      <c r="E8" s="55" t="n">
        <f aca="false">'GELP OIL DELIVERY SHEET #1'!F70+'GELP OIL DELIVERY SHEET #2'!F59+'GELP OIL DELIVERY SHEET #3'!F60</f>
        <v>67519</v>
      </c>
      <c r="F8" s="55" t="n">
        <f aca="false">'GELP OIL DELIVERY SHEET #1'!G70+'GELP OIL DELIVERY SHEET #2'!G59+'GELP OIL DELIVERY SHEET #3'!G60</f>
        <v>121521</v>
      </c>
      <c r="G8" s="56" t="n">
        <f aca="false">'GELP OIL DELIVERY SHEET #1'!H70+'GELP OIL DELIVERY SHEET #2'!H59+'GELP OIL DELIVERY SHEET #3'!H60</f>
        <v>345080</v>
      </c>
    </row>
    <row r="9" customFormat="false" ht="18" hidden="false" customHeight="true" outlineLevel="0" collapsed="false">
      <c r="A9" s="33"/>
      <c r="B9" s="57" t="s">
        <v>27</v>
      </c>
      <c r="C9" s="58" t="n">
        <v>0</v>
      </c>
      <c r="D9" s="59" t="n">
        <v>0</v>
      </c>
      <c r="E9" s="60" t="n">
        <f aca="false">E5+E6-E8</f>
        <v>97481</v>
      </c>
      <c r="F9" s="60" t="n">
        <f aca="false">F5+F6-F8</f>
        <v>11830</v>
      </c>
      <c r="G9" s="60" t="n">
        <f aca="false">G5+G6-G8</f>
        <v>14869</v>
      </c>
    </row>
    <row r="10" customFormat="false" ht="18" hidden="false" customHeight="true" outlineLevel="0" collapsed="false">
      <c r="A10" s="33"/>
      <c r="B10" s="61"/>
      <c r="C10" s="62" t="n">
        <f aca="false">C8+C9</f>
        <v>530696</v>
      </c>
      <c r="D10" s="63" t="n">
        <f aca="false">D8+D9</f>
        <v>0</v>
      </c>
      <c r="E10" s="64" t="n">
        <f aca="false">E8+E9</f>
        <v>165000</v>
      </c>
      <c r="F10" s="64" t="n">
        <f aca="false">F8+F9</f>
        <v>133351</v>
      </c>
      <c r="G10" s="65" t="n">
        <f aca="false">G8+G9</f>
        <v>359949</v>
      </c>
    </row>
    <row r="11" customFormat="false" ht="18" hidden="false" customHeight="true" outlineLevel="0" collapsed="false">
      <c r="A11" s="33"/>
      <c r="B11" s="61"/>
      <c r="C11" s="62" t="n">
        <f aca="false">C10</f>
        <v>530696</v>
      </c>
      <c r="D11" s="63"/>
      <c r="E11" s="63" t="n">
        <f aca="false">D8+E8+F8+G8</f>
        <v>534120</v>
      </c>
      <c r="F11" s="63"/>
      <c r="G11" s="66"/>
    </row>
    <row r="12" customFormat="false" ht="18" hidden="false" customHeight="true" outlineLevel="0" collapsed="false">
      <c r="A12" s="33"/>
      <c r="B12" s="67"/>
      <c r="C12" s="68"/>
      <c r="D12" s="68"/>
      <c r="E12" s="68"/>
      <c r="F12" s="68"/>
      <c r="G12" s="68" t="s">
        <v>28</v>
      </c>
    </row>
    <row r="13" customFormat="false" ht="25.2" hidden="false" customHeight="true" outlineLevel="0" collapsed="false">
      <c r="A13" s="33"/>
      <c r="B13" s="69" t="s">
        <v>29</v>
      </c>
      <c r="C13" s="70" t="s">
        <v>30</v>
      </c>
      <c r="D13" s="71" t="s">
        <v>31</v>
      </c>
      <c r="E13" s="71"/>
      <c r="F13" s="72"/>
      <c r="G13" s="72"/>
    </row>
    <row r="14" customFormat="false" ht="25.2" hidden="false" customHeight="true" outlineLevel="0" collapsed="false">
      <c r="A14" s="33"/>
      <c r="B14" s="73" t="s">
        <v>32</v>
      </c>
      <c r="C14" s="74" t="n">
        <f aca="false">C8</f>
        <v>530696</v>
      </c>
      <c r="D14" s="75"/>
      <c r="E14" s="75"/>
      <c r="F14" s="75"/>
      <c r="G14" s="75"/>
    </row>
    <row r="15" customFormat="false" ht="25.2" hidden="false" customHeight="true" outlineLevel="0" collapsed="false">
      <c r="A15" s="33"/>
      <c r="B15" s="76" t="s">
        <v>33</v>
      </c>
      <c r="C15" s="77" t="n">
        <f aca="false">D8+E8+F8+G8</f>
        <v>534120</v>
      </c>
      <c r="D15" s="78"/>
      <c r="E15" s="75"/>
      <c r="F15" s="75"/>
      <c r="G15" s="75"/>
    </row>
    <row r="16" customFormat="false" ht="25.2" hidden="false" customHeight="true" outlineLevel="0" collapsed="false">
      <c r="A16" s="33"/>
      <c r="B16" s="76" t="s">
        <v>34</v>
      </c>
      <c r="C16" s="79" t="n">
        <f aca="false">C14-C15</f>
        <v>-3424</v>
      </c>
      <c r="D16" s="80" t="n">
        <f aca="false">1-C14/C15</f>
        <v>0.006</v>
      </c>
      <c r="E16" s="75"/>
      <c r="F16" s="75"/>
      <c r="G16" s="75"/>
    </row>
    <row r="17" customFormat="false" ht="25.2" hidden="false" customHeight="true" outlineLevel="0" collapsed="false">
      <c r="A17" s="33"/>
      <c r="B17" s="33"/>
      <c r="C17" s="75"/>
      <c r="D17" s="75"/>
      <c r="E17" s="75"/>
      <c r="F17" s="75"/>
      <c r="G17" s="75"/>
    </row>
    <row r="18" customFormat="false" ht="25.2" hidden="false" customHeight="true" outlineLevel="0" collapsed="false">
      <c r="A18" s="33"/>
      <c r="B18" s="33"/>
      <c r="C18" s="33"/>
      <c r="D18" s="33"/>
      <c r="E18" s="33"/>
      <c r="F18" s="33"/>
      <c r="G18" s="33"/>
    </row>
    <row r="19" customFormat="false" ht="25.2" hidden="false" customHeight="true" outlineLevel="0" collapsed="false">
      <c r="A19" s="81" t="s">
        <v>35</v>
      </c>
      <c r="B19" s="82"/>
      <c r="C19" s="83"/>
      <c r="D19" s="84" t="s">
        <v>36</v>
      </c>
      <c r="E19" s="84"/>
      <c r="F19" s="84"/>
      <c r="G19" s="33"/>
    </row>
    <row r="20" customFormat="false" ht="25.2" hidden="false" customHeight="true" outlineLevel="0" collapsed="false">
      <c r="A20" s="85"/>
      <c r="B20" s="86"/>
      <c r="C20" s="87"/>
      <c r="D20" s="88"/>
      <c r="E20" s="89" t="s">
        <v>37</v>
      </c>
      <c r="F20" s="90" t="n">
        <f aca="false">E11</f>
        <v>534120</v>
      </c>
      <c r="G20" s="33"/>
    </row>
    <row r="21" customFormat="false" ht="25.2" hidden="false" customHeight="true" outlineLevel="0" collapsed="false">
      <c r="A21" s="85"/>
      <c r="B21" s="86"/>
      <c r="C21" s="87"/>
      <c r="D21" s="88"/>
      <c r="E21" s="91" t="s">
        <v>38</v>
      </c>
      <c r="F21" s="92" t="n">
        <v>0</v>
      </c>
      <c r="G21" s="33"/>
    </row>
    <row r="22" customFormat="false" ht="25.2" hidden="false" customHeight="true" outlineLevel="0" collapsed="false">
      <c r="A22" s="93"/>
      <c r="B22" s="94"/>
      <c r="C22" s="95"/>
      <c r="D22" s="96"/>
      <c r="E22" s="97" t="s">
        <v>39</v>
      </c>
      <c r="F22" s="98" t="n">
        <f aca="false">F20*F21</f>
        <v>0</v>
      </c>
      <c r="G22" s="33"/>
    </row>
    <row r="23" customFormat="false" ht="25.2" hidden="false" customHeight="true" outlineLevel="0" collapsed="false">
      <c r="A23" s="33"/>
      <c r="B23" s="33"/>
      <c r="C23" s="33"/>
      <c r="D23" s="33"/>
      <c r="E23" s="33"/>
      <c r="F23" s="33"/>
      <c r="G23" s="33"/>
    </row>
    <row r="24" customFormat="false" ht="25.2" hidden="false" customHeight="true" outlineLevel="0" collapsed="false">
      <c r="A24" s="33"/>
      <c r="B24" s="33"/>
      <c r="C24" s="33"/>
      <c r="D24" s="33"/>
      <c r="E24" s="33"/>
      <c r="F24" s="33"/>
      <c r="G24" s="33"/>
    </row>
  </sheetData>
  <sheetProtection sheet="true" objects="true" scenarios="true"/>
  <mergeCells count="3">
    <mergeCell ref="E11:F11"/>
    <mergeCell ref="D13:E13"/>
    <mergeCell ref="D19:F19"/>
  </mergeCells>
  <printOptions headings="false" gridLines="false" gridLinesSet="true" horizontalCentered="false" verticalCentered="false"/>
  <pageMargins left="0.747916666666667" right="0.747916666666667" top="0.809722222222222" bottom="0.984027777777778" header="0.3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1998-03-23T13:25:25Z</dcterms:created>
  <dc:creator>System Service</dc:creator>
  <dc:description/>
  <dc:language>en-US</dc:language>
  <cp:lastModifiedBy>System Service</cp:lastModifiedBy>
  <cp:lastPrinted>2000-02-23T15:40:27Z</cp:lastPrinted>
  <cp:revision>0</cp:revision>
  <dc:subject/>
  <dc:title/>
</cp:coreProperties>
</file>