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0102" sheetId="2" state="visible" r:id="rId4"/>
    <sheet name="0103" sheetId="3" state="visible" r:id="rId5"/>
    <sheet name="0104" sheetId="4" state="visible" r:id="rId6"/>
    <sheet name="0107" sheetId="5" state="visible" r:id="rId7"/>
    <sheet name="0108" sheetId="6" state="visible" r:id="rId8"/>
    <sheet name="0109" sheetId="7" state="visible" r:id="rId9"/>
    <sheet name="0111" sheetId="8" state="visible" r:id="rId10"/>
    <sheet name="0114" sheetId="9" state="visible" r:id="rId11"/>
    <sheet name="0115" sheetId="10" state="visible" r:id="rId12"/>
    <sheet name="0116" sheetId="11" state="visible" r:id="rId13"/>
    <sheet name="0121" sheetId="12" state="visible" r:id="rId14"/>
    <sheet name="0122" sheetId="13" state="visible" r:id="rId15"/>
    <sheet name="0123" sheetId="14" state="visible" r:id="rId16"/>
    <sheet name="0124" sheetId="15" state="visible" r:id="rId17"/>
    <sheet name="0125" sheetId="16" state="visible" r:id="rId18"/>
    <sheet name="0128" sheetId="17" state="visible" r:id="rId19"/>
    <sheet name="0129" sheetId="18" state="visible" r:id="rId20"/>
    <sheet name="0130" sheetId="19" state="visible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14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52</xdr:colOff>
                <xdr:row>15</xdr:row>
                <xdr:rowOff>7</xdr:rowOff>
              </xdr:from>
              <xdr:to>
                <xdr:col>18</xdr:col>
                <xdr:colOff>52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<sst xmlns="http://schemas.openxmlformats.org/spreadsheetml/2006/main" count="950" uniqueCount="46">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</sst>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externalLink" Target="externalLinks/externalLink3.xml"/><Relationship Id="rId25" Type="http://schemas.openxmlformats.org/officeDocument/2006/relationships/externalLink" Target="externalLinks/externalLink4.xml"/><Relationship Id="rId26" Type="http://schemas.openxmlformats.org/officeDocument/2006/relationships/externalLink" Target="externalLinks/externalLink5.xml"/><Relationship Id="rId27" Type="http://schemas.openxmlformats.org/officeDocument/2006/relationships/externalLink" Target="externalLinks/externalLink6.xml"/><Relationship Id="rId28" Type="http://schemas.openxmlformats.org/officeDocument/2006/relationships/externalLink" Target="externalLinks/externalLink7.xml"/><Relationship Id="rId29" Type="http://schemas.openxmlformats.org/officeDocument/2006/relationships/externalLink" Target="externalLinks/externalLink8.xml"/><Relationship Id="rId3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20.xml"/><Relationship Id="rId4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20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Fm020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Hsbc020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JPM020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Mann020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Pf020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PSI020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Ref020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RJO020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aul0201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Cashflow/SB02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201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Cashflow/SbFin02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2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2/Wire/Wire02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BkOne02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arr02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CSFB020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Edf020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1/Dec/Wire/Wire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N5">
            <v>194902.536000026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37258</v>
          </cell>
        </row>
        <row r="47">
          <cell r="BN47">
            <v>148574.636000028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37259</v>
          </cell>
        </row>
        <row r="89">
          <cell r="BN89">
            <v>148574.636000028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37260</v>
          </cell>
        </row>
        <row r="131">
          <cell r="BN131">
            <v>148574.636000028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37261</v>
          </cell>
        </row>
        <row r="173">
          <cell r="BN173">
            <v>148574.636000028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37262</v>
          </cell>
        </row>
        <row r="215">
          <cell r="BN215">
            <v>148574.636000028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37263</v>
          </cell>
        </row>
        <row r="257">
          <cell r="BN257">
            <v>148574.636000028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37264</v>
          </cell>
        </row>
        <row r="299">
          <cell r="BN299">
            <v>148574.636000028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37265</v>
          </cell>
        </row>
        <row r="341">
          <cell r="BN341">
            <v>148574.636000028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37266</v>
          </cell>
        </row>
        <row r="383">
          <cell r="BN383">
            <v>148574.636000028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37267</v>
          </cell>
        </row>
        <row r="425">
          <cell r="BN425">
            <v>148574.636000028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37268</v>
          </cell>
        </row>
        <row r="467">
          <cell r="BN467">
            <v>148574.636000028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37269</v>
          </cell>
        </row>
        <row r="509">
          <cell r="BN509">
            <v>148574.636000028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37270</v>
          </cell>
        </row>
        <row r="551">
          <cell r="BN551">
            <v>148574.636000028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37271</v>
          </cell>
        </row>
        <row r="593">
          <cell r="BN593">
            <v>148574.636000028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37272</v>
          </cell>
        </row>
        <row r="635">
          <cell r="BN635">
            <v>148574.636000028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37273</v>
          </cell>
        </row>
        <row r="677">
          <cell r="BN677">
            <v>148574.636000028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37274</v>
          </cell>
        </row>
        <row r="719">
          <cell r="BN719">
            <v>148574.636000028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37275</v>
          </cell>
        </row>
        <row r="761">
          <cell r="BN761">
            <v>148574.636000028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37276</v>
          </cell>
        </row>
        <row r="803">
          <cell r="BN803">
            <v>148574.636000028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37277</v>
          </cell>
        </row>
        <row r="845">
          <cell r="BN845">
            <v>148574.636000028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37278</v>
          </cell>
        </row>
        <row r="887">
          <cell r="BN887">
            <v>148574.636000028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37279</v>
          </cell>
        </row>
        <row r="929">
          <cell r="BN929">
            <v>148574.636000028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37280</v>
          </cell>
        </row>
        <row r="971">
          <cell r="BN971">
            <v>148574.636000028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37281</v>
          </cell>
        </row>
        <row r="1013">
          <cell r="BN1013">
            <v>148574.636000028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37282</v>
          </cell>
        </row>
        <row r="1055">
          <cell r="BN1055">
            <v>148574.636000028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37283</v>
          </cell>
        </row>
        <row r="1097">
          <cell r="BN1097">
            <v>148574.636000028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37284</v>
          </cell>
        </row>
        <row r="1139">
          <cell r="BN1139">
            <v>148574.636000028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37285</v>
          </cell>
        </row>
        <row r="1181">
          <cell r="BN1181">
            <v>148574.636000028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37286</v>
          </cell>
        </row>
        <row r="1223">
          <cell r="BN1223">
            <v>148574.636000028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37287</v>
          </cell>
        </row>
        <row r="1265">
          <cell r="BN1265">
            <v>148574.636000028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2273856.67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2272699.17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2272699.17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2272699.17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2272699.17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2272699.17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2272699.17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2272699.17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2272699.17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2275938.16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2275938.16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2275938.16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2275938.16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2275938.16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2275938.16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2275938.16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2275938.16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2275938.16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2275938.16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2275938.16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2275938.16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2275938.16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2275938.16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2275938.16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2275938.16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2275938.16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2275938.16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2275938.16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2275938.16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2275938.16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37287</v>
          </cell>
        </row>
        <row r="1265">
          <cell r="BB1265">
            <v>2275938.16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X5">
            <v>37257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372571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37258</v>
          </cell>
        </row>
        <row r="47">
          <cell r="BX47">
            <v>37258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372581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37259</v>
          </cell>
        </row>
        <row r="89">
          <cell r="BX89">
            <v>37259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372591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37260</v>
          </cell>
        </row>
        <row r="131">
          <cell r="BX131">
            <v>37260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372601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37261</v>
          </cell>
        </row>
        <row r="173">
          <cell r="BX173">
            <v>37261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372611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37262</v>
          </cell>
        </row>
        <row r="215">
          <cell r="BX215">
            <v>37262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372621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37263</v>
          </cell>
        </row>
        <row r="257">
          <cell r="BX257">
            <v>37263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372631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37264</v>
          </cell>
        </row>
        <row r="299">
          <cell r="BX299">
            <v>37264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372641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37265</v>
          </cell>
        </row>
        <row r="341">
          <cell r="BX341">
            <v>37265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372651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37266</v>
          </cell>
        </row>
        <row r="383">
          <cell r="BX383">
            <v>37266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372661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37267</v>
          </cell>
        </row>
        <row r="425">
          <cell r="BX425">
            <v>37267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372671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37268</v>
          </cell>
        </row>
        <row r="467">
          <cell r="BX467">
            <v>37268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372681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37269</v>
          </cell>
        </row>
        <row r="509">
          <cell r="BX509">
            <v>37269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372691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37270</v>
          </cell>
        </row>
        <row r="551">
          <cell r="BX551">
            <v>37270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372701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37271</v>
          </cell>
        </row>
        <row r="593">
          <cell r="BX593">
            <v>37271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372711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37272</v>
          </cell>
        </row>
        <row r="635">
          <cell r="BX635">
            <v>37272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372721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37273</v>
          </cell>
        </row>
        <row r="677">
          <cell r="BX677">
            <v>37273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372731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37274</v>
          </cell>
        </row>
        <row r="719">
          <cell r="BX719">
            <v>37274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372741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37275</v>
          </cell>
        </row>
        <row r="761">
          <cell r="BX761">
            <v>37275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372751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37276</v>
          </cell>
        </row>
        <row r="803">
          <cell r="BX803">
            <v>37276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372761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37277</v>
          </cell>
        </row>
        <row r="845">
          <cell r="BX845">
            <v>37277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372771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37278</v>
          </cell>
        </row>
        <row r="887">
          <cell r="BX887">
            <v>37278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372781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37279</v>
          </cell>
        </row>
        <row r="929">
          <cell r="BX929">
            <v>37279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372791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37280</v>
          </cell>
        </row>
        <row r="971">
          <cell r="BX971">
            <v>37280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372801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37281</v>
          </cell>
        </row>
        <row r="1013">
          <cell r="BX1013">
            <v>37281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372811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37282</v>
          </cell>
        </row>
        <row r="1055">
          <cell r="BX1055">
            <v>37282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372821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37283</v>
          </cell>
        </row>
        <row r="1097">
          <cell r="BX1097">
            <v>37283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372831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37284</v>
          </cell>
        </row>
        <row r="1139">
          <cell r="BX1139">
            <v>37284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372841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37285</v>
          </cell>
        </row>
        <row r="1181">
          <cell r="BX1181">
            <v>37285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372851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37286</v>
          </cell>
        </row>
        <row r="1223">
          <cell r="BX1223">
            <v>37286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372861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37287</v>
          </cell>
        </row>
        <row r="1265">
          <cell r="BX1265">
            <v>37287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372871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4.84999999962747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4.84999999962747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80449517.1600001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37258</v>
          </cell>
        </row>
        <row r="47">
          <cell r="DB47">
            <v>80449517.1600001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37259</v>
          </cell>
        </row>
        <row r="89">
          <cell r="DB89">
            <v>80439442.1600001</v>
          </cell>
        </row>
        <row r="89">
          <cell r="DJ89">
            <v>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0</v>
          </cell>
        </row>
        <row r="95">
          <cell r="DJ95">
            <v>0</v>
          </cell>
        </row>
        <row r="131">
          <cell r="A131">
            <v>37260</v>
          </cell>
        </row>
        <row r="131">
          <cell r="DB131">
            <v>80439442.1600001</v>
          </cell>
        </row>
        <row r="131">
          <cell r="DJ131">
            <v>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0</v>
          </cell>
        </row>
        <row r="137">
          <cell r="DJ137">
            <v>0</v>
          </cell>
        </row>
        <row r="173">
          <cell r="A173">
            <v>37261</v>
          </cell>
        </row>
        <row r="173">
          <cell r="DB173">
            <v>80439442.1600001</v>
          </cell>
        </row>
        <row r="173">
          <cell r="DJ173">
            <v>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0</v>
          </cell>
        </row>
        <row r="179">
          <cell r="DJ179">
            <v>0</v>
          </cell>
        </row>
        <row r="215">
          <cell r="A215">
            <v>37262</v>
          </cell>
        </row>
        <row r="215">
          <cell r="DB215">
            <v>80439442.1600001</v>
          </cell>
        </row>
        <row r="215">
          <cell r="DJ215">
            <v>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0</v>
          </cell>
        </row>
        <row r="221">
          <cell r="DJ221">
            <v>0</v>
          </cell>
        </row>
        <row r="257">
          <cell r="A257">
            <v>37263</v>
          </cell>
        </row>
        <row r="257">
          <cell r="DB257">
            <v>80439442.1600001</v>
          </cell>
        </row>
        <row r="257">
          <cell r="DJ257">
            <v>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0</v>
          </cell>
        </row>
        <row r="263">
          <cell r="DJ263">
            <v>0</v>
          </cell>
        </row>
        <row r="299">
          <cell r="A299">
            <v>37264</v>
          </cell>
        </row>
        <row r="299">
          <cell r="DB299">
            <v>80439442.1600001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37265</v>
          </cell>
        </row>
        <row r="341">
          <cell r="DB341">
            <v>80439442.1600001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37266</v>
          </cell>
        </row>
        <row r="383">
          <cell r="DB383">
            <v>80439442.1600001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37267</v>
          </cell>
        </row>
        <row r="425">
          <cell r="DB425">
            <v>80439442.1600001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37268</v>
          </cell>
        </row>
        <row r="467">
          <cell r="DB467">
            <v>80439442.1600001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37269</v>
          </cell>
        </row>
        <row r="509">
          <cell r="DB509">
            <v>80439442.1600001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37270</v>
          </cell>
        </row>
        <row r="551">
          <cell r="DB551">
            <v>80439442.1600001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37271</v>
          </cell>
        </row>
        <row r="593">
          <cell r="DB593">
            <v>80439442.1600001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37272</v>
          </cell>
        </row>
        <row r="635">
          <cell r="DB635">
            <v>80439442.1600001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37273</v>
          </cell>
        </row>
        <row r="677">
          <cell r="DB677">
            <v>80439442.1600001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37274</v>
          </cell>
        </row>
        <row r="719">
          <cell r="DB719">
            <v>80439442.1600001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37275</v>
          </cell>
        </row>
        <row r="761">
          <cell r="DB761">
            <v>80439442.1600001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37276</v>
          </cell>
        </row>
        <row r="803">
          <cell r="DB803">
            <v>80439442.1600001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37277</v>
          </cell>
        </row>
        <row r="845">
          <cell r="DB845">
            <v>80439442.1600001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37278</v>
          </cell>
        </row>
        <row r="887">
          <cell r="DB887">
            <v>80439442.1600001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37279</v>
          </cell>
        </row>
        <row r="929">
          <cell r="DB929">
            <v>80439442.1600001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37280</v>
          </cell>
        </row>
        <row r="971">
          <cell r="DB971">
            <v>80439442.1600001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37281</v>
          </cell>
        </row>
        <row r="1013">
          <cell r="DB1013">
            <v>80439442.1600001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37282</v>
          </cell>
        </row>
        <row r="1055">
          <cell r="DB1055">
            <v>80439442.1600001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37283</v>
          </cell>
        </row>
        <row r="1097">
          <cell r="DB1097">
            <v>80439442.1600001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37284</v>
          </cell>
        </row>
        <row r="1139">
          <cell r="DB1139">
            <v>80439442.1600001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37285</v>
          </cell>
        </row>
        <row r="1181">
          <cell r="DB1181">
            <v>80439442.1600001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37286</v>
          </cell>
        </row>
        <row r="1223">
          <cell r="DB1223">
            <v>80439442.1600001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37287</v>
          </cell>
        </row>
        <row r="1265">
          <cell r="DB1265">
            <v>80439442.1600001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EC5">
            <v>0</v>
          </cell>
        </row>
        <row r="5">
          <cell r="EQ5">
            <v>92153.9014212093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37258</v>
          </cell>
        </row>
        <row r="47">
          <cell r="EC47">
            <v>0</v>
          </cell>
        </row>
        <row r="47">
          <cell r="EQ47">
            <v>92153.9014212093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37259</v>
          </cell>
        </row>
        <row r="89">
          <cell r="EC89">
            <v>0</v>
          </cell>
        </row>
        <row r="89">
          <cell r="EQ89">
            <v>92153.9014212093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37260</v>
          </cell>
        </row>
        <row r="131">
          <cell r="EC131">
            <v>0</v>
          </cell>
        </row>
        <row r="131">
          <cell r="EQ131">
            <v>92153.9014212093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37261</v>
          </cell>
        </row>
        <row r="173">
          <cell r="EC173">
            <v>0</v>
          </cell>
        </row>
        <row r="173">
          <cell r="EQ173">
            <v>92153.9014212093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37262</v>
          </cell>
        </row>
        <row r="215">
          <cell r="EC215">
            <v>0</v>
          </cell>
        </row>
        <row r="215">
          <cell r="EQ215">
            <v>92153.9014212093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37263</v>
          </cell>
        </row>
        <row r="257">
          <cell r="EC257">
            <v>0</v>
          </cell>
        </row>
        <row r="257">
          <cell r="EQ257">
            <v>92153.9014212093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37264</v>
          </cell>
        </row>
        <row r="299">
          <cell r="EC299">
            <v>0</v>
          </cell>
        </row>
        <row r="299">
          <cell r="EQ299">
            <v>92153.9014212093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37265</v>
          </cell>
        </row>
        <row r="341">
          <cell r="EC341">
            <v>0</v>
          </cell>
        </row>
        <row r="341">
          <cell r="EQ341">
            <v>92153.9014212093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37266</v>
          </cell>
        </row>
        <row r="383">
          <cell r="EC383">
            <v>0</v>
          </cell>
        </row>
        <row r="383">
          <cell r="EQ383">
            <v>92153.9014212093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37267</v>
          </cell>
        </row>
        <row r="425">
          <cell r="EC425">
            <v>0</v>
          </cell>
        </row>
        <row r="425">
          <cell r="EQ425">
            <v>92153.9014212093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37268</v>
          </cell>
        </row>
        <row r="467">
          <cell r="EC467">
            <v>0</v>
          </cell>
        </row>
        <row r="467">
          <cell r="EQ467">
            <v>92153.9014212093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37269</v>
          </cell>
        </row>
        <row r="509">
          <cell r="EC509">
            <v>0</v>
          </cell>
        </row>
        <row r="509">
          <cell r="EQ509">
            <v>92153.9014212093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37270</v>
          </cell>
        </row>
        <row r="551">
          <cell r="EC551">
            <v>0</v>
          </cell>
        </row>
        <row r="551">
          <cell r="EQ551">
            <v>92153.9014212093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37271</v>
          </cell>
        </row>
        <row r="593">
          <cell r="EC593">
            <v>0</v>
          </cell>
        </row>
        <row r="593">
          <cell r="EQ593">
            <v>92153.9014212093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37272</v>
          </cell>
        </row>
        <row r="635">
          <cell r="EC635">
            <v>0</v>
          </cell>
        </row>
        <row r="635">
          <cell r="EQ635">
            <v>92153.9014212093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37273</v>
          </cell>
        </row>
        <row r="677">
          <cell r="EC677">
            <v>0</v>
          </cell>
        </row>
        <row r="677">
          <cell r="EQ677">
            <v>92153.9014212093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37274</v>
          </cell>
        </row>
        <row r="719">
          <cell r="EC719">
            <v>0</v>
          </cell>
        </row>
        <row r="719">
          <cell r="EQ719">
            <v>92153.9014212093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37275</v>
          </cell>
        </row>
        <row r="761">
          <cell r="EC761">
            <v>0</v>
          </cell>
        </row>
        <row r="761">
          <cell r="EQ761">
            <v>92153.9014212093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37276</v>
          </cell>
        </row>
        <row r="803">
          <cell r="EC803">
            <v>0</v>
          </cell>
        </row>
        <row r="803">
          <cell r="EQ803">
            <v>92153.9014212093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37277</v>
          </cell>
        </row>
        <row r="845">
          <cell r="EC845">
            <v>0</v>
          </cell>
        </row>
        <row r="845">
          <cell r="EQ845">
            <v>92153.9014212093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37278</v>
          </cell>
        </row>
        <row r="887">
          <cell r="EC887">
            <v>0</v>
          </cell>
        </row>
        <row r="887">
          <cell r="EQ887">
            <v>92153.9014212093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37279</v>
          </cell>
        </row>
        <row r="929">
          <cell r="EC929">
            <v>0</v>
          </cell>
        </row>
        <row r="929">
          <cell r="EQ929">
            <v>92153.9014212093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37280</v>
          </cell>
        </row>
        <row r="971">
          <cell r="EC971">
            <v>0</v>
          </cell>
        </row>
        <row r="971">
          <cell r="EQ971">
            <v>92153.9014212093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37281</v>
          </cell>
        </row>
        <row r="1013">
          <cell r="EC1013">
            <v>0</v>
          </cell>
        </row>
        <row r="1013">
          <cell r="EQ1013">
            <v>92153.9014212093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37282</v>
          </cell>
        </row>
        <row r="1055">
          <cell r="EC1055">
            <v>0</v>
          </cell>
        </row>
        <row r="1055">
          <cell r="EQ1055">
            <v>92153.9014212093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37283</v>
          </cell>
        </row>
        <row r="1097">
          <cell r="EC1097">
            <v>0</v>
          </cell>
        </row>
        <row r="1097">
          <cell r="EQ1097">
            <v>92153.9014212093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37284</v>
          </cell>
        </row>
        <row r="1139">
          <cell r="EC1139">
            <v>0</v>
          </cell>
        </row>
        <row r="1139">
          <cell r="EQ1139">
            <v>92153.9014212093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37285</v>
          </cell>
        </row>
        <row r="1181">
          <cell r="EC1181">
            <v>0</v>
          </cell>
        </row>
        <row r="1181">
          <cell r="EQ1181">
            <v>92153.9014212093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A1223">
            <v>37286</v>
          </cell>
        </row>
        <row r="1223">
          <cell r="EC1223">
            <v>0</v>
          </cell>
        </row>
        <row r="1223">
          <cell r="EQ1223">
            <v>92153.9014212093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A1265">
            <v>37287</v>
          </cell>
        </row>
        <row r="1265">
          <cell r="EC1265">
            <v>0</v>
          </cell>
        </row>
        <row r="1265">
          <cell r="EQ1265">
            <v>92153.9014212093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37258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37259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37260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37261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37262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37263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37264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37265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37266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37267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37268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37269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37270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37271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37272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37273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37274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37275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37276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37277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37278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37279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37280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37281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37282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37283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37284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37285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37286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37287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37258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37259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37260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37261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37262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37263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37264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37265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37266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37267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37268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37269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37270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37271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37272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37273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37274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37275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37276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37277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37278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37279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37280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37281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37282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37283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37284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37285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37286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37287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37258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37259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37260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37261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37262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37263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37264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37265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37266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37267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37268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37269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37270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37271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37272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37273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37274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37275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37276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37277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37278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37279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37280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37281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37282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37283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37284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37285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37286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37287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37258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37259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37260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37261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37262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37263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37264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37265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37266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37267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37268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37269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37270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37271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37272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37273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37274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37275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37276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37277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37278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37279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37280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37281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37282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37283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37284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37285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37286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37287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I12">
            <v>0</v>
          </cell>
        </row>
      </sheetData>
      <sheetData sheetId="21">
        <row r="16">
          <cell r="K16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X5">
            <v>0</v>
          </cell>
        </row>
        <row r="10">
          <cell r="CX10" t="str">
            <v>Wires</v>
          </cell>
        </row>
        <row r="11">
          <cell r="CX11">
            <v>0</v>
          </cell>
        </row>
        <row r="47">
          <cell r="A47">
            <v>37258</v>
          </cell>
        </row>
        <row r="47">
          <cell r="CX47">
            <v>0</v>
          </cell>
        </row>
        <row r="52">
          <cell r="CX52" t="str">
            <v>Wires</v>
          </cell>
        </row>
        <row r="53">
          <cell r="CX53">
            <v>0</v>
          </cell>
        </row>
        <row r="89">
          <cell r="A89">
            <v>37259</v>
          </cell>
        </row>
        <row r="89">
          <cell r="CX89">
            <v>0</v>
          </cell>
        </row>
        <row r="94">
          <cell r="CX94" t="str">
            <v>Wires</v>
          </cell>
        </row>
        <row r="95">
          <cell r="CX95">
            <v>0</v>
          </cell>
        </row>
        <row r="131">
          <cell r="A131">
            <v>37260</v>
          </cell>
        </row>
        <row r="131">
          <cell r="CX131">
            <v>0</v>
          </cell>
        </row>
        <row r="136">
          <cell r="CX136" t="str">
            <v>Wires</v>
          </cell>
        </row>
        <row r="137">
          <cell r="CX137">
            <v>0</v>
          </cell>
        </row>
        <row r="173">
          <cell r="A173">
            <v>37261</v>
          </cell>
        </row>
        <row r="173">
          <cell r="CX173">
            <v>0</v>
          </cell>
        </row>
        <row r="178">
          <cell r="CX178" t="str">
            <v>Wires</v>
          </cell>
        </row>
        <row r="179">
          <cell r="CX179">
            <v>0</v>
          </cell>
        </row>
        <row r="215">
          <cell r="A215">
            <v>37262</v>
          </cell>
        </row>
        <row r="215">
          <cell r="CX215">
            <v>0</v>
          </cell>
        </row>
        <row r="220">
          <cell r="CX220" t="str">
            <v>Wires</v>
          </cell>
        </row>
        <row r="221">
          <cell r="CX221">
            <v>0</v>
          </cell>
        </row>
        <row r="257">
          <cell r="A257">
            <v>37263</v>
          </cell>
        </row>
        <row r="257">
          <cell r="CX257">
            <v>0</v>
          </cell>
        </row>
        <row r="262">
          <cell r="CX262" t="str">
            <v>Wires</v>
          </cell>
        </row>
        <row r="263">
          <cell r="CX263">
            <v>0</v>
          </cell>
        </row>
        <row r="299">
          <cell r="A299">
            <v>37264</v>
          </cell>
        </row>
        <row r="299">
          <cell r="CX299">
            <v>0</v>
          </cell>
        </row>
        <row r="304">
          <cell r="CX304" t="str">
            <v>Wires</v>
          </cell>
        </row>
        <row r="305">
          <cell r="CX305">
            <v>0</v>
          </cell>
        </row>
        <row r="341">
          <cell r="A341">
            <v>37265</v>
          </cell>
        </row>
        <row r="341">
          <cell r="CX341">
            <v>0</v>
          </cell>
        </row>
        <row r="346">
          <cell r="CX346" t="str">
            <v>Wires</v>
          </cell>
        </row>
        <row r="347">
          <cell r="CX347">
            <v>0</v>
          </cell>
        </row>
        <row r="383">
          <cell r="A383">
            <v>37266</v>
          </cell>
        </row>
        <row r="383">
          <cell r="CX383">
            <v>0</v>
          </cell>
        </row>
        <row r="388">
          <cell r="CX388" t="str">
            <v>Wires</v>
          </cell>
        </row>
        <row r="389">
          <cell r="CX389">
            <v>0</v>
          </cell>
        </row>
        <row r="425">
          <cell r="A425">
            <v>37267</v>
          </cell>
        </row>
        <row r="425">
          <cell r="CX425">
            <v>0</v>
          </cell>
        </row>
        <row r="430">
          <cell r="CX430" t="str">
            <v>Wires</v>
          </cell>
        </row>
        <row r="431">
          <cell r="CX431">
            <v>0</v>
          </cell>
        </row>
        <row r="467">
          <cell r="A467">
            <v>37268</v>
          </cell>
        </row>
        <row r="467">
          <cell r="CX467">
            <v>0</v>
          </cell>
        </row>
        <row r="472">
          <cell r="CX472" t="str">
            <v>Wires</v>
          </cell>
        </row>
        <row r="473">
          <cell r="CX473">
            <v>0</v>
          </cell>
        </row>
        <row r="509">
          <cell r="A509">
            <v>37269</v>
          </cell>
        </row>
        <row r="509">
          <cell r="CX509">
            <v>0</v>
          </cell>
        </row>
        <row r="514">
          <cell r="CX514" t="str">
            <v>Wires</v>
          </cell>
        </row>
        <row r="515">
          <cell r="CX515">
            <v>0</v>
          </cell>
        </row>
        <row r="551">
          <cell r="A551">
            <v>37270</v>
          </cell>
        </row>
        <row r="551">
          <cell r="CX551">
            <v>0</v>
          </cell>
        </row>
        <row r="556">
          <cell r="CX556" t="str">
            <v>Wires</v>
          </cell>
        </row>
        <row r="557">
          <cell r="CX557">
            <v>0</v>
          </cell>
        </row>
        <row r="593">
          <cell r="A593">
            <v>37271</v>
          </cell>
        </row>
        <row r="593">
          <cell r="CX593">
            <v>0</v>
          </cell>
        </row>
        <row r="598">
          <cell r="CX598" t="str">
            <v>Wires</v>
          </cell>
        </row>
        <row r="599">
          <cell r="CX599">
            <v>0</v>
          </cell>
        </row>
        <row r="635">
          <cell r="A635">
            <v>37272</v>
          </cell>
        </row>
        <row r="635">
          <cell r="CX635">
            <v>0</v>
          </cell>
        </row>
        <row r="640">
          <cell r="CX640" t="str">
            <v>Wires</v>
          </cell>
        </row>
        <row r="641">
          <cell r="CX641">
            <v>0</v>
          </cell>
        </row>
        <row r="677">
          <cell r="A677">
            <v>37273</v>
          </cell>
        </row>
        <row r="677">
          <cell r="CX677">
            <v>0</v>
          </cell>
        </row>
        <row r="682">
          <cell r="CX682" t="str">
            <v>Wires</v>
          </cell>
        </row>
        <row r="683">
          <cell r="CX683">
            <v>0</v>
          </cell>
        </row>
        <row r="719">
          <cell r="A719">
            <v>37274</v>
          </cell>
        </row>
        <row r="719">
          <cell r="CX719">
            <v>0</v>
          </cell>
        </row>
        <row r="724">
          <cell r="CX724" t="str">
            <v>Wires</v>
          </cell>
        </row>
        <row r="725">
          <cell r="CX725">
            <v>0</v>
          </cell>
        </row>
        <row r="761">
          <cell r="A761">
            <v>37275</v>
          </cell>
        </row>
        <row r="761">
          <cell r="CX761">
            <v>0</v>
          </cell>
        </row>
        <row r="766">
          <cell r="CX766" t="str">
            <v>Wires</v>
          </cell>
        </row>
        <row r="767">
          <cell r="CX767">
            <v>0</v>
          </cell>
        </row>
        <row r="803">
          <cell r="A803">
            <v>37276</v>
          </cell>
        </row>
        <row r="803">
          <cell r="CX803">
            <v>0</v>
          </cell>
        </row>
        <row r="808">
          <cell r="CX808" t="str">
            <v>Wires</v>
          </cell>
        </row>
        <row r="809">
          <cell r="CX809">
            <v>0</v>
          </cell>
        </row>
        <row r="845">
          <cell r="A845">
            <v>37277</v>
          </cell>
        </row>
        <row r="845">
          <cell r="CX845">
            <v>0</v>
          </cell>
        </row>
        <row r="850">
          <cell r="CX850" t="str">
            <v>Wires</v>
          </cell>
        </row>
        <row r="851">
          <cell r="CX851">
            <v>0</v>
          </cell>
        </row>
        <row r="887">
          <cell r="A887">
            <v>37278</v>
          </cell>
        </row>
        <row r="887">
          <cell r="CX887">
            <v>0</v>
          </cell>
        </row>
        <row r="892">
          <cell r="CX892" t="str">
            <v>Wires</v>
          </cell>
        </row>
        <row r="893">
          <cell r="CX893">
            <v>0</v>
          </cell>
        </row>
        <row r="929">
          <cell r="A929">
            <v>37279</v>
          </cell>
        </row>
        <row r="929">
          <cell r="CX929">
            <v>0</v>
          </cell>
        </row>
        <row r="934">
          <cell r="CX934" t="str">
            <v>Wires</v>
          </cell>
        </row>
        <row r="935">
          <cell r="CX935">
            <v>0</v>
          </cell>
        </row>
        <row r="971">
          <cell r="A971">
            <v>37280</v>
          </cell>
        </row>
        <row r="971">
          <cell r="CX971">
            <v>0</v>
          </cell>
        </row>
        <row r="976">
          <cell r="CX976" t="str">
            <v>Wires</v>
          </cell>
        </row>
        <row r="977">
          <cell r="CX977">
            <v>0</v>
          </cell>
        </row>
        <row r="1013">
          <cell r="A1013">
            <v>37281</v>
          </cell>
        </row>
        <row r="1013">
          <cell r="CX1013">
            <v>0</v>
          </cell>
        </row>
        <row r="1018">
          <cell r="CX1018" t="str">
            <v>Wires</v>
          </cell>
        </row>
        <row r="1019">
          <cell r="CX1019">
            <v>0</v>
          </cell>
        </row>
        <row r="1055">
          <cell r="A1055">
            <v>37282</v>
          </cell>
        </row>
        <row r="1055">
          <cell r="CX1055">
            <v>0</v>
          </cell>
        </row>
        <row r="1060">
          <cell r="CX1060" t="str">
            <v>Wires</v>
          </cell>
        </row>
        <row r="1061">
          <cell r="CX1061">
            <v>0</v>
          </cell>
        </row>
        <row r="1097">
          <cell r="A1097">
            <v>37283</v>
          </cell>
        </row>
        <row r="1097">
          <cell r="CX1097">
            <v>0</v>
          </cell>
        </row>
        <row r="1102">
          <cell r="CX1102" t="str">
            <v>Wires</v>
          </cell>
        </row>
        <row r="1103">
          <cell r="CX1103">
            <v>0</v>
          </cell>
        </row>
        <row r="1139">
          <cell r="A1139">
            <v>37284</v>
          </cell>
        </row>
        <row r="1139">
          <cell r="CX1139">
            <v>0</v>
          </cell>
        </row>
        <row r="1144">
          <cell r="CX1144" t="str">
            <v>Wires</v>
          </cell>
        </row>
        <row r="1145">
          <cell r="CX1145">
            <v>0</v>
          </cell>
        </row>
        <row r="1181">
          <cell r="A1181">
            <v>37285</v>
          </cell>
        </row>
        <row r="1181">
          <cell r="CX1181">
            <v>0</v>
          </cell>
        </row>
        <row r="1186">
          <cell r="CX1186" t="str">
            <v>Wires</v>
          </cell>
        </row>
        <row r="1187">
          <cell r="CX1187">
            <v>0</v>
          </cell>
        </row>
        <row r="1223">
          <cell r="A1223">
            <v>37286</v>
          </cell>
        </row>
        <row r="1223">
          <cell r="CX1223">
            <v>0</v>
          </cell>
        </row>
        <row r="1228">
          <cell r="CX1228" t="str">
            <v>Wires</v>
          </cell>
        </row>
        <row r="1229">
          <cell r="CX1229">
            <v>0</v>
          </cell>
        </row>
        <row r="1265">
          <cell r="A1265">
            <v>37287</v>
          </cell>
        </row>
        <row r="1265">
          <cell r="CX1265">
            <v>0</v>
          </cell>
        </row>
        <row r="1270">
          <cell r="CX1270" t="str">
            <v>Wires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37258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37259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37260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37261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37262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37263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37264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37265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37266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37267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37268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37269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37270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37271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37272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37273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37274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37275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37276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37277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37278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37279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37280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37281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37282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37283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37284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37285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37286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37287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/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-1460.77999997139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37258</v>
          </cell>
        </row>
        <row r="47">
          <cell r="DB47">
            <v>-1460.77999997139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37259</v>
          </cell>
        </row>
        <row r="89">
          <cell r="DB89">
            <v>-1460.77999997139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37260</v>
          </cell>
        </row>
        <row r="131">
          <cell r="DB131">
            <v>-1460.77999997139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37261</v>
          </cell>
        </row>
        <row r="173">
          <cell r="DB173">
            <v>-1460.77999997139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37262</v>
          </cell>
        </row>
        <row r="215">
          <cell r="DB215">
            <v>-1460.77999997139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37263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37264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37265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37266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37267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37268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37269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37270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37271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37272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37273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37274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37275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37276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37277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37278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37279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37280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37281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37282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37283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37284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37285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37286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37287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FF5">
            <v>4325080.76332078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37258</v>
          </cell>
        </row>
        <row r="47">
          <cell r="FF47">
            <v>4208312.02305626</v>
          </cell>
        </row>
        <row r="47">
          <cell r="FJ47">
            <v>-28569.495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37259</v>
          </cell>
        </row>
        <row r="89">
          <cell r="FF89">
            <v>4122613.13413421</v>
          </cell>
        </row>
        <row r="89">
          <cell r="FJ89">
            <v>-122924.5925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37260</v>
          </cell>
        </row>
        <row r="131">
          <cell r="FF131">
            <v>4265639.03977017</v>
          </cell>
        </row>
        <row r="131">
          <cell r="FJ131">
            <v>24675.79125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37261</v>
          </cell>
        </row>
        <row r="173">
          <cell r="FF173">
            <v>4314832.00511314</v>
          </cell>
        </row>
        <row r="173">
          <cell r="FJ173">
            <v>0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37262</v>
          </cell>
        </row>
        <row r="215">
          <cell r="FF215">
            <v>3627514.97102346</v>
          </cell>
        </row>
        <row r="215">
          <cell r="FJ215">
            <v>0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37263</v>
          </cell>
        </row>
        <row r="257">
          <cell r="FF257">
            <v>4330394.63368899</v>
          </cell>
        </row>
        <row r="257">
          <cell r="FJ257">
            <v>85263.4825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37264</v>
          </cell>
        </row>
        <row r="299">
          <cell r="FF299">
            <v>4366547.6641386</v>
          </cell>
        </row>
        <row r="299">
          <cell r="FJ299">
            <v>122133.175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37265</v>
          </cell>
        </row>
        <row r="341">
          <cell r="FF341">
            <v>4400686.39565684</v>
          </cell>
        </row>
        <row r="341">
          <cell r="FJ341">
            <v>154034.53875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37266</v>
          </cell>
        </row>
        <row r="383">
          <cell r="FF383">
            <v>4338546.23896047</v>
          </cell>
        </row>
        <row r="383">
          <cell r="FJ383">
            <v>92846.1625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37267</v>
          </cell>
        </row>
        <row r="425">
          <cell r="FF425">
            <v>4340993.85689511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37268</v>
          </cell>
        </row>
        <row r="467">
          <cell r="FF467">
            <v>4425752.40908279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37269</v>
          </cell>
        </row>
        <row r="509">
          <cell r="FF509">
            <v>4415149.67707972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37270</v>
          </cell>
        </row>
        <row r="551">
          <cell r="FF551">
            <v>4654047.48807065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37271</v>
          </cell>
        </row>
        <row r="593">
          <cell r="FF593">
            <v>4356028.23654647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37272</v>
          </cell>
        </row>
        <row r="635">
          <cell r="FF635">
            <v>4357516.231444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37273</v>
          </cell>
        </row>
        <row r="677">
          <cell r="FF677">
            <v>4359996.78476734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37274</v>
          </cell>
        </row>
        <row r="719">
          <cell r="FF719">
            <v>3655613.46190262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37275</v>
          </cell>
        </row>
        <row r="761">
          <cell r="FF761">
            <v>3710775.16799449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37276</v>
          </cell>
        </row>
        <row r="803">
          <cell r="FF803">
            <v>3710247.63246313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37277</v>
          </cell>
        </row>
        <row r="845">
          <cell r="FF845">
            <v>3655613.46190262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37278</v>
          </cell>
        </row>
        <row r="887">
          <cell r="FF887">
            <v>3653573.41307033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37279</v>
          </cell>
        </row>
        <row r="929">
          <cell r="FF929">
            <v>3666277.46748203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37280</v>
          </cell>
        </row>
        <row r="971">
          <cell r="FF971">
            <v>3666353.94576739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37281</v>
          </cell>
        </row>
        <row r="1013">
          <cell r="FF1013">
            <v>3686116.82477539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37282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37283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40">
          <cell r="A1140">
            <v>37284</v>
          </cell>
        </row>
        <row r="1140">
          <cell r="FF1140">
            <v>3690530.26108923</v>
          </cell>
        </row>
        <row r="1140">
          <cell r="FJ1140">
            <v>0</v>
          </cell>
        </row>
        <row r="1141">
          <cell r="FJ1141" t="str">
            <v>COB/PALO</v>
          </cell>
        </row>
        <row r="1142">
          <cell r="FF1142" t="str">
            <v>Fut. Fees</v>
          </cell>
        </row>
        <row r="1142">
          <cell r="FJ1142" t="str">
            <v>Initial Margin</v>
          </cell>
        </row>
        <row r="1143">
          <cell r="FF1143">
            <v>0</v>
          </cell>
        </row>
        <row r="1143">
          <cell r="FJ1143">
            <v>0</v>
          </cell>
        </row>
        <row r="1144">
          <cell r="FJ1144" t="str">
            <v>Palo &amp; Cob Elec</v>
          </cell>
        </row>
        <row r="1145">
          <cell r="FF1145" t="str">
            <v>OTE</v>
          </cell>
        </row>
        <row r="1145">
          <cell r="FJ1145" t="str">
            <v>Margin</v>
          </cell>
        </row>
        <row r="1146">
          <cell r="FF1146">
            <v>0</v>
          </cell>
        </row>
        <row r="1146">
          <cell r="FJ1146">
            <v>0</v>
          </cell>
        </row>
        <row r="1147">
          <cell r="FJ1147" t="str">
            <v>Japanese Yen (US $)</v>
          </cell>
        </row>
        <row r="1148">
          <cell r="FF1148" t="str">
            <v>OTE</v>
          </cell>
        </row>
        <row r="1148">
          <cell r="FJ1148" t="str">
            <v>Margin</v>
          </cell>
        </row>
        <row r="1149">
          <cell r="FF1149">
            <v>0</v>
          </cell>
        </row>
        <row r="1149">
          <cell r="FJ1149">
            <v>0</v>
          </cell>
        </row>
        <row r="1151">
          <cell r="FF1151" t="str">
            <v>Palo &amp; Cob Elec</v>
          </cell>
        </row>
        <row r="1151">
          <cell r="FJ1151" t="str">
            <v>1 Month Libor (EM)</v>
          </cell>
        </row>
        <row r="1152">
          <cell r="FF1152">
            <v>0</v>
          </cell>
        </row>
        <row r="1152">
          <cell r="FJ1152">
            <v>0</v>
          </cell>
        </row>
        <row r="1154">
          <cell r="FF1154">
            <v>0</v>
          </cell>
        </row>
        <row r="1154">
          <cell r="FJ1154">
            <v>0</v>
          </cell>
        </row>
        <row r="1182">
          <cell r="A1182">
            <v>37285</v>
          </cell>
        </row>
        <row r="1182">
          <cell r="FF1182">
            <v>3687307.71364791</v>
          </cell>
        </row>
        <row r="1182">
          <cell r="FJ1182">
            <v>0</v>
          </cell>
        </row>
        <row r="1183">
          <cell r="FJ1183" t="str">
            <v>COB/PALO</v>
          </cell>
        </row>
        <row r="1184">
          <cell r="FJ1184" t="str">
            <v>Initial Margin</v>
          </cell>
        </row>
        <row r="1185">
          <cell r="FF1185">
            <v>0</v>
          </cell>
        </row>
        <row r="1185">
          <cell r="FJ1185">
            <v>0</v>
          </cell>
        </row>
        <row r="1186">
          <cell r="FJ1186" t="str">
            <v>Palo &amp; Cob Elec</v>
          </cell>
        </row>
        <row r="1187">
          <cell r="FJ1187" t="str">
            <v>Margin</v>
          </cell>
        </row>
        <row r="1188">
          <cell r="FF1188">
            <v>0</v>
          </cell>
        </row>
        <row r="1188">
          <cell r="FJ1188">
            <v>0</v>
          </cell>
        </row>
        <row r="1189">
          <cell r="FJ1189" t="str">
            <v>Japanese Yen (US $)</v>
          </cell>
        </row>
        <row r="1190">
          <cell r="FF1190" t="str">
            <v>OTE</v>
          </cell>
        </row>
        <row r="1190">
          <cell r="FJ1190" t="str">
            <v>Margin</v>
          </cell>
        </row>
        <row r="1191">
          <cell r="FF1191">
            <v>0</v>
          </cell>
        </row>
        <row r="1191">
          <cell r="FJ1191">
            <v>0</v>
          </cell>
        </row>
        <row r="1193">
          <cell r="FF1193" t="str">
            <v>Palo &amp; Cob Elec</v>
          </cell>
        </row>
        <row r="1193">
          <cell r="FJ1193" t="str">
            <v>1 Month Libor (EM)</v>
          </cell>
        </row>
        <row r="1194">
          <cell r="FF1194">
            <v>-0.00999999999839929</v>
          </cell>
        </row>
        <row r="1194">
          <cell r="FJ1194">
            <v>-232096.3</v>
          </cell>
        </row>
        <row r="1196">
          <cell r="FF1196">
            <v>-0.00999999999839929</v>
          </cell>
        </row>
        <row r="1196">
          <cell r="FJ1196">
            <v>-232096.3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0.707363655655372</v>
          </cell>
        </row>
        <row r="1207">
          <cell r="FJ1207">
            <v>1.15633672525439</v>
          </cell>
        </row>
        <row r="1224">
          <cell r="A1224">
            <v>37286</v>
          </cell>
        </row>
        <row r="1224">
          <cell r="FF1224">
            <v>3691887.07347408</v>
          </cell>
        </row>
        <row r="1224">
          <cell r="FJ1224">
            <v>0</v>
          </cell>
        </row>
        <row r="1225">
          <cell r="FJ1225" t="str">
            <v>COB/PALO</v>
          </cell>
        </row>
        <row r="1226">
          <cell r="FF1226" t="str">
            <v>Fut. Fees</v>
          </cell>
        </row>
        <row r="1226">
          <cell r="FJ1226" t="str">
            <v>Initial Margin</v>
          </cell>
        </row>
        <row r="1227">
          <cell r="FF1227">
            <v>0</v>
          </cell>
        </row>
        <row r="1227">
          <cell r="FJ1227">
            <v>0</v>
          </cell>
        </row>
        <row r="1228">
          <cell r="FJ1228" t="str">
            <v>Palo &amp; Cob Elec</v>
          </cell>
        </row>
        <row r="1229">
          <cell r="FF1229" t="str">
            <v>OTE</v>
          </cell>
        </row>
        <row r="1229">
          <cell r="FJ1229" t="str">
            <v>Margin</v>
          </cell>
        </row>
        <row r="1230">
          <cell r="FF1230">
            <v>0</v>
          </cell>
        </row>
        <row r="1230">
          <cell r="FJ1230">
            <v>0</v>
          </cell>
        </row>
        <row r="1231">
          <cell r="FJ1231" t="str">
            <v>Japanese Yen (US $)</v>
          </cell>
        </row>
        <row r="1232">
          <cell r="FF1232" t="str">
            <v>OTE</v>
          </cell>
        </row>
        <row r="1232">
          <cell r="FJ1232" t="str">
            <v>Margin</v>
          </cell>
        </row>
        <row r="1233">
          <cell r="FF1233">
            <v>0</v>
          </cell>
        </row>
        <row r="1233">
          <cell r="FJ1233">
            <v>0</v>
          </cell>
        </row>
        <row r="1235">
          <cell r="FF1235" t="str">
            <v>Palo &amp; Cob Elec</v>
          </cell>
        </row>
        <row r="1235">
          <cell r="FJ1235" t="str">
            <v>1 Month Libor (EM)</v>
          </cell>
        </row>
        <row r="1236">
          <cell r="FF1236">
            <v>-0.00999999999839929</v>
          </cell>
        </row>
        <row r="1236">
          <cell r="FJ1236">
            <v>-232096.3</v>
          </cell>
        </row>
        <row r="1238">
          <cell r="FF1238">
            <v>-0.00999999999839929</v>
          </cell>
        </row>
        <row r="1238">
          <cell r="FJ1238">
            <v>-232096.3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A1266">
            <v>37287</v>
          </cell>
        </row>
        <row r="1266">
          <cell r="FF1266">
            <v>3691887.07347408</v>
          </cell>
        </row>
        <row r="1266">
          <cell r="FJ1266">
            <v>0</v>
          </cell>
        </row>
        <row r="1267">
          <cell r="FJ1267" t="str">
            <v>COB/PALO</v>
          </cell>
        </row>
        <row r="1268">
          <cell r="FF1268" t="str">
            <v>Fut. Fees</v>
          </cell>
        </row>
        <row r="1268">
          <cell r="FJ1268" t="str">
            <v>Initial Margin</v>
          </cell>
        </row>
        <row r="1269">
          <cell r="FF1269">
            <v>0</v>
          </cell>
        </row>
        <row r="1269">
          <cell r="FJ1269">
            <v>0</v>
          </cell>
        </row>
        <row r="1270">
          <cell r="FJ1270" t="str">
            <v>Palo &amp; Cob Elec</v>
          </cell>
        </row>
        <row r="1271">
          <cell r="FF1271" t="str">
            <v>OTE</v>
          </cell>
        </row>
        <row r="1271">
          <cell r="FJ1271" t="str">
            <v>Margin</v>
          </cell>
        </row>
        <row r="1272">
          <cell r="FF1272">
            <v>0</v>
          </cell>
        </row>
        <row r="1272">
          <cell r="FJ1272">
            <v>0</v>
          </cell>
        </row>
        <row r="1273">
          <cell r="FJ1273" t="str">
            <v>Japanese Yen (US $)</v>
          </cell>
        </row>
        <row r="1274">
          <cell r="FF1274" t="str">
            <v>OTE</v>
          </cell>
        </row>
        <row r="1274">
          <cell r="FJ1274" t="str">
            <v>Margin</v>
          </cell>
        </row>
        <row r="1275">
          <cell r="FF1275">
            <v>0</v>
          </cell>
        </row>
        <row r="1275">
          <cell r="FJ1275">
            <v>0</v>
          </cell>
        </row>
        <row r="1277">
          <cell r="FF1277" t="str">
            <v>Palo &amp; Cob Elec</v>
          </cell>
        </row>
        <row r="1277">
          <cell r="FJ1277" t="str">
            <v>1 Month Libor (EM)</v>
          </cell>
        </row>
        <row r="1278">
          <cell r="FF1278">
            <v>-0.00999999999839929</v>
          </cell>
        </row>
        <row r="1278">
          <cell r="FJ1278">
            <v>-232096.3</v>
          </cell>
        </row>
        <row r="1280">
          <cell r="FF1280">
            <v>-0.00999999999839929</v>
          </cell>
        </row>
        <row r="1280">
          <cell r="FJ1280">
            <v>-232096.3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X5">
            <v>29855.820000004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37258</v>
          </cell>
        </row>
        <row r="47">
          <cell r="CX47">
            <v>29874.6100000031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37259</v>
          </cell>
        </row>
        <row r="89">
          <cell r="CX89">
            <v>29874.6100000031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37260</v>
          </cell>
        </row>
        <row r="131">
          <cell r="CX131">
            <v>29874.6100000031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37261</v>
          </cell>
        </row>
        <row r="173">
          <cell r="CX173">
            <v>29874.6100000031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37262</v>
          </cell>
        </row>
        <row r="215">
          <cell r="CX215">
            <v>29874.6100000031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37263</v>
          </cell>
        </row>
        <row r="257">
          <cell r="CX257">
            <v>29874.6100000031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37264</v>
          </cell>
        </row>
        <row r="299">
          <cell r="CX299">
            <v>29874.6100000031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37265</v>
          </cell>
        </row>
        <row r="341">
          <cell r="CX341">
            <v>29874.6100000031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37266</v>
          </cell>
        </row>
        <row r="383">
          <cell r="CX383">
            <v>29874.6100000031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37267</v>
          </cell>
        </row>
        <row r="425">
          <cell r="CX425">
            <v>29874.6100000031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37268</v>
          </cell>
        </row>
        <row r="467">
          <cell r="CX467">
            <v>29874.6100000031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37269</v>
          </cell>
        </row>
        <row r="509">
          <cell r="CX509">
            <v>29874.6100000031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37270</v>
          </cell>
        </row>
        <row r="551">
          <cell r="CX551">
            <v>29874.6100000031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37271</v>
          </cell>
        </row>
        <row r="593">
          <cell r="CX593">
            <v>29874.6100000031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37272</v>
          </cell>
        </row>
        <row r="635">
          <cell r="CX635">
            <v>29874.6100000031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37273</v>
          </cell>
        </row>
        <row r="677">
          <cell r="CX677">
            <v>29874.6100000031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37274</v>
          </cell>
        </row>
        <row r="719">
          <cell r="CX719">
            <v>29874.6100000031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37275</v>
          </cell>
        </row>
        <row r="761">
          <cell r="CX761">
            <v>29874.6100000031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37276</v>
          </cell>
        </row>
        <row r="803">
          <cell r="CX803">
            <v>29874.6100000031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37277</v>
          </cell>
        </row>
        <row r="845">
          <cell r="CX845">
            <v>29874.6100000031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37278</v>
          </cell>
        </row>
        <row r="887">
          <cell r="CX887">
            <v>29874.6100000031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37279</v>
          </cell>
        </row>
        <row r="929">
          <cell r="CX929">
            <v>29874.6100000031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37280</v>
          </cell>
        </row>
        <row r="971">
          <cell r="CX971">
            <v>29874.6100000031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37281</v>
          </cell>
        </row>
        <row r="1013">
          <cell r="CX1013">
            <v>29874.6100000031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37282</v>
          </cell>
        </row>
        <row r="1055">
          <cell r="CX1055">
            <v>29874.6100000031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37283</v>
          </cell>
        </row>
        <row r="1097">
          <cell r="CX1097">
            <v>29874.6100000031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37284</v>
          </cell>
        </row>
        <row r="1139">
          <cell r="CX1139">
            <v>29874.6100000031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37285</v>
          </cell>
        </row>
        <row r="1181">
          <cell r="CX1181">
            <v>29874.6100000031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37286</v>
          </cell>
        </row>
        <row r="1223">
          <cell r="CX1223">
            <v>29874.6100000031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37287</v>
          </cell>
        </row>
        <row r="1265">
          <cell r="CX1265">
            <v>29874.6100000031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T5">
            <v>8353765.43599978</v>
          </cell>
        </row>
        <row r="5">
          <cell r="CX5">
            <v>1.17000000923872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37258</v>
          </cell>
        </row>
        <row r="47">
          <cell r="CT47">
            <v>8358657.4159998</v>
          </cell>
        </row>
        <row r="47">
          <cell r="CX47">
            <v>1.17000000923872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37259</v>
          </cell>
        </row>
        <row r="89">
          <cell r="CT89">
            <v>8384426.41599978</v>
          </cell>
        </row>
        <row r="89">
          <cell r="CX89">
            <v>428.700000009239</v>
          </cell>
        </row>
        <row r="89">
          <cell r="DB89">
            <v>0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37260</v>
          </cell>
        </row>
        <row r="131">
          <cell r="CT131">
            <v>8384426.41599978</v>
          </cell>
        </row>
        <row r="131">
          <cell r="CX131">
            <v>428.700000009239</v>
          </cell>
        </row>
        <row r="131">
          <cell r="DB131">
            <v>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37261</v>
          </cell>
        </row>
        <row r="173">
          <cell r="CT173">
            <v>8384426.41599978</v>
          </cell>
        </row>
        <row r="173">
          <cell r="CX173">
            <v>428.700000009239</v>
          </cell>
        </row>
        <row r="173">
          <cell r="DB173">
            <v>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0</v>
          </cell>
        </row>
        <row r="215">
          <cell r="A215">
            <v>37262</v>
          </cell>
        </row>
        <row r="215">
          <cell r="CT215">
            <v>8384426.41599978</v>
          </cell>
        </row>
        <row r="215">
          <cell r="CX215">
            <v>428.700000009239</v>
          </cell>
        </row>
        <row r="215">
          <cell r="DB215">
            <v>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0</v>
          </cell>
        </row>
        <row r="257">
          <cell r="A257">
            <v>37263</v>
          </cell>
        </row>
        <row r="257">
          <cell r="CT257">
            <v>8384426.41599978</v>
          </cell>
        </row>
        <row r="257">
          <cell r="CX257">
            <v>428.700000009239</v>
          </cell>
        </row>
        <row r="257">
          <cell r="DB257">
            <v>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0</v>
          </cell>
        </row>
        <row r="299">
          <cell r="A299">
            <v>37264</v>
          </cell>
        </row>
        <row r="299">
          <cell r="CT299">
            <v>8384426.41599978</v>
          </cell>
        </row>
        <row r="299">
          <cell r="CX299">
            <v>428.700000009239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37265</v>
          </cell>
        </row>
        <row r="341">
          <cell r="CT341">
            <v>8384426.41599978</v>
          </cell>
        </row>
        <row r="341">
          <cell r="CX341">
            <v>428.700000009239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37266</v>
          </cell>
        </row>
        <row r="383">
          <cell r="CT383">
            <v>8384426.41599978</v>
          </cell>
        </row>
        <row r="383">
          <cell r="CX383">
            <v>428.700000009239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37267</v>
          </cell>
        </row>
        <row r="425">
          <cell r="CT425">
            <v>8384426.41599978</v>
          </cell>
        </row>
        <row r="425">
          <cell r="CX425">
            <v>428.700000009239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37268</v>
          </cell>
        </row>
        <row r="467">
          <cell r="CT467">
            <v>8384426.41599978</v>
          </cell>
        </row>
        <row r="467">
          <cell r="CX467">
            <v>428.700000009239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37269</v>
          </cell>
        </row>
        <row r="509">
          <cell r="CT509">
            <v>8384426.41599978</v>
          </cell>
        </row>
        <row r="509">
          <cell r="CX509">
            <v>428.700000009239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37270</v>
          </cell>
        </row>
        <row r="551">
          <cell r="CT551">
            <v>8384426.41599978</v>
          </cell>
        </row>
        <row r="551">
          <cell r="CX551">
            <v>428.700000009239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37271</v>
          </cell>
        </row>
        <row r="593">
          <cell r="CT593">
            <v>8384426.41599978</v>
          </cell>
        </row>
        <row r="593">
          <cell r="CX593">
            <v>428.700000009239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37272</v>
          </cell>
        </row>
        <row r="635">
          <cell r="CT635">
            <v>8384426.41599978</v>
          </cell>
        </row>
        <row r="635">
          <cell r="CX635">
            <v>428.700000009239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37273</v>
          </cell>
        </row>
        <row r="677">
          <cell r="CT677">
            <v>8384426.41599978</v>
          </cell>
        </row>
        <row r="677">
          <cell r="CX677">
            <v>428.700000009239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37274</v>
          </cell>
        </row>
        <row r="719">
          <cell r="CT719">
            <v>8384426.41599978</v>
          </cell>
        </row>
        <row r="719">
          <cell r="CX719">
            <v>428.700000009239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37275</v>
          </cell>
        </row>
        <row r="761">
          <cell r="CT761">
            <v>8384426.41599978</v>
          </cell>
        </row>
        <row r="761">
          <cell r="CX761">
            <v>428.700000009239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37276</v>
          </cell>
        </row>
        <row r="803">
          <cell r="CT803">
            <v>8384426.41599978</v>
          </cell>
        </row>
        <row r="803">
          <cell r="CX803">
            <v>428.700000009239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37277</v>
          </cell>
        </row>
        <row r="845">
          <cell r="CT845">
            <v>8384426.41599978</v>
          </cell>
        </row>
        <row r="845">
          <cell r="CX845">
            <v>428.700000009239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37278</v>
          </cell>
        </row>
        <row r="887">
          <cell r="CT887">
            <v>8384426.41599978</v>
          </cell>
        </row>
        <row r="887">
          <cell r="CX887">
            <v>428.700000009239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37279</v>
          </cell>
        </row>
        <row r="929">
          <cell r="CT929">
            <v>8384426.41599978</v>
          </cell>
        </row>
        <row r="929">
          <cell r="CX929">
            <v>428.700000009239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37280</v>
          </cell>
        </row>
        <row r="971">
          <cell r="CT971">
            <v>8384426.41599978</v>
          </cell>
        </row>
        <row r="971">
          <cell r="CX971">
            <v>428.700000009239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37281</v>
          </cell>
        </row>
        <row r="1013">
          <cell r="CT1013">
            <v>8384426.41599978</v>
          </cell>
        </row>
        <row r="1013">
          <cell r="CX1013">
            <v>428.700000009239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37282</v>
          </cell>
        </row>
        <row r="1055">
          <cell r="CT1055">
            <v>8384426.41599978</v>
          </cell>
        </row>
        <row r="1055">
          <cell r="CX1055">
            <v>428.700000009239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37283</v>
          </cell>
        </row>
        <row r="1097">
          <cell r="CT1097">
            <v>8384426.41599978</v>
          </cell>
        </row>
        <row r="1097">
          <cell r="CX1097">
            <v>428.700000009239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37284</v>
          </cell>
        </row>
        <row r="1139">
          <cell r="CT1139">
            <v>8384426.41599978</v>
          </cell>
        </row>
        <row r="1139">
          <cell r="CX1139">
            <v>428.700000009239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37285</v>
          </cell>
        </row>
        <row r="1181">
          <cell r="CT1181">
            <v>8384426.41599978</v>
          </cell>
        </row>
        <row r="1181">
          <cell r="CX1181">
            <v>428.700000009239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37286</v>
          </cell>
        </row>
        <row r="1223">
          <cell r="CT1223">
            <v>8384426.41599978</v>
          </cell>
        </row>
        <row r="1223">
          <cell r="CX1223">
            <v>428.700000009239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37287</v>
          </cell>
        </row>
        <row r="1265">
          <cell r="CT1265">
            <v>8384426.41599978</v>
          </cell>
        </row>
        <row r="1265">
          <cell r="CX1265">
            <v>428.700000009239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J2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37287</v>
      </c>
      <c r="M2" s="5"/>
    </row>
    <row r="3" customFormat="false" ht="18" hidden="false" customHeight="false" outlineLevel="0" collapsed="false">
      <c r="A3" s="7" t="n">
        <v>37286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148571.636000028</v>
      </c>
      <c r="C8" s="19"/>
      <c r="D8" s="19" t="n">
        <f aca="false">B8-C8</f>
        <v>148571.636000028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148571.636000028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'[4]ADM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SUMIF([5]Statements!$A$5:$A$1305,$A$3,[5]Statements!$DB$5:$DB$1305)+1461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'[4]Bank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'[2]CARR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'[4]CARR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SUMIF([6]Statements!$A$5:$A$1305,$A$3,[6]Statements!$FF$5:$FF$1305)+8784-215+693766.76+2486+4206.05+1833.23+2506</f>
        <v>4405254.11347408</v>
      </c>
      <c r="C12" s="19"/>
      <c r="D12" s="19" t="n">
        <f aca="false">B12-C12</f>
        <v>4405254.11347408</v>
      </c>
      <c r="E12" s="19" t="n">
        <v>0</v>
      </c>
      <c r="F12" s="19" t="n">
        <f aca="false">'[2]CARR FUTURES'!$I$12</f>
        <v>0</v>
      </c>
      <c r="G12" s="19"/>
      <c r="H12" s="19" t="n">
        <f aca="false">F12-G12</f>
        <v>0</v>
      </c>
      <c r="I12" s="19"/>
      <c r="J12" s="19"/>
      <c r="K12" s="19"/>
      <c r="L12" s="19" t="n">
        <f aca="false">B12+E12-F12+J12</f>
        <v>4405254.11347408</v>
      </c>
      <c r="M12" s="20"/>
      <c r="N12" s="21"/>
      <c r="O12" s="21"/>
      <c r="P12" s="19" t="n">
        <f aca="false">SUMIF([6]Statements!$A$5:$A$1305,$A$3,[6]Statements!$FJ$5:$FJ$1305)</f>
        <v>0</v>
      </c>
    </row>
    <row r="13" customFormat="false" ht="12.75" hidden="false" customHeight="false" outlineLevel="0" collapsed="false">
      <c r="A13" s="0" t="s">
        <v>19</v>
      </c>
      <c r="B13" s="19" t="n">
        <f aca="false">SUMIF([7]Statements!$A$5:$A$1305,$A$3,[7]Statements!$CX$5:$CX$1305)-8</f>
        <v>29866.6100000031</v>
      </c>
      <c r="C13" s="19"/>
      <c r="D13" s="19" t="n">
        <f aca="false">B13-C13</f>
        <v>29866.6100000031</v>
      </c>
      <c r="E13" s="19" t="n">
        <v>0</v>
      </c>
      <c r="F13" s="19" t="n">
        <f aca="false">'[4]CREDIT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29866.6100000031</v>
      </c>
      <c r="M13" s="20"/>
      <c r="N13" s="21"/>
      <c r="O13" s="21"/>
      <c r="P13" s="19" t="n">
        <f aca="false">SUMIF([7]Statements!$A$5:$A$1305,$A$3,[7]Statements!$DF$5:$DF$1305)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SUMIF([8]Statements!$A$5:$A$1305,$A$3,[8]Statements!$CT$5:$CT$1305)-SUMIF([8]Statements!$A$5:$A$1305,$A$3,[8]Statements!$CX$5:$CX$1305)-5</f>
        <v>8383992.71599977</v>
      </c>
      <c r="C14" s="19"/>
      <c r="D14" s="19" t="n">
        <f aca="false">B14-C14</f>
        <v>8383992.71599977</v>
      </c>
      <c r="E14" s="19" t="n">
        <f aca="false">+'[9]EDF MANN'!$J$20</f>
        <v>0</v>
      </c>
      <c r="F14" s="19" t="n">
        <f aca="false">'[4]EDF MANN'!$J$22</f>
        <v>0</v>
      </c>
      <c r="G14" s="19"/>
      <c r="H14" s="19" t="n">
        <f aca="false">F14-G14</f>
        <v>0</v>
      </c>
      <c r="I14" s="19"/>
      <c r="J14" s="19"/>
      <c r="K14" s="19"/>
      <c r="L14" s="19" t="n">
        <f aca="false">B14+E14-F14+J14</f>
        <v>8383992.71599977</v>
      </c>
      <c r="M14" s="20"/>
      <c r="N14" s="21"/>
      <c r="O14" s="21"/>
      <c r="P14" s="19" t="n">
        <f aca="false">SUMIF([8]Statements!$A$5:$A$1305,$A$3,[8]Statements!$DB$5:$DB$1305)</f>
        <v>0</v>
      </c>
    </row>
    <row r="15" customFormat="false" ht="12.75" hidden="false" customHeight="false" outlineLevel="0" collapsed="false">
      <c r="A15" s="0" t="s">
        <v>21</v>
      </c>
      <c r="B15" s="22" t="n">
        <f aca="false">SUMIF([10]Statements!$A$5:$A$1305,$A$3,[10]Statements!$BB$5:$BB$1305)-3</f>
        <v>2275935.16</v>
      </c>
      <c r="C15" s="22"/>
      <c r="D15" s="19" t="n">
        <f aca="false">B15-C15</f>
        <v>2275935.16</v>
      </c>
      <c r="E15" s="22" t="n">
        <v>0</v>
      </c>
      <c r="F15" s="22" t="n">
        <f aca="false">[4]Fimat!$K$12</f>
        <v>0</v>
      </c>
      <c r="G15" s="22"/>
      <c r="H15" s="22" t="n">
        <f aca="false">F15-G15</f>
        <v>0</v>
      </c>
      <c r="I15" s="22"/>
      <c r="J15" s="19"/>
      <c r="K15" s="22"/>
      <c r="L15" s="19" t="n">
        <f aca="false">B15+E15-F15+J15</f>
        <v>2275935.16</v>
      </c>
      <c r="M15" s="20"/>
      <c r="N15" s="23"/>
      <c r="O15" s="23"/>
      <c r="P15" s="22" t="n">
        <f aca="false">SUMIF([10]Statements!$A$5:$A$1305,$A$3,[10]Statements!$BI$5:$BI$1305)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SUMIF([11]Statements!$A$5:$A$1305,$A$3,[11]Statements!$CA$5:$CA$1305)-851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'[4]HSBC-US$'!$J$17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SUMIF([11]Statements!$A$5:$A$1305,$A$3,[11]Statements!$BZ$5:$BZ$1305)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SUMIF([11]Statements!$BX$5:$BX$1305,$A$3,[11]Statements!$CG$5:$CG$1305)</f>
        <v>64204.5</v>
      </c>
      <c r="O17" s="19" t="n">
        <f aca="false">SUMIF([11]Statements!$BX$5:$BX$1305,$A$3,[11]Statements!$CH$5:$CH$1305)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SUMIF([12]Statements!$A$5:$A$1305,$A$3,[12]Statements!$BB$5:$BB$1305)</f>
        <v>0</v>
      </c>
      <c r="C18" s="19"/>
      <c r="D18" s="19" t="n">
        <f aca="false">B18-C18</f>
        <v>0</v>
      </c>
      <c r="E18" s="19" t="n">
        <v>0</v>
      </c>
      <c r="F18" s="19" t="n">
        <f aca="false">'[4]JP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SUMIF([13]Statements!$A$5:$A$1305,$A$3,[13]Statements!$BB$5:$BB$1305)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'[4]Man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SUMIF([14]Statements!$A$5:$A$1305,$A$3,[14]Statements!$DB$5:$DB$1305)-67725</f>
        <v>80371717.1600001</v>
      </c>
      <c r="C20" s="19"/>
      <c r="D20" s="19" t="n">
        <f aca="false">B20-C20</f>
        <v>80371717.1600001</v>
      </c>
      <c r="E20" s="19" t="n">
        <v>0</v>
      </c>
      <c r="F20" s="19" t="n">
        <f aca="false">[4]PARIBAS!$J$19</f>
        <v>0</v>
      </c>
      <c r="G20" s="19"/>
      <c r="H20" s="19" t="n">
        <f aca="false">F20-G20</f>
        <v>0</v>
      </c>
      <c r="I20" s="19"/>
      <c r="J20" s="19"/>
      <c r="K20" s="19"/>
      <c r="L20" s="19" t="n">
        <f aca="false">B20+E20-F20+J20</f>
        <v>80371717.1600001</v>
      </c>
      <c r="M20" s="20"/>
      <c r="N20" s="21"/>
      <c r="O20" s="21"/>
      <c r="P20" s="19" t="n">
        <f aca="false">SUMIF([14]Statements!$A$5:$A$1305,$A$3,[14]Statements!$DJ$5:$DJ$1305)</f>
        <v>0</v>
      </c>
    </row>
    <row r="21" customFormat="false" ht="12.75" hidden="false" customHeight="false" outlineLevel="0" collapsed="false">
      <c r="A21" s="0" t="s">
        <v>27</v>
      </c>
      <c r="B21" s="19" t="n">
        <f aca="false">SUMIF([15]Statements!$A$5:$A$1305,$A$3,[15]Statements!$EQ$5:$EQ$1305)-92154</f>
        <v>-0.0985787906683981</v>
      </c>
      <c r="C21" s="19"/>
      <c r="D21" s="19" t="n">
        <f aca="false">B21-C21</f>
        <v>-0.0985787906683981</v>
      </c>
      <c r="E21" s="19" t="n">
        <v>0</v>
      </c>
      <c r="F21" s="19" t="n">
        <f aca="false">'[4]PRUDENTIAL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-0.0985787906683981</v>
      </c>
      <c r="M21" s="20"/>
      <c r="N21" s="21"/>
      <c r="O21" s="21"/>
      <c r="P21" s="19" t="n">
        <f aca="false">SUMIF([15]Statements!$A$5:$A$1305,$A$3,[15]Statements!$EC$5:$EC$1305)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SUMIF([16]Statements!$A$5:$A$1305,$A$3,[16]Statements!$BC$5:$BC$1305)-835.5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[4]REFCO!$K$12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SUMIF([16]Statements!$A$5:$A$1305,$A$3,[16]Statements!$BB$5:$BB$1305)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SUMIF([17]Statements!$A$5:$A$1305,$A$3,[17]Statements!$BN$5:$BN$1305)+1.5</f>
        <v>0.179999999993015</v>
      </c>
      <c r="C23" s="19"/>
      <c r="D23" s="19" t="n">
        <f aca="false">B23-C23</f>
        <v>0.179999999993015</v>
      </c>
      <c r="E23" s="19" t="n">
        <v>0</v>
      </c>
      <c r="F23" s="19" t="n">
        <f aca="false">'[4]R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SUMIF([18]Statements!$A$5:$A$1305,$A$3,[18]Statements!$CK$5:$CK$1305)-39516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[4]SAUL!$I$13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SUMIF([18]Statements!$A$5:$A$1305,$A$3,[18]Statements!$CD$5:$CD$1305)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SUMIF([19]Statements!$A$5:$A$1305,$A$3,[19]Statements!$CP$5:$CP$1305)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IF(#NAME!CurrentLoanValue&lt;50000000,IF(#NAME!CurrentLoanValue&gt;'[2]Smith Barney'!K16,'[2]Smith Barney'!K16,#NAME!CurrentLoanValue),50000000)</f>
        <v>#VALUE!</v>
      </c>
      <c r="H25" s="19" t="e">
        <f aca="false">F25-G25</f>
        <v>#VALUE!</v>
      </c>
      <c r="I25" s="19"/>
      <c r="J25" s="19"/>
      <c r="K25" s="19"/>
      <c r="L25" s="19" t="e">
        <f aca="false">B25+E25-F25+J25</f>
        <v>#VALUE!</v>
      </c>
      <c r="M25" s="20"/>
      <c r="N25" s="21"/>
      <c r="O25" s="21"/>
      <c r="P25" s="19" t="n">
        <f aca="false">SUMIF([19]Statements!$A$5:$A$1305,$A$3,[19]Statements!$CX$5:$CX$1305)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f aca="false">B26-C26</f>
        <v>0</v>
      </c>
      <c r="E26" s="19" t="n">
        <v>0</v>
      </c>
      <c r="F26" s="19" t="n">
        <f aca="false">'[4]Smith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SUMIF([20]Statements!$A$5:$A$1305,$A$3,[20]Statements!$CX$5:$CX$1305)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95666799.1134862</v>
      </c>
      <c r="C28" s="28" t="n">
        <f aca="false">SUM(C7:C26)</f>
        <v>0</v>
      </c>
      <c r="D28" s="28" t="n">
        <f aca="false">SUM(D7:D26)</f>
        <v>95666799.1134862</v>
      </c>
      <c r="E28" s="28" t="n">
        <f aca="false">SUM(E7:E26)</f>
        <v>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0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95666799.1134862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37272</v>
      </c>
      <c r="M2" s="5"/>
    </row>
    <row r="3" customFormat="false" ht="18" hidden="false" customHeight="false" outlineLevel="0" collapsed="false">
      <c r="A3" s="7" t="n">
        <v>37271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4368891.29654647</v>
      </c>
      <c r="C12" s="19"/>
      <c r="D12" s="19" t="n">
        <v>4368891.29654647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4368891.29654647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95630436.2965586</v>
      </c>
      <c r="C28" s="28" t="n">
        <v>0</v>
      </c>
      <c r="D28" s="28" t="n">
        <v>95630436.2965586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95630436.2965586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95630436.2965586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95630436.2965586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37273</v>
      </c>
      <c r="M2" s="5"/>
    </row>
    <row r="3" customFormat="false" ht="18" hidden="false" customHeight="false" outlineLevel="0" collapsed="false">
      <c r="A3" s="7" t="n">
        <v>37272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4366085.231444</v>
      </c>
      <c r="C12" s="19"/>
      <c r="D12" s="19" t="n">
        <v>4366085.231444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4366085.231444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95627630.2314561</v>
      </c>
      <c r="C28" s="28" t="n">
        <v>0</v>
      </c>
      <c r="D28" s="28" t="n">
        <v>95627630.2314561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95627630.2314561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95627630.2314561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95627630.2314561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37278</v>
      </c>
      <c r="M2" s="5"/>
    </row>
    <row r="3" customFormat="false" ht="18" hidden="false" customHeight="false" outlineLevel="0" collapsed="false">
      <c r="A3" s="7" t="n">
        <v>37277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4357949.22190262</v>
      </c>
      <c r="C12" s="19"/>
      <c r="D12" s="19" t="n">
        <v>4357949.22190262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4357949.22190262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95619494.2219147</v>
      </c>
      <c r="C28" s="28" t="n">
        <v>0</v>
      </c>
      <c r="D28" s="28" t="n">
        <v>95619494.2219147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95619494.2219147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95619494.2219147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95619494.2219147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37279</v>
      </c>
      <c r="M2" s="5"/>
    </row>
    <row r="3" customFormat="false" ht="18" hidden="false" customHeight="false" outlineLevel="0" collapsed="false">
      <c r="A3" s="7" t="n">
        <v>37278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4358395.20307033</v>
      </c>
      <c r="C12" s="19"/>
      <c r="D12" s="19" t="n">
        <v>4358395.20307033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4358395.20307033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95619940.2030824</v>
      </c>
      <c r="C28" s="28" t="n">
        <v>0</v>
      </c>
      <c r="D28" s="28" t="n">
        <v>95619940.2030824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95619940.2030824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95619940.2030824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95619940.2030824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37280</v>
      </c>
      <c r="M2" s="5"/>
    </row>
    <row r="3" customFormat="false" ht="18" hidden="false" customHeight="false" outlineLevel="0" collapsed="false">
      <c r="A3" s="7" t="n">
        <v>37279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4373910.44748203</v>
      </c>
      <c r="C12" s="19"/>
      <c r="D12" s="19" t="n">
        <v>4373910.44748203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4373910.44748203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95635455.4474941</v>
      </c>
      <c r="C28" s="28" t="n">
        <v>0</v>
      </c>
      <c r="D28" s="28" t="n">
        <v>95635455.4474941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95635455.4474941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95635455.4474941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95635455.4474941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37281</v>
      </c>
      <c r="M2" s="5"/>
    </row>
    <row r="3" customFormat="false" ht="18" hidden="false" customHeight="false" outlineLevel="0" collapsed="false">
      <c r="A3" s="7" t="n">
        <v>37280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4373898.92576739</v>
      </c>
      <c r="C12" s="19"/>
      <c r="D12" s="19" t="n">
        <v>4373898.92576739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4373898.92576739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95635443.9257795</v>
      </c>
      <c r="C28" s="28" t="n">
        <v>0</v>
      </c>
      <c r="D28" s="28" t="n">
        <v>95635443.9257795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95635443.9257795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95635443.9257795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95635443.9257795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37284</v>
      </c>
      <c r="M2" s="5"/>
    </row>
    <row r="3" customFormat="false" ht="18" hidden="false" customHeight="false" outlineLevel="0" collapsed="false">
      <c r="A3" s="7" t="n">
        <v>37281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4390169.67477539</v>
      </c>
      <c r="C12" s="19"/>
      <c r="D12" s="19" t="n">
        <v>4390169.67477539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4390169.67477539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95651714.6747875</v>
      </c>
      <c r="C28" s="28" t="n">
        <v>0</v>
      </c>
      <c r="D28" s="28" t="n">
        <v>95651714.6747875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95651714.6747875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95651714.6747875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95651714.6747875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37285</v>
      </c>
      <c r="M2" s="5"/>
    </row>
    <row r="3" customFormat="false" ht="18" hidden="false" customHeight="false" outlineLevel="0" collapsed="false">
      <c r="A3" s="7" t="n">
        <v>37284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4399558.07108923</v>
      </c>
      <c r="C12" s="19"/>
      <c r="D12" s="19" t="n">
        <v>4399558.07108923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4399558.07108923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95661103.0711013</v>
      </c>
      <c r="C28" s="28" t="n">
        <v>0</v>
      </c>
      <c r="D28" s="28" t="n">
        <v>95661103.0711013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95661103.0711013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95661103.0711013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95661103.0711013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37286</v>
      </c>
      <c r="M2" s="5"/>
    </row>
    <row r="3" customFormat="false" ht="18" hidden="false" customHeight="false" outlineLevel="0" collapsed="false">
      <c r="A3" s="7" t="n">
        <v>37285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4398168.75364791</v>
      </c>
      <c r="C12" s="19"/>
      <c r="D12" s="19" t="n">
        <v>4398168.75364791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4398168.75364791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95659713.75366</v>
      </c>
      <c r="C28" s="28" t="n">
        <v>0</v>
      </c>
      <c r="D28" s="28" t="n">
        <v>95659713.75366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95659713.75366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95659713.75366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95659713.75366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37287</v>
      </c>
      <c r="M2" s="5"/>
    </row>
    <row r="3" customFormat="false" ht="18" hidden="false" customHeight="false" outlineLevel="0" collapsed="false">
      <c r="A3" s="7" t="n">
        <v>37286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4405254.11347408</v>
      </c>
      <c r="C12" s="19"/>
      <c r="D12" s="19" t="n">
        <v>4405254.11347408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4405254.11347408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</v>
      </c>
      <c r="C21" s="19"/>
      <c r="D21" s="19" t="n">
        <v>0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95574645.212065</v>
      </c>
      <c r="C28" s="28" t="n">
        <v>0</v>
      </c>
      <c r="D28" s="28" t="n">
        <v>95574645.212065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95574645.212065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95574645.212065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95574645.212065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37259</v>
      </c>
      <c r="M2" s="5"/>
    </row>
    <row r="3" customFormat="false" ht="18" hidden="false" customHeight="false" outlineLevel="0" collapsed="false">
      <c r="A3" s="7" t="n">
        <v>37258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4216442.41305626</v>
      </c>
      <c r="C12" s="19"/>
      <c r="D12" s="19" t="n">
        <v>4216442.41305626</v>
      </c>
      <c r="E12" s="19" t="n">
        <v>0</v>
      </c>
      <c r="F12" s="19" t="n">
        <v>684487.55</v>
      </c>
      <c r="G12" s="19"/>
      <c r="H12" s="19" t="n">
        <v>684487.55</v>
      </c>
      <c r="I12" s="19"/>
      <c r="J12" s="19"/>
      <c r="K12" s="19"/>
      <c r="L12" s="19" t="n">
        <v>3531954.86305626</v>
      </c>
      <c r="M12" s="20"/>
      <c r="N12" s="21"/>
      <c r="O12" s="21"/>
      <c r="P12" s="19" t="n">
        <v>-28569.495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8358651.24599979</v>
      </c>
      <c r="C14" s="19"/>
      <c r="D14" s="19" t="n">
        <v>8358651.24599979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8358651.24599979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4.84999999962747</v>
      </c>
      <c r="C18" s="19"/>
      <c r="D18" s="19" t="n">
        <v>4.84999999962747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4.84999999962747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-0.387157577555627</v>
      </c>
      <c r="C21" s="19"/>
      <c r="D21" s="19" t="n">
        <v>-0.387157577555627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-0.387157577555627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95460645.2944896</v>
      </c>
      <c r="C28" s="28" t="n">
        <v>0</v>
      </c>
      <c r="D28" s="28" t="n">
        <v>95460645.2944896</v>
      </c>
      <c r="E28" s="28" t="n">
        <v>0</v>
      </c>
      <c r="F28" s="28" t="n">
        <v>684487.55</v>
      </c>
      <c r="G28" s="28" t="n">
        <v>0</v>
      </c>
      <c r="H28" s="28" t="n">
        <v>684487.55</v>
      </c>
      <c r="I28" s="28"/>
      <c r="J28" s="28" t="n">
        <v>0</v>
      </c>
      <c r="K28" s="28"/>
      <c r="L28" s="28" t="n">
        <v>94776157.7444896</v>
      </c>
      <c r="M28" s="29"/>
      <c r="N28" s="28" t="n">
        <v>64204.5</v>
      </c>
      <c r="O28" s="28" t="n">
        <v>0</v>
      </c>
      <c r="P28" s="28" t="n">
        <v>-28569.495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95460757.8844896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94776157.7444896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6" activeCellId="0" sqref="L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37260</v>
      </c>
      <c r="M2" s="5"/>
    </row>
    <row r="3" customFormat="false" ht="18" hidden="false" customHeight="false" outlineLevel="0" collapsed="false">
      <c r="A3" s="7" t="n">
        <v>37259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4130699.52413421</v>
      </c>
      <c r="C12" s="19"/>
      <c r="D12" s="19" t="n">
        <v>4130699.52413421</v>
      </c>
      <c r="E12" s="19" t="n">
        <v>0</v>
      </c>
      <c r="F12" s="19" t="n">
        <v>680827.77</v>
      </c>
      <c r="G12" s="19"/>
      <c r="H12" s="19" t="n">
        <v>680827.77</v>
      </c>
      <c r="I12" s="19"/>
      <c r="J12" s="19"/>
      <c r="K12" s="19"/>
      <c r="L12" s="19" t="n">
        <v>3449871.75413421</v>
      </c>
      <c r="M12" s="20"/>
      <c r="N12" s="21"/>
      <c r="O12" s="21"/>
      <c r="P12" s="19" t="n">
        <v>-122924.5925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SUM(B8:B27)</f>
        <v>95389006.8141463</v>
      </c>
      <c r="C28" s="28" t="n">
        <f aca="false">SUM(C8:C27)</f>
        <v>0</v>
      </c>
      <c r="D28" s="28" t="n">
        <f aca="false">SUM(D8:D27)</f>
        <v>95389006.8141463</v>
      </c>
      <c r="E28" s="28" t="n">
        <f aca="false">SUM(E8:E27)</f>
        <v>0</v>
      </c>
      <c r="F28" s="28" t="n">
        <f aca="false">SUM(F8:F27)</f>
        <v>680827.77</v>
      </c>
      <c r="G28" s="28" t="n">
        <f aca="false">SUM(G8:G27)</f>
        <v>0</v>
      </c>
      <c r="H28" s="28" t="n">
        <f aca="false">SUM(H8:H27)</f>
        <v>680827.77</v>
      </c>
      <c r="I28" s="28"/>
      <c r="J28" s="28" t="n">
        <f aca="false">SUM(J8:J27)</f>
        <v>0</v>
      </c>
      <c r="K28" s="28"/>
      <c r="L28" s="28" t="n">
        <f aca="false">SUM(L8:L27)</f>
        <v>94708179.0441463</v>
      </c>
      <c r="M28" s="29"/>
      <c r="N28" s="28" t="n">
        <v>64204.5</v>
      </c>
      <c r="O28" s="28" t="n">
        <v>0</v>
      </c>
      <c r="P28" s="28" t="n">
        <v>-122924.5925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95389011.6641463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94708183.8941463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5" activeCellId="0" sqref="L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37263</v>
      </c>
      <c r="M2" s="5"/>
    </row>
    <row r="3" customFormat="false" ht="18" hidden="false" customHeight="false" outlineLevel="0" collapsed="false">
      <c r="A3" s="7" t="n">
        <v>37260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4275645.25977017</v>
      </c>
      <c r="C12" s="19"/>
      <c r="D12" s="19" t="n">
        <v>4275645.25977017</v>
      </c>
      <c r="E12" s="19" t="n">
        <v>0</v>
      </c>
      <c r="F12" s="19" t="n">
        <v>683152.59</v>
      </c>
      <c r="G12" s="19"/>
      <c r="H12" s="19" t="n">
        <v>683152.59</v>
      </c>
      <c r="I12" s="19"/>
      <c r="J12" s="19"/>
      <c r="K12" s="19"/>
      <c r="L12" s="19" t="n">
        <v>3592492.66977017</v>
      </c>
      <c r="M12" s="20"/>
      <c r="N12" s="21"/>
      <c r="O12" s="21"/>
      <c r="P12" s="19" t="n">
        <v>24675.79125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95533951.2697823</v>
      </c>
      <c r="C28" s="28" t="n">
        <v>0</v>
      </c>
      <c r="D28" s="28" t="n">
        <v>95533951.2697823</v>
      </c>
      <c r="E28" s="28" t="n">
        <v>0</v>
      </c>
      <c r="F28" s="28" t="n">
        <v>683152.59</v>
      </c>
      <c r="G28" s="28" t="n">
        <v>0</v>
      </c>
      <c r="H28" s="28" t="n">
        <v>683152.59</v>
      </c>
      <c r="I28" s="28"/>
      <c r="J28" s="28" t="n">
        <v>0</v>
      </c>
      <c r="K28" s="28"/>
      <c r="L28" s="28" t="n">
        <v>94850798.6797823</v>
      </c>
      <c r="M28" s="29"/>
      <c r="N28" s="28" t="n">
        <v>64204.5</v>
      </c>
      <c r="O28" s="28" t="n">
        <v>0</v>
      </c>
      <c r="P28" s="28" t="n">
        <v>24675.79125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95533951.2697823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94850798.6797823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5" activeCellId="0" sqref="L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37264</v>
      </c>
      <c r="M2" s="5"/>
    </row>
    <row r="3" customFormat="false" ht="18" hidden="false" customHeight="false" outlineLevel="0" collapsed="false">
      <c r="A3" s="7" t="n">
        <v>37263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4339178.63368899</v>
      </c>
      <c r="C12" s="19"/>
      <c r="D12" s="19" t="n">
        <v>4339178.63368899</v>
      </c>
      <c r="E12" s="19" t="n">
        <v>0</v>
      </c>
      <c r="F12" s="19" t="n">
        <v>680516</v>
      </c>
      <c r="G12" s="19"/>
      <c r="H12" s="19" t="n">
        <v>680516</v>
      </c>
      <c r="I12" s="19"/>
      <c r="J12" s="19"/>
      <c r="K12" s="19"/>
      <c r="L12" s="19" t="n">
        <v>3658662.63368899</v>
      </c>
      <c r="M12" s="20"/>
      <c r="N12" s="21"/>
      <c r="O12" s="21"/>
      <c r="P12" s="19" t="n">
        <v>85263.4825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95597484.6437011</v>
      </c>
      <c r="C28" s="28" t="n">
        <v>0</v>
      </c>
      <c r="D28" s="28" t="n">
        <v>95597484.6437011</v>
      </c>
      <c r="E28" s="28" t="n">
        <v>0</v>
      </c>
      <c r="F28" s="28" t="n">
        <v>680516</v>
      </c>
      <c r="G28" s="28" t="n">
        <v>0</v>
      </c>
      <c r="H28" s="28" t="n">
        <v>680516</v>
      </c>
      <c r="I28" s="28"/>
      <c r="J28" s="28" t="n">
        <v>0</v>
      </c>
      <c r="K28" s="28"/>
      <c r="L28" s="28" t="n">
        <v>94916968.6437011</v>
      </c>
      <c r="M28" s="29"/>
      <c r="N28" s="28" t="n">
        <v>64204.5</v>
      </c>
      <c r="O28" s="28" t="n">
        <v>0</v>
      </c>
      <c r="P28" s="28" t="n">
        <v>85263.4825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95597484.6437011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94916968.6437011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4" activeCellId="0" sqref="L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37265</v>
      </c>
      <c r="M2" s="5"/>
    </row>
    <row r="3" customFormat="false" ht="18" hidden="false" customHeight="false" outlineLevel="0" collapsed="false">
      <c r="A3" s="7" t="n">
        <v>37264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4376826.2241386</v>
      </c>
      <c r="C12" s="19"/>
      <c r="D12" s="19" t="n">
        <v>4376826.2241386</v>
      </c>
      <c r="E12" s="19" t="n">
        <v>0</v>
      </c>
      <c r="F12" s="19" t="n">
        <v>744133.58</v>
      </c>
      <c r="G12" s="19"/>
      <c r="H12" s="19" t="n">
        <v>744133.58</v>
      </c>
      <c r="I12" s="19"/>
      <c r="J12" s="19"/>
      <c r="K12" s="19"/>
      <c r="L12" s="19" t="n">
        <v>3632692.6441386</v>
      </c>
      <c r="M12" s="20"/>
      <c r="N12" s="21"/>
      <c r="O12" s="21"/>
      <c r="P12" s="19" t="n">
        <v>122133.175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95635132.2341507</v>
      </c>
      <c r="C28" s="28" t="n">
        <v>0</v>
      </c>
      <c r="D28" s="28" t="n">
        <v>95635132.2341507</v>
      </c>
      <c r="E28" s="28" t="n">
        <v>0</v>
      </c>
      <c r="F28" s="28" t="n">
        <v>744133.58</v>
      </c>
      <c r="G28" s="28" t="n">
        <v>0</v>
      </c>
      <c r="H28" s="28" t="n">
        <v>744133.58</v>
      </c>
      <c r="I28" s="28"/>
      <c r="J28" s="28" t="n">
        <v>0</v>
      </c>
      <c r="K28" s="28"/>
      <c r="L28" s="28" t="n">
        <v>94890998.6541507</v>
      </c>
      <c r="M28" s="29"/>
      <c r="N28" s="28" t="n">
        <v>64204.5</v>
      </c>
      <c r="O28" s="28" t="n">
        <v>0</v>
      </c>
      <c r="P28" s="28" t="n">
        <v>122133.175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95635132.2341507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94890998.6541507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51" activeCellId="0" sqref="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37266</v>
      </c>
      <c r="M2" s="5"/>
    </row>
    <row r="3" customFormat="false" ht="18" hidden="false" customHeight="false" outlineLevel="0" collapsed="false">
      <c r="A3" s="7" t="n">
        <v>37265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4410256.35565684</v>
      </c>
      <c r="C12" s="19"/>
      <c r="D12" s="19" t="n">
        <v>4410256.35565684</v>
      </c>
      <c r="E12" s="19" t="n">
        <v>0</v>
      </c>
      <c r="F12" s="19" t="n">
        <v>743275.43</v>
      </c>
      <c r="G12" s="19"/>
      <c r="H12" s="19" t="n">
        <v>743275.43</v>
      </c>
      <c r="I12" s="19"/>
      <c r="J12" s="19"/>
      <c r="K12" s="19"/>
      <c r="L12" s="19" t="n">
        <v>3666980.92565684</v>
      </c>
      <c r="M12" s="20"/>
      <c r="N12" s="21"/>
      <c r="O12" s="21"/>
      <c r="P12" s="19" t="n">
        <v>154034.53875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95668562.365669</v>
      </c>
      <c r="C28" s="28" t="n">
        <v>0</v>
      </c>
      <c r="D28" s="28" t="n">
        <v>95668562.365669</v>
      </c>
      <c r="E28" s="28" t="n">
        <v>0</v>
      </c>
      <c r="F28" s="28" t="n">
        <v>743275.43</v>
      </c>
      <c r="G28" s="28" t="n">
        <v>0</v>
      </c>
      <c r="H28" s="28" t="n">
        <v>743275.43</v>
      </c>
      <c r="I28" s="28"/>
      <c r="J28" s="28" t="n">
        <v>0</v>
      </c>
      <c r="K28" s="28"/>
      <c r="L28" s="28" t="n">
        <v>94925286.935669</v>
      </c>
      <c r="M28" s="29"/>
      <c r="N28" s="28" t="n">
        <v>64204.5</v>
      </c>
      <c r="O28" s="28" t="n">
        <v>0</v>
      </c>
      <c r="P28" s="28" t="n">
        <v>154034.53875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95668562.365669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94925286.935669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37270</v>
      </c>
      <c r="M2" s="5"/>
    </row>
    <row r="3" customFormat="false" ht="18" hidden="false" customHeight="false" outlineLevel="0" collapsed="false">
      <c r="A3" s="7" t="n">
        <v>37267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4350649.81689511</v>
      </c>
      <c r="C12" s="19"/>
      <c r="D12" s="19" t="n">
        <v>4350649.81689511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4350649.81689511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95612194.8169072</v>
      </c>
      <c r="C28" s="28" t="n">
        <v>0</v>
      </c>
      <c r="D28" s="28" t="n">
        <v>95612194.8169072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95612194.8169072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95612194.8169072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95612194.8169072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37271</v>
      </c>
      <c r="M2" s="5"/>
    </row>
    <row r="3" customFormat="false" ht="18" hidden="false" customHeight="false" outlineLevel="0" collapsed="false">
      <c r="A3" s="7" t="n">
        <v>37270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4348544.16807065</v>
      </c>
      <c r="C12" s="19"/>
      <c r="D12" s="19" t="n">
        <v>4348544.16807065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4348544.16807065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95610089.1680828</v>
      </c>
      <c r="C28" s="28" t="n">
        <v>0</v>
      </c>
      <c r="D28" s="28" t="n">
        <v>95610089.1680828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95610089.1680828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95610089.1680828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95610089.1680828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jlongor</cp:lastModifiedBy>
  <cp:lastPrinted>2002-01-31T11:16:48Z</cp:lastPrinted>
  <dcterms:modified xsi:type="dcterms:W3CDTF">2002-01-31T12:02:29Z</dcterms:modified>
  <cp:revision>0</cp:revision>
  <dc:subject/>
  <dc:title/>
</cp:coreProperties>
</file>