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203" sheetId="2" state="visible" r:id="rId4"/>
    <sheet name="1204" sheetId="3" state="visible" r:id="rId5"/>
    <sheet name="1205" sheetId="4" state="visible" r:id="rId6"/>
    <sheet name="1206" sheetId="5" state="visible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44,488 Interest 12/1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6</xdr:row>
                <xdr:rowOff>7</xdr:rowOff>
              </xdr:from>
              <xdr:to>
                <xdr:col>3</xdr:col>
                <xdr:colOff>41</xdr:colOff>
                <xdr:row>10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78</xdr:colOff>
                <xdr:row>15</xdr:row>
                <xdr:rowOff>7</xdr:rowOff>
              </xdr:from>
              <xdr:to>
                <xdr:col>17</xdr:col>
                <xdr:colOff>55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20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<sst xmlns="http://schemas.openxmlformats.org/spreadsheetml/2006/main" count="250" uniqueCount="46">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</sst>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externalLink" Target="externalLinks/externalLink7.xml"/><Relationship Id="rId15" Type="http://schemas.openxmlformats.org/officeDocument/2006/relationships/externalLink" Target="externalLinks/externalLink8.xml"/><Relationship Id="rId16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1.xml"/><Relationship Id="rId19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4.xml"/><Relationship Id="rId22" Type="http://schemas.openxmlformats.org/officeDocument/2006/relationships/externalLink" Target="externalLinks/externalLink15.xml"/><Relationship Id="rId23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7.xml"/><Relationship Id="rId25" Type="http://schemas.openxmlformats.org/officeDocument/2006/relationships/externalLink" Target="externalLinks/externalLink18.xml"/><Relationship Id="rId2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239390.866000025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37227</v>
          </cell>
        </row>
        <row r="47">
          <cell r="BN47">
            <v>239390.866000025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37228</v>
          </cell>
        </row>
        <row r="89">
          <cell r="BN89">
            <v>194902.536000026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37229</v>
          </cell>
        </row>
        <row r="131">
          <cell r="BN131">
            <v>194902.536000026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37230</v>
          </cell>
        </row>
        <row r="173">
          <cell r="BN173">
            <v>194902.536000026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37231</v>
          </cell>
        </row>
        <row r="215">
          <cell r="BN215">
            <v>194902.536000026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37232</v>
          </cell>
        </row>
        <row r="257">
          <cell r="BN257">
            <v>194902.536000026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37233</v>
          </cell>
        </row>
        <row r="299">
          <cell r="BN299">
            <v>194902.536000026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37234</v>
          </cell>
        </row>
        <row r="341">
          <cell r="BN341">
            <v>194902.536000026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37235</v>
          </cell>
        </row>
        <row r="383">
          <cell r="BN383">
            <v>194902.536000026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37236</v>
          </cell>
        </row>
        <row r="425">
          <cell r="BN425">
            <v>194902.536000026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37237</v>
          </cell>
        </row>
        <row r="467">
          <cell r="BN467">
            <v>194902.536000026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37238</v>
          </cell>
        </row>
        <row r="509">
          <cell r="BN509">
            <v>194902.536000026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37239</v>
          </cell>
        </row>
        <row r="551">
          <cell r="BN551">
            <v>194902.536000026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37240</v>
          </cell>
        </row>
        <row r="593">
          <cell r="BN593">
            <v>194902.536000026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37241</v>
          </cell>
        </row>
        <row r="635">
          <cell r="BN635">
            <v>194902.536000026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37242</v>
          </cell>
        </row>
        <row r="677">
          <cell r="BN677">
            <v>194902.536000026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37243</v>
          </cell>
        </row>
        <row r="719">
          <cell r="BN719">
            <v>194902.536000026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37244</v>
          </cell>
        </row>
        <row r="761">
          <cell r="BN761">
            <v>194902.536000026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37245</v>
          </cell>
        </row>
        <row r="803">
          <cell r="BN803">
            <v>194902.536000026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37246</v>
          </cell>
        </row>
        <row r="845">
          <cell r="BN845">
            <v>194902.536000026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37247</v>
          </cell>
        </row>
        <row r="887">
          <cell r="BN887">
            <v>194902.536000026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37248</v>
          </cell>
        </row>
        <row r="929">
          <cell r="BN929">
            <v>194902.536000026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37249</v>
          </cell>
        </row>
        <row r="971">
          <cell r="BN971">
            <v>194902.536000026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37250</v>
          </cell>
        </row>
        <row r="1013">
          <cell r="BN1013">
            <v>194902.536000026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37251</v>
          </cell>
        </row>
        <row r="1055">
          <cell r="BN1055">
            <v>194902.536000026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37252</v>
          </cell>
        </row>
        <row r="1097">
          <cell r="BN1097">
            <v>194902.536000026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37253</v>
          </cell>
        </row>
        <row r="1139">
          <cell r="BN1139">
            <v>194902.536000026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37254</v>
          </cell>
        </row>
        <row r="1181">
          <cell r="BN1181">
            <v>194902.536000026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37255</v>
          </cell>
        </row>
        <row r="1223">
          <cell r="BN1223">
            <v>194902.536000026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37256</v>
          </cell>
        </row>
        <row r="1265">
          <cell r="BN1265">
            <v>194902.536000026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735239.85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735239.85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735239.85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735239.85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735239.85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735239.85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735239.85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735239.85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735239.85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735239.85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735239.85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735239.85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735239.85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735239.85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735239.85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735239.85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735239.85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735239.85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735239.85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735239.85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735239.85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735239.85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735239.85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735239.85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735239.85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735239.85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735239.85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735239.85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735239.85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735239.85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116052968.58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37227</v>
          </cell>
        </row>
        <row r="47">
          <cell r="DB47">
            <v>116052968.58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37228</v>
          </cell>
        </row>
        <row r="89">
          <cell r="DB89">
            <v>90264354.66</v>
          </cell>
        </row>
        <row r="89">
          <cell r="DJ89">
            <v>-3723290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-3723290</v>
          </cell>
        </row>
        <row r="95">
          <cell r="DJ95">
            <v>13707757.59</v>
          </cell>
        </row>
        <row r="131">
          <cell r="A131">
            <v>37229</v>
          </cell>
        </row>
        <row r="131">
          <cell r="DB131">
            <v>86402774.6600001</v>
          </cell>
        </row>
        <row r="131">
          <cell r="DJ131">
            <v>-47750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-47750</v>
          </cell>
        </row>
        <row r="137">
          <cell r="DJ137">
            <v>0</v>
          </cell>
        </row>
        <row r="173">
          <cell r="A173">
            <v>37230</v>
          </cell>
        </row>
        <row r="173">
          <cell r="DB173">
            <v>82103124.6600001</v>
          </cell>
        </row>
        <row r="173">
          <cell r="DJ173">
            <v>2535090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2535090</v>
          </cell>
        </row>
        <row r="179">
          <cell r="DJ179">
            <v>0</v>
          </cell>
        </row>
        <row r="215">
          <cell r="A215">
            <v>37231</v>
          </cell>
        </row>
        <row r="215">
          <cell r="DB215">
            <v>81049062.1600001</v>
          </cell>
        </row>
        <row r="215">
          <cell r="DJ215">
            <v>200590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200590</v>
          </cell>
        </row>
        <row r="221">
          <cell r="DJ221">
            <v>0</v>
          </cell>
        </row>
        <row r="257">
          <cell r="A257">
            <v>37232</v>
          </cell>
        </row>
        <row r="257">
          <cell r="DB257">
            <v>80848472.1600001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37233</v>
          </cell>
        </row>
        <row r="299">
          <cell r="DB299">
            <v>80848472.1600001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37234</v>
          </cell>
        </row>
        <row r="341">
          <cell r="DB341">
            <v>80848472.1600001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37235</v>
          </cell>
        </row>
        <row r="383">
          <cell r="DB383">
            <v>80848472.1600001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37236</v>
          </cell>
        </row>
        <row r="425">
          <cell r="DB425">
            <v>80848472.1600001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37237</v>
          </cell>
        </row>
        <row r="467">
          <cell r="DB467">
            <v>80848472.1600001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37238</v>
          </cell>
        </row>
        <row r="509">
          <cell r="DB509">
            <v>80848472.1600001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37239</v>
          </cell>
        </row>
        <row r="551">
          <cell r="DB551">
            <v>80848472.1600001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37240</v>
          </cell>
        </row>
        <row r="593">
          <cell r="DB593">
            <v>80848472.1600001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37241</v>
          </cell>
        </row>
        <row r="635">
          <cell r="DB635">
            <v>80848472.1600001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37242</v>
          </cell>
        </row>
        <row r="677">
          <cell r="DB677">
            <v>80848472.1600001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37243</v>
          </cell>
        </row>
        <row r="719">
          <cell r="DB719">
            <v>80848472.1600001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37244</v>
          </cell>
        </row>
        <row r="761">
          <cell r="DB761">
            <v>80848472.1600001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37245</v>
          </cell>
        </row>
        <row r="803">
          <cell r="DB803">
            <v>80848472.1600001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37246</v>
          </cell>
        </row>
        <row r="845">
          <cell r="DB845">
            <v>80848472.1600001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37247</v>
          </cell>
        </row>
        <row r="887">
          <cell r="DB887">
            <v>80848472.1600001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37248</v>
          </cell>
        </row>
        <row r="929">
          <cell r="DB929">
            <v>80848472.1600001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37249</v>
          </cell>
        </row>
        <row r="971">
          <cell r="DB971">
            <v>80848472.1600001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37250</v>
          </cell>
        </row>
        <row r="1013">
          <cell r="DB1013">
            <v>80848472.1600001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37251</v>
          </cell>
        </row>
        <row r="1055">
          <cell r="DB1055">
            <v>80848472.1600001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37252</v>
          </cell>
        </row>
        <row r="1097">
          <cell r="DB1097">
            <v>80848472.1600001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37253</v>
          </cell>
        </row>
        <row r="1139">
          <cell r="DB1139">
            <v>80848472.1600001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37254</v>
          </cell>
        </row>
        <row r="1181">
          <cell r="DB1181">
            <v>80848472.1600001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37255</v>
          </cell>
        </row>
        <row r="1223">
          <cell r="DB1223">
            <v>80848472.1600001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37256</v>
          </cell>
        </row>
        <row r="1265">
          <cell r="DB1265">
            <v>80848472.1600001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EC5">
            <v>0</v>
          </cell>
        </row>
        <row r="5">
          <cell r="EQ5">
            <v>-1112541.48857879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37227</v>
          </cell>
        </row>
        <row r="47">
          <cell r="EC47">
            <v>0</v>
          </cell>
        </row>
        <row r="47">
          <cell r="EQ47">
            <v>-1112541.48857879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37228</v>
          </cell>
        </row>
        <row r="89">
          <cell r="EC89">
            <v>0</v>
          </cell>
        </row>
        <row r="89">
          <cell r="EQ89">
            <v>-1112541.48857879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37229</v>
          </cell>
        </row>
        <row r="131">
          <cell r="EC131">
            <v>0</v>
          </cell>
        </row>
        <row r="131">
          <cell r="EQ131">
            <v>-1112541.48857879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37230</v>
          </cell>
        </row>
        <row r="173">
          <cell r="EC173">
            <v>0</v>
          </cell>
        </row>
        <row r="173">
          <cell r="EQ173">
            <v>-1112541.48857879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37231</v>
          </cell>
        </row>
        <row r="215">
          <cell r="EC215">
            <v>0</v>
          </cell>
        </row>
        <row r="215">
          <cell r="EQ215">
            <v>-1112541.48857879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37232</v>
          </cell>
        </row>
        <row r="257">
          <cell r="EC257">
            <v>0</v>
          </cell>
        </row>
        <row r="257">
          <cell r="EQ257">
            <v>-1112541.48857879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37233</v>
          </cell>
        </row>
        <row r="299">
          <cell r="EC299">
            <v>0</v>
          </cell>
        </row>
        <row r="299">
          <cell r="EQ299">
            <v>-1112541.48857879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37234</v>
          </cell>
        </row>
        <row r="341">
          <cell r="EC341">
            <v>0</v>
          </cell>
        </row>
        <row r="341">
          <cell r="EQ341">
            <v>-1112541.48857879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37235</v>
          </cell>
        </row>
        <row r="383">
          <cell r="EC383">
            <v>-19725.3</v>
          </cell>
        </row>
        <row r="383">
          <cell r="EQ383">
            <v>-1132266.78857879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37236</v>
          </cell>
        </row>
        <row r="425">
          <cell r="EC425">
            <v>0</v>
          </cell>
        </row>
        <row r="425">
          <cell r="EQ425">
            <v>-1112541.48857879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37237</v>
          </cell>
        </row>
        <row r="467">
          <cell r="EC467">
            <v>0</v>
          </cell>
        </row>
        <row r="467">
          <cell r="EQ467">
            <v>-1112541.48857879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37238</v>
          </cell>
        </row>
        <row r="509">
          <cell r="EC509">
            <v>0</v>
          </cell>
        </row>
        <row r="509">
          <cell r="EQ509">
            <v>-1112541.48857879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37239</v>
          </cell>
        </row>
        <row r="551">
          <cell r="EC551">
            <v>0</v>
          </cell>
        </row>
        <row r="551">
          <cell r="EQ551">
            <v>-1112541.48857879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37240</v>
          </cell>
        </row>
        <row r="593">
          <cell r="EC593">
            <v>0</v>
          </cell>
        </row>
        <row r="593">
          <cell r="EQ593">
            <v>-1112541.48857879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37241</v>
          </cell>
        </row>
        <row r="635">
          <cell r="EC635">
            <v>0</v>
          </cell>
        </row>
        <row r="635">
          <cell r="EQ635">
            <v>-1112541.48857879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37242</v>
          </cell>
        </row>
        <row r="677">
          <cell r="EC677">
            <v>0</v>
          </cell>
        </row>
        <row r="677">
          <cell r="EQ677">
            <v>-1112541.48857879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37243</v>
          </cell>
        </row>
        <row r="719">
          <cell r="EC719">
            <v>0</v>
          </cell>
        </row>
        <row r="719">
          <cell r="EQ719">
            <v>-1112541.48857879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37244</v>
          </cell>
        </row>
        <row r="761">
          <cell r="EC761">
            <v>0</v>
          </cell>
        </row>
        <row r="761">
          <cell r="EQ761">
            <v>-1112541.48857879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37245</v>
          </cell>
        </row>
        <row r="803">
          <cell r="EC803">
            <v>0</v>
          </cell>
        </row>
        <row r="803">
          <cell r="EQ803">
            <v>-1112541.48857879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37246</v>
          </cell>
        </row>
        <row r="845">
          <cell r="EC845">
            <v>0</v>
          </cell>
        </row>
        <row r="845">
          <cell r="EQ845">
            <v>-1112541.48857879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37247</v>
          </cell>
        </row>
        <row r="887">
          <cell r="EC887">
            <v>0</v>
          </cell>
        </row>
        <row r="887">
          <cell r="EQ887">
            <v>-1112541.48857879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37248</v>
          </cell>
        </row>
        <row r="929">
          <cell r="EC929">
            <v>0</v>
          </cell>
        </row>
        <row r="929">
          <cell r="EQ929">
            <v>-1112541.48857879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37249</v>
          </cell>
        </row>
        <row r="971">
          <cell r="EC971">
            <v>0</v>
          </cell>
        </row>
        <row r="971">
          <cell r="EQ971">
            <v>-1112541.48857879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37250</v>
          </cell>
        </row>
        <row r="1013">
          <cell r="EC1013">
            <v>0</v>
          </cell>
        </row>
        <row r="1013">
          <cell r="EQ1013">
            <v>-1112541.48857879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37251</v>
          </cell>
        </row>
        <row r="1055">
          <cell r="EC1055">
            <v>0</v>
          </cell>
        </row>
        <row r="1055">
          <cell r="EQ1055">
            <v>-1112541.48857879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37252</v>
          </cell>
        </row>
        <row r="1097">
          <cell r="EC1097">
            <v>0</v>
          </cell>
        </row>
        <row r="1097">
          <cell r="EQ1097">
            <v>-1112541.48857879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37253</v>
          </cell>
        </row>
        <row r="1139">
          <cell r="EC1139">
            <v>0</v>
          </cell>
        </row>
        <row r="1139">
          <cell r="EQ1139">
            <v>-1112541.48857879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37254</v>
          </cell>
        </row>
        <row r="1181">
          <cell r="EC1181">
            <v>0</v>
          </cell>
        </row>
        <row r="1181">
          <cell r="EQ1181">
            <v>-1112541.48857879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37227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37228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37229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37230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37231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37232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37233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37234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37235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37236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37237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37238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37239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37240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37241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37242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37243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37244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37245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37246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37247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37248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37249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37250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37251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37252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37253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37254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37255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37256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37227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37228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37229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37230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37231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37232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37233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37234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37235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37236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37237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37238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37239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37240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37241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37242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37243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37244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37245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37246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37247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37248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37249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37250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37251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37252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37253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37254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37255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37256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37227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37228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37229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37230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37231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37232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37233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37234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37235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37236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37237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37238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37239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37240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37241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37242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37243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37244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37245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37246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37247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37248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37249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37250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37251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37252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37253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37254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37255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37256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-2448144.81</v>
          </cell>
        </row>
        <row r="131">
          <cell r="A131">
            <v>37229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0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0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0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37229</v>
          </cell>
        </row>
        <row r="131">
          <cell r="CP131">
            <v>0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0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0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0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0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0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0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0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0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0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0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0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0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0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0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0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0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0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0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0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0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0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0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0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0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0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0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0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37225</v>
          </cell>
        </row>
        <row r="4">
          <cell r="BB4">
            <v>0</v>
          </cell>
        </row>
        <row r="4">
          <cell r="BF4">
            <v>-4107510</v>
          </cell>
        </row>
        <row r="5">
          <cell r="B5">
            <v>37226</v>
          </cell>
        </row>
        <row r="6">
          <cell r="B6">
            <v>37227</v>
          </cell>
        </row>
        <row r="7">
          <cell r="B7">
            <v>37228</v>
          </cell>
        </row>
        <row r="7">
          <cell r="BB7">
            <v>0</v>
          </cell>
        </row>
        <row r="7">
          <cell r="BF7">
            <v>0</v>
          </cell>
        </row>
        <row r="8">
          <cell r="B8">
            <v>37229</v>
          </cell>
        </row>
        <row r="9">
          <cell r="B9">
            <v>37230</v>
          </cell>
        </row>
        <row r="10">
          <cell r="B10">
            <v>37231</v>
          </cell>
        </row>
        <row r="11">
          <cell r="B11">
            <v>37232</v>
          </cell>
        </row>
        <row r="11">
          <cell r="BF11">
            <v>0</v>
          </cell>
        </row>
        <row r="12">
          <cell r="B12">
            <v>37233</v>
          </cell>
        </row>
        <row r="13">
          <cell r="B13">
            <v>37234</v>
          </cell>
        </row>
        <row r="14">
          <cell r="B14">
            <v>37235</v>
          </cell>
        </row>
        <row r="15">
          <cell r="B15">
            <v>37236</v>
          </cell>
        </row>
        <row r="16">
          <cell r="B16">
            <v>37237</v>
          </cell>
        </row>
        <row r="17">
          <cell r="B17">
            <v>37238</v>
          </cell>
        </row>
        <row r="18">
          <cell r="B18">
            <v>37239</v>
          </cell>
        </row>
        <row r="19">
          <cell r="B19">
            <v>37240</v>
          </cell>
        </row>
        <row r="20">
          <cell r="B20">
            <v>37241</v>
          </cell>
        </row>
        <row r="21">
          <cell r="B21">
            <v>37242</v>
          </cell>
        </row>
        <row r="22">
          <cell r="B22">
            <v>37243</v>
          </cell>
        </row>
        <row r="23">
          <cell r="B23">
            <v>37244</v>
          </cell>
        </row>
        <row r="24">
          <cell r="B24">
            <v>37245</v>
          </cell>
        </row>
        <row r="25">
          <cell r="B25">
            <v>37246</v>
          </cell>
        </row>
        <row r="26">
          <cell r="B26">
            <v>37247</v>
          </cell>
        </row>
        <row r="27">
          <cell r="B27">
            <v>37248</v>
          </cell>
        </row>
        <row r="27">
          <cell r="BB27">
            <v>0</v>
          </cell>
        </row>
        <row r="28">
          <cell r="B28">
            <v>37249</v>
          </cell>
        </row>
        <row r="29">
          <cell r="B29">
            <v>37250</v>
          </cell>
        </row>
        <row r="30">
          <cell r="B30">
            <v>37251</v>
          </cell>
        </row>
        <row r="30">
          <cell r="BB30">
            <v>0</v>
          </cell>
        </row>
        <row r="31">
          <cell r="B31">
            <v>37252</v>
          </cell>
        </row>
        <row r="31">
          <cell r="BB31">
            <v>0</v>
          </cell>
        </row>
        <row r="32">
          <cell r="B32">
            <v>37253</v>
          </cell>
        </row>
        <row r="32">
          <cell r="BB32">
            <v>0</v>
          </cell>
        </row>
        <row r="33">
          <cell r="B33">
            <v>37254</v>
          </cell>
        </row>
        <row r="33">
          <cell r="BB33">
            <v>0</v>
          </cell>
        </row>
        <row r="34">
          <cell r="B34">
            <v>37255</v>
          </cell>
        </row>
        <row r="34">
          <cell r="BB34">
            <v>0</v>
          </cell>
        </row>
        <row r="35">
          <cell r="B35">
            <v>37256</v>
          </cell>
        </row>
        <row r="36">
          <cell r="B36">
            <v>37257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-30811120</v>
          </cell>
        </row>
        <row r="22">
          <cell r="J22">
            <v>882648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1629870</v>
          </cell>
        </row>
      </sheetData>
      <sheetData sheetId="15"/>
      <sheetData sheetId="16"/>
      <sheetData sheetId="17"/>
      <sheetData sheetId="18"/>
      <sheetData sheetId="19">
        <row r="11">
          <cell r="I11">
            <v>1.28</v>
          </cell>
        </row>
      </sheetData>
      <sheetData sheetId="20">
        <row r="12">
          <cell r="I12">
            <v>2094227.32</v>
          </cell>
        </row>
      </sheetData>
      <sheetData sheetId="21">
        <row r="16">
          <cell r="K16">
            <v>0</v>
          </cell>
        </row>
      </sheetData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37227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37228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37229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37230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37231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37232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37233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37234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37235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37236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37237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37238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37239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37240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37241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37242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37243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37244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37245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37246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37247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37248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37249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37250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37251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37252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37253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37254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37255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37256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-1460.77999997139</v>
          </cell>
        </row>
        <row r="47">
          <cell r="A47">
            <v>37227</v>
          </cell>
        </row>
        <row r="47">
          <cell r="DB47">
            <v>-1460.77999997139</v>
          </cell>
        </row>
        <row r="89">
          <cell r="A89">
            <v>37228</v>
          </cell>
        </row>
        <row r="89">
          <cell r="DB89">
            <v>-1460.77999997139</v>
          </cell>
        </row>
        <row r="131">
          <cell r="A131">
            <v>37229</v>
          </cell>
        </row>
        <row r="131">
          <cell r="DB131">
            <v>-1460.77999997139</v>
          </cell>
        </row>
        <row r="173">
          <cell r="A173">
            <v>37230</v>
          </cell>
        </row>
        <row r="173">
          <cell r="DB173">
            <v>-1460.77999997139</v>
          </cell>
        </row>
        <row r="215">
          <cell r="A215">
            <v>37231</v>
          </cell>
        </row>
        <row r="215">
          <cell r="DB215">
            <v>-1460.77999997139</v>
          </cell>
        </row>
        <row r="257">
          <cell r="A257">
            <v>37232</v>
          </cell>
        </row>
        <row r="257">
          <cell r="DB257">
            <v>-1460.77999997139</v>
          </cell>
        </row>
        <row r="299">
          <cell r="A299">
            <v>37233</v>
          </cell>
        </row>
        <row r="299">
          <cell r="DB299">
            <v>-1460.77999997139</v>
          </cell>
        </row>
        <row r="341">
          <cell r="A341">
            <v>37234</v>
          </cell>
        </row>
        <row r="341">
          <cell r="DB341">
            <v>-1460.77999997139</v>
          </cell>
        </row>
        <row r="383">
          <cell r="A383">
            <v>37235</v>
          </cell>
        </row>
        <row r="383">
          <cell r="DB383">
            <v>-1460.77999997139</v>
          </cell>
        </row>
        <row r="425">
          <cell r="A425">
            <v>37236</v>
          </cell>
        </row>
        <row r="425">
          <cell r="DB425">
            <v>-1460.77999997139</v>
          </cell>
        </row>
        <row r="467">
          <cell r="A467">
            <v>37237</v>
          </cell>
        </row>
        <row r="467">
          <cell r="DB467">
            <v>-1460.77999997139</v>
          </cell>
        </row>
        <row r="509">
          <cell r="A509">
            <v>37238</v>
          </cell>
        </row>
        <row r="509">
          <cell r="DB509">
            <v>-1460.77999997139</v>
          </cell>
        </row>
        <row r="551">
          <cell r="A551">
            <v>37239</v>
          </cell>
        </row>
        <row r="551">
          <cell r="DB551">
            <v>-1460.77999997139</v>
          </cell>
        </row>
        <row r="593">
          <cell r="A593">
            <v>37240</v>
          </cell>
        </row>
        <row r="593">
          <cell r="DB593">
            <v>-1460.77999997139</v>
          </cell>
        </row>
        <row r="635">
          <cell r="A635">
            <v>37241</v>
          </cell>
        </row>
        <row r="635">
          <cell r="DB635">
            <v>-1460.77999997139</v>
          </cell>
        </row>
        <row r="677">
          <cell r="A677">
            <v>37242</v>
          </cell>
        </row>
        <row r="677">
          <cell r="DB677">
            <v>-1460.77999997139</v>
          </cell>
        </row>
        <row r="719">
          <cell r="A719">
            <v>37243</v>
          </cell>
        </row>
        <row r="719">
          <cell r="DB719">
            <v>-1460.77999997139</v>
          </cell>
        </row>
        <row r="761">
          <cell r="A761">
            <v>37244</v>
          </cell>
        </row>
        <row r="761">
          <cell r="DB761">
            <v>-1460.77999997139</v>
          </cell>
        </row>
        <row r="803">
          <cell r="A803">
            <v>37245</v>
          </cell>
        </row>
        <row r="803">
          <cell r="DB803">
            <v>-1460.77999997139</v>
          </cell>
        </row>
        <row r="845">
          <cell r="A845">
            <v>37246</v>
          </cell>
        </row>
        <row r="845">
          <cell r="DB845">
            <v>-1460.77999997139</v>
          </cell>
        </row>
        <row r="887">
          <cell r="A887">
            <v>37247</v>
          </cell>
        </row>
        <row r="887">
          <cell r="DB887">
            <v>-1460.77999997139</v>
          </cell>
        </row>
        <row r="929">
          <cell r="A929">
            <v>37248</v>
          </cell>
        </row>
        <row r="929">
          <cell r="DB929">
            <v>-1460.77999997139</v>
          </cell>
        </row>
        <row r="971">
          <cell r="A971">
            <v>37249</v>
          </cell>
        </row>
        <row r="971">
          <cell r="DB971">
            <v>-1460.77999997139</v>
          </cell>
        </row>
        <row r="1013">
          <cell r="A1013">
            <v>37250</v>
          </cell>
        </row>
        <row r="1013">
          <cell r="DB1013">
            <v>-1460.77999997139</v>
          </cell>
        </row>
        <row r="1055">
          <cell r="A1055">
            <v>37251</v>
          </cell>
        </row>
        <row r="1055">
          <cell r="DB1055">
            <v>-1460.77999997139</v>
          </cell>
        </row>
        <row r="1097">
          <cell r="A1097">
            <v>37252</v>
          </cell>
        </row>
        <row r="1097">
          <cell r="DB1097">
            <v>-1460.77999997139</v>
          </cell>
        </row>
        <row r="1139">
          <cell r="A1139">
            <v>37253</v>
          </cell>
        </row>
        <row r="1139">
          <cell r="DB1139">
            <v>-1460.77999997139</v>
          </cell>
        </row>
        <row r="1181">
          <cell r="A1181">
            <v>37254</v>
          </cell>
        </row>
        <row r="1181">
          <cell r="DB1181">
            <v>-1460.77999997139</v>
          </cell>
        </row>
        <row r="1223">
          <cell r="A1223">
            <v>37255</v>
          </cell>
        </row>
        <row r="1223">
          <cell r="DB1223">
            <v>-1460.77999997139</v>
          </cell>
        </row>
        <row r="1265">
          <cell r="A1265">
            <v>37256</v>
          </cell>
        </row>
        <row r="1265">
          <cell r="DB1265">
            <v>-1460.77999997139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FF5">
            <v>5657660.30178231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37227</v>
          </cell>
        </row>
        <row r="47">
          <cell r="FF47">
            <v>5546450.96577431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37228</v>
          </cell>
        </row>
        <row r="89">
          <cell r="FF89">
            <v>3662789.69218945</v>
          </cell>
        </row>
        <row r="89">
          <cell r="FJ89">
            <v>-1950107.187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37229</v>
          </cell>
        </row>
        <row r="131">
          <cell r="FF131">
            <v>3680359.92323041</v>
          </cell>
        </row>
        <row r="131">
          <cell r="FJ131">
            <v>-1932825.855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37230</v>
          </cell>
        </row>
        <row r="173">
          <cell r="FF173">
            <v>4068679.59909169</v>
          </cell>
        </row>
        <row r="173">
          <cell r="FJ173">
            <v>-1553591.29625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37231</v>
          </cell>
        </row>
        <row r="215">
          <cell r="FF215">
            <v>3436085.73490691</v>
          </cell>
        </row>
        <row r="215">
          <cell r="FJ215">
            <v>-1469880.86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37232</v>
          </cell>
        </row>
        <row r="257">
          <cell r="FF257">
            <v>4938227.58636579</v>
          </cell>
        </row>
        <row r="257">
          <cell r="FJ257">
            <v>0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37233</v>
          </cell>
        </row>
        <row r="299">
          <cell r="FF299">
            <v>5637336.41957837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37234</v>
          </cell>
        </row>
        <row r="341">
          <cell r="FF341">
            <v>5547349.96740113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37235</v>
          </cell>
        </row>
        <row r="383">
          <cell r="FF383">
            <v>5547349.96740113</v>
          </cell>
        </row>
        <row r="383">
          <cell r="FJ383">
            <v>0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37236</v>
          </cell>
        </row>
        <row r="425">
          <cell r="FF425">
            <v>5641531.48981466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37237</v>
          </cell>
        </row>
        <row r="467">
          <cell r="FF467">
            <v>5635379.65134982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37238</v>
          </cell>
        </row>
        <row r="509">
          <cell r="FF509">
            <v>5637965.89730899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37239</v>
          </cell>
        </row>
        <row r="551">
          <cell r="FF551">
            <v>5633668.35030506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37240</v>
          </cell>
        </row>
        <row r="593">
          <cell r="FF593">
            <v>5634759.85515844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37241</v>
          </cell>
        </row>
        <row r="635">
          <cell r="FF635">
            <v>5547380.51740113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37242</v>
          </cell>
        </row>
        <row r="677">
          <cell r="FF677">
            <v>5547380.51740113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37243</v>
          </cell>
        </row>
        <row r="719">
          <cell r="FF719">
            <v>4930755.98526412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37244</v>
          </cell>
        </row>
        <row r="761">
          <cell r="FF761">
            <v>4936267.03251744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37245</v>
          </cell>
        </row>
        <row r="803">
          <cell r="FF803">
            <v>4935151.77542545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37246</v>
          </cell>
        </row>
        <row r="845">
          <cell r="FF845">
            <v>4940995.42643139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37247</v>
          </cell>
        </row>
        <row r="887">
          <cell r="FF887">
            <v>4938344.80936044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37248</v>
          </cell>
        </row>
        <row r="929">
          <cell r="FF929">
            <v>4842759.34463909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37249</v>
          </cell>
        </row>
        <row r="971">
          <cell r="FF971">
            <v>4842759.34463909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37250</v>
          </cell>
        </row>
        <row r="1013">
          <cell r="FF1013">
            <v>4935042.16736387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37251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37252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37253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37254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37255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X5">
            <v>29266.320000004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37227</v>
          </cell>
        </row>
        <row r="47">
          <cell r="CX47">
            <v>29266.320000004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37228</v>
          </cell>
        </row>
        <row r="89">
          <cell r="CX89">
            <v>29855.820000004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37229</v>
          </cell>
        </row>
        <row r="131">
          <cell r="CX131">
            <v>29855.820000004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37230</v>
          </cell>
        </row>
        <row r="173">
          <cell r="CX173">
            <v>29855.820000004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37231</v>
          </cell>
        </row>
        <row r="215">
          <cell r="CX215">
            <v>29855.820000004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37232</v>
          </cell>
        </row>
        <row r="257">
          <cell r="CX257">
            <v>29855.820000004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37233</v>
          </cell>
        </row>
        <row r="299">
          <cell r="CX299">
            <v>29855.820000004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37234</v>
          </cell>
        </row>
        <row r="341">
          <cell r="CX341">
            <v>29855.820000004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37235</v>
          </cell>
        </row>
        <row r="383">
          <cell r="CX383">
            <v>29855.820000004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37236</v>
          </cell>
        </row>
        <row r="425">
          <cell r="CX425">
            <v>29855.820000004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37237</v>
          </cell>
        </row>
        <row r="467">
          <cell r="CX467">
            <v>29855.820000004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37238</v>
          </cell>
        </row>
        <row r="509">
          <cell r="CX509">
            <v>29855.820000004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37239</v>
          </cell>
        </row>
        <row r="551">
          <cell r="CX551">
            <v>29855.820000004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37240</v>
          </cell>
        </row>
        <row r="593">
          <cell r="CX593">
            <v>29855.820000004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37241</v>
          </cell>
        </row>
        <row r="635">
          <cell r="CX635">
            <v>29855.820000004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37242</v>
          </cell>
        </row>
        <row r="677">
          <cell r="CX677">
            <v>29855.820000004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37243</v>
          </cell>
        </row>
        <row r="719">
          <cell r="CX719">
            <v>29855.820000004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37244</v>
          </cell>
        </row>
        <row r="761">
          <cell r="CX761">
            <v>29855.820000004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37245</v>
          </cell>
        </row>
        <row r="803">
          <cell r="CX803">
            <v>29855.820000004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37246</v>
          </cell>
        </row>
        <row r="845">
          <cell r="CX845">
            <v>29855.820000004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37247</v>
          </cell>
        </row>
        <row r="887">
          <cell r="CX887">
            <v>29855.820000004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37248</v>
          </cell>
        </row>
        <row r="929">
          <cell r="CX929">
            <v>29855.820000004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37249</v>
          </cell>
        </row>
        <row r="971">
          <cell r="CX971">
            <v>29855.820000004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37250</v>
          </cell>
        </row>
        <row r="1013">
          <cell r="CX1013">
            <v>29855.820000004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37251</v>
          </cell>
        </row>
        <row r="1055">
          <cell r="CX1055">
            <v>29855.820000004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37252</v>
          </cell>
        </row>
        <row r="1097">
          <cell r="CX1097">
            <v>29855.820000004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37253</v>
          </cell>
        </row>
        <row r="1139">
          <cell r="CX1139">
            <v>29855.820000004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37254</v>
          </cell>
        </row>
        <row r="1181">
          <cell r="CX1181">
            <v>29855.820000004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37255</v>
          </cell>
        </row>
        <row r="1223">
          <cell r="CX1223">
            <v>29855.820000004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37256</v>
          </cell>
        </row>
        <row r="1265">
          <cell r="CX1265">
            <v>29855.820000004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T5">
            <v>45466441.1659998</v>
          </cell>
        </row>
        <row r="5">
          <cell r="CX5">
            <v>720451.170000009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37227</v>
          </cell>
        </row>
        <row r="47">
          <cell r="CT47">
            <v>45466441.1659998</v>
          </cell>
        </row>
        <row r="47">
          <cell r="CX47">
            <v>720451.170000009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37228</v>
          </cell>
        </row>
        <row r="89">
          <cell r="CT89">
            <v>30909280.1159998</v>
          </cell>
        </row>
        <row r="89">
          <cell r="CX89">
            <v>720451.170000009</v>
          </cell>
        </row>
        <row r="89">
          <cell r="DB89">
            <v>3617814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3838650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-22068750</v>
          </cell>
        </row>
        <row r="131">
          <cell r="A131">
            <v>37229</v>
          </cell>
        </row>
        <row r="131">
          <cell r="CT131">
            <v>36955100.2359998</v>
          </cell>
        </row>
        <row r="131">
          <cell r="CX131">
            <v>696262.790000009</v>
          </cell>
        </row>
        <row r="131">
          <cell r="DB131">
            <v>7552010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7727210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-28519380</v>
          </cell>
        </row>
        <row r="173">
          <cell r="A173">
            <v>37230</v>
          </cell>
        </row>
        <row r="173">
          <cell r="CT173">
            <v>39278373.7859998</v>
          </cell>
        </row>
        <row r="173">
          <cell r="CX173">
            <v>696262.790000009</v>
          </cell>
        </row>
        <row r="173">
          <cell r="DB173">
            <v>7021630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7021630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-30829260</v>
          </cell>
        </row>
        <row r="215">
          <cell r="A215">
            <v>37231</v>
          </cell>
        </row>
        <row r="215">
          <cell r="CT215">
            <v>39005700.3859998</v>
          </cell>
        </row>
        <row r="215">
          <cell r="CX215">
            <v>696262.790000009</v>
          </cell>
        </row>
        <row r="215">
          <cell r="DB215">
            <v>5847070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5847070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-30811120</v>
          </cell>
        </row>
        <row r="257">
          <cell r="A257">
            <v>37232</v>
          </cell>
        </row>
        <row r="257">
          <cell r="CT257">
            <v>33158630.3859998</v>
          </cell>
        </row>
        <row r="257">
          <cell r="CX257">
            <v>696262.790000009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37233</v>
          </cell>
        </row>
        <row r="299">
          <cell r="CT299">
            <v>33158630.3859998</v>
          </cell>
        </row>
        <row r="299">
          <cell r="CX299">
            <v>696262.790000009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37234</v>
          </cell>
        </row>
        <row r="341">
          <cell r="CT341">
            <v>33158630.3859998</v>
          </cell>
        </row>
        <row r="341">
          <cell r="CX341">
            <v>696262.790000009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37235</v>
          </cell>
        </row>
        <row r="383">
          <cell r="CT383">
            <v>33158630.3859998</v>
          </cell>
        </row>
        <row r="383">
          <cell r="CX383">
            <v>696262.790000009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37236</v>
          </cell>
        </row>
        <row r="425">
          <cell r="CT425">
            <v>33158630.3859998</v>
          </cell>
        </row>
        <row r="425">
          <cell r="CX425">
            <v>696262.790000009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37237</v>
          </cell>
        </row>
        <row r="467">
          <cell r="CT467">
            <v>33158630.3859998</v>
          </cell>
        </row>
        <row r="467">
          <cell r="CX467">
            <v>696262.790000009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37238</v>
          </cell>
        </row>
        <row r="509">
          <cell r="CT509">
            <v>33158630.3859998</v>
          </cell>
        </row>
        <row r="509">
          <cell r="CX509">
            <v>696262.790000009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37239</v>
          </cell>
        </row>
        <row r="551">
          <cell r="CT551">
            <v>33158630.3859998</v>
          </cell>
        </row>
        <row r="551">
          <cell r="CX551">
            <v>696262.790000009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37240</v>
          </cell>
        </row>
        <row r="593">
          <cell r="CT593">
            <v>33158630.3859998</v>
          </cell>
        </row>
        <row r="593">
          <cell r="CX593">
            <v>696262.790000009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37241</v>
          </cell>
        </row>
        <row r="635">
          <cell r="CT635">
            <v>33158630.3859998</v>
          </cell>
        </row>
        <row r="635">
          <cell r="CX635">
            <v>696262.790000009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37242</v>
          </cell>
        </row>
        <row r="677">
          <cell r="CT677">
            <v>33158630.3859998</v>
          </cell>
        </row>
        <row r="677">
          <cell r="CX677">
            <v>696262.790000009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37243</v>
          </cell>
        </row>
        <row r="719">
          <cell r="CT719">
            <v>33158630.3859998</v>
          </cell>
        </row>
        <row r="719">
          <cell r="CX719">
            <v>696262.790000009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37244</v>
          </cell>
        </row>
        <row r="761">
          <cell r="CT761">
            <v>33158630.3859998</v>
          </cell>
        </row>
        <row r="761">
          <cell r="CX761">
            <v>696262.790000009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37245</v>
          </cell>
        </row>
        <row r="803">
          <cell r="CT803">
            <v>33158630.3859998</v>
          </cell>
        </row>
        <row r="803">
          <cell r="CX803">
            <v>696262.790000009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37246</v>
          </cell>
        </row>
        <row r="845">
          <cell r="CT845">
            <v>33158630.3859998</v>
          </cell>
        </row>
        <row r="845">
          <cell r="CX845">
            <v>696262.790000009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37247</v>
          </cell>
        </row>
        <row r="887">
          <cell r="CT887">
            <v>33158630.3859998</v>
          </cell>
        </row>
        <row r="887">
          <cell r="CX887">
            <v>696262.790000009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37248</v>
          </cell>
        </row>
        <row r="929">
          <cell r="CT929">
            <v>33158630.3859998</v>
          </cell>
        </row>
        <row r="929">
          <cell r="CX929">
            <v>696262.790000009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37249</v>
          </cell>
        </row>
        <row r="971">
          <cell r="CT971">
            <v>33158630.3859998</v>
          </cell>
        </row>
        <row r="971">
          <cell r="CX971">
            <v>696262.790000009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37250</v>
          </cell>
        </row>
        <row r="1013">
          <cell r="CT1013">
            <v>33158630.3859998</v>
          </cell>
        </row>
        <row r="1013">
          <cell r="CX1013">
            <v>696262.790000009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37251</v>
          </cell>
        </row>
        <row r="1055">
          <cell r="CT1055">
            <v>33158630.3859998</v>
          </cell>
        </row>
        <row r="1055">
          <cell r="CX1055">
            <v>696262.790000009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37252</v>
          </cell>
        </row>
        <row r="1097">
          <cell r="CT1097">
            <v>33158630.3859998</v>
          </cell>
        </row>
        <row r="1097">
          <cell r="CX1097">
            <v>696262.790000009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37253</v>
          </cell>
        </row>
        <row r="1139">
          <cell r="CT1139">
            <v>33158630.3859998</v>
          </cell>
        </row>
        <row r="1139">
          <cell r="CX1139">
            <v>696262.790000009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37254</v>
          </cell>
        </row>
        <row r="1181">
          <cell r="CT1181">
            <v>33158630.3859998</v>
          </cell>
        </row>
        <row r="1181">
          <cell r="CX1181">
            <v>696262.790000009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37255</v>
          </cell>
        </row>
        <row r="1223">
          <cell r="CT1223">
            <v>33158630.3859998</v>
          </cell>
        </row>
        <row r="1223">
          <cell r="CX1223">
            <v>696262.790000009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37256</v>
          </cell>
        </row>
        <row r="1265">
          <cell r="CT1265">
            <v>33158630.3859998</v>
          </cell>
        </row>
        <row r="1265">
          <cell r="CX1265">
            <v>696262.790000009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2257974.65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2257974.65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2257974.65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2257974.65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2257974.65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2257974.65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2257974.65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2257974.65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2257974.65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2257974.65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2257974.65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2257974.65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2257974.65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2257974.65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2257974.65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2257974.65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2257974.65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2257974.65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2257974.65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2257974.65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2257974.65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2257974.65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2257974.65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2257974.65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2257974.65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2257974.65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2257974.65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2257974.65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2257974.65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2257974.65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37256</v>
          </cell>
        </row>
        <row r="1265">
          <cell r="BB1265">
            <v>2257974.65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X5">
            <v>37226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372261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37227</v>
          </cell>
        </row>
        <row r="47">
          <cell r="BX47">
            <v>37227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372271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37228</v>
          </cell>
        </row>
        <row r="89">
          <cell r="BX89">
            <v>37228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372281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37229</v>
          </cell>
        </row>
        <row r="131">
          <cell r="BX131">
            <v>37229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372291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37230</v>
          </cell>
        </row>
        <row r="173">
          <cell r="BX173">
            <v>37230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372301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37231</v>
          </cell>
        </row>
        <row r="215">
          <cell r="BX215">
            <v>37231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372311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37232</v>
          </cell>
        </row>
        <row r="257">
          <cell r="BX257">
            <v>37232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372321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37233</v>
          </cell>
        </row>
        <row r="299">
          <cell r="BX299">
            <v>37233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372331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37234</v>
          </cell>
        </row>
        <row r="341">
          <cell r="BX341">
            <v>37234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372341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37235</v>
          </cell>
        </row>
        <row r="383">
          <cell r="BX383">
            <v>37235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372351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37236</v>
          </cell>
        </row>
        <row r="425">
          <cell r="BX425">
            <v>37236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372361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37237</v>
          </cell>
        </row>
        <row r="467">
          <cell r="BX467">
            <v>37237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372371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37238</v>
          </cell>
        </row>
        <row r="509">
          <cell r="BX509">
            <v>37238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372381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37239</v>
          </cell>
        </row>
        <row r="551">
          <cell r="BX551">
            <v>37239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372391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37240</v>
          </cell>
        </row>
        <row r="593">
          <cell r="BX593">
            <v>37240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372401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37241</v>
          </cell>
        </row>
        <row r="635">
          <cell r="BX635">
            <v>37241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372411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37242</v>
          </cell>
        </row>
        <row r="677">
          <cell r="BX677">
            <v>37242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372421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37243</v>
          </cell>
        </row>
        <row r="719">
          <cell r="BX719">
            <v>37243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372431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37244</v>
          </cell>
        </row>
        <row r="761">
          <cell r="BX761">
            <v>37244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372441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37245</v>
          </cell>
        </row>
        <row r="803">
          <cell r="BX803">
            <v>37245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372451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37246</v>
          </cell>
        </row>
        <row r="845">
          <cell r="BX845">
            <v>37246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372461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37247</v>
          </cell>
        </row>
        <row r="887">
          <cell r="BX887">
            <v>37247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372471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37248</v>
          </cell>
        </row>
        <row r="929">
          <cell r="BX929">
            <v>37248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372481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37249</v>
          </cell>
        </row>
        <row r="971">
          <cell r="BX971">
            <v>37249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372491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37250</v>
          </cell>
        </row>
        <row r="1013">
          <cell r="BX1013">
            <v>37250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372501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37251</v>
          </cell>
        </row>
        <row r="1055">
          <cell r="BX1055">
            <v>37251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372511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37252</v>
          </cell>
        </row>
        <row r="1097">
          <cell r="BX1097">
            <v>37252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372521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37253</v>
          </cell>
        </row>
        <row r="1139">
          <cell r="BX1139">
            <v>37253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372531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37254</v>
          </cell>
        </row>
        <row r="1181">
          <cell r="BX1181">
            <v>37254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372541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37255</v>
          </cell>
        </row>
        <row r="1223">
          <cell r="BX1223">
            <v>37255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372551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37256</v>
          </cell>
        </row>
        <row r="1265">
          <cell r="BX1265">
            <v>37256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372561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37232</v>
      </c>
      <c r="M2" s="5"/>
    </row>
    <row r="3" customFormat="false" ht="18" hidden="false" customHeight="false" outlineLevel="0" collapsed="false">
      <c r="A3" s="7" t="n">
        <v>37231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194899.536000026</v>
      </c>
      <c r="C8" s="19"/>
      <c r="D8" s="19" t="n">
        <f aca="false">B8-C8</f>
        <v>194899.536000026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194899.536000026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1.28</v>
      </c>
      <c r="C11" s="19"/>
      <c r="D11" s="19" t="n">
        <f aca="false">B11-C11</f>
        <v>1.28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SUMIF([5]Statements!$A$5:$A$1305,$A$3,[5]Statements!$FF$5:$FF$1305)+15608-1305.39+705291.7</f>
        <v>4155680.04490691</v>
      </c>
      <c r="C12" s="19"/>
      <c r="D12" s="19" t="n">
        <f aca="false">B12-C12</f>
        <v>4155680.04490691</v>
      </c>
      <c r="E12" s="19" t="n">
        <v>0</v>
      </c>
      <c r="F12" s="19" t="n">
        <f aca="false">'[2]CARR FUTURES'!$I$12</f>
        <v>2094227.32</v>
      </c>
      <c r="G12" s="19"/>
      <c r="H12" s="19" t="n">
        <f aca="false">F12-G12</f>
        <v>2094227.32</v>
      </c>
      <c r="I12" s="19"/>
      <c r="J12" s="19"/>
      <c r="K12" s="19"/>
      <c r="L12" s="19" t="n">
        <f aca="false">B12+E12-F12+J12</f>
        <v>2061452.72490691</v>
      </c>
      <c r="M12" s="20"/>
      <c r="N12" s="21"/>
      <c r="O12" s="21"/>
      <c r="P12" s="19" t="n">
        <f aca="false">SUMIF([5]Statements!$A$5:$A$1305,$A$3,[5]Statements!$FJ$5:$FJ$1305)</f>
        <v>-1469880.86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SUMIF([6]Statements!$A$5:$A$1305,$A$3,[6]Statements!$CX$5:$CX$1305)-8</f>
        <v>29847.820000004</v>
      </c>
      <c r="C13" s="19"/>
      <c r="D13" s="19" t="n">
        <f aca="false">B13-C13</f>
        <v>29847.820000004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29847.820000004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SUMIF([7]Statements!$A$5:$A$1305,$A$3,[7]Statements!$CT$5:$CT$1305)-SUMIF([7]Statements!$A$5:$A$1305,$A$3,[7]Statements!$CX$5:$CX$1305)-5</f>
        <v>38309432.5959998</v>
      </c>
      <c r="C14" s="19"/>
      <c r="D14" s="19" t="n">
        <f aca="false">B14-C14</f>
        <v>38309432.5959998</v>
      </c>
      <c r="E14" s="19" t="n">
        <f aca="false">+'[2]EDF MANN'!$J$20</f>
        <v>-30811120</v>
      </c>
      <c r="F14" s="19" t="n">
        <f aca="false">'[2]EDF MANN'!$J$22</f>
        <v>882648</v>
      </c>
      <c r="G14" s="19"/>
      <c r="H14" s="19" t="n">
        <f aca="false">F14-G14</f>
        <v>882648</v>
      </c>
      <c r="I14" s="19"/>
      <c r="J14" s="19"/>
      <c r="K14" s="19"/>
      <c r="L14" s="19" t="n">
        <f aca="false">B14+E14-F14+J14</f>
        <v>6615664.59599978</v>
      </c>
      <c r="M14" s="20"/>
      <c r="N14" s="21"/>
      <c r="O14" s="21"/>
      <c r="P14" s="19" t="n">
        <f aca="false">SUMIF([7]Statements!$A$5:$A$1305,$A$3,[7]Statements!$DB$5:$DB$1305)</f>
        <v>5847070</v>
      </c>
    </row>
    <row r="15" customFormat="false" ht="12.75" hidden="false" customHeight="false" outlineLevel="0" collapsed="false">
      <c r="A15" s="0" t="s">
        <v>21</v>
      </c>
      <c r="B15" s="22" t="n">
        <f aca="false">SUMIF([8]Statements!$A$5:$A$1305,$A$3,[8]Statements!$BB$5:$BB$1305)-3</f>
        <v>2257971.65</v>
      </c>
      <c r="C15" s="22"/>
      <c r="D15" s="19" t="n">
        <f aca="false">B15-C15</f>
        <v>2257971.65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 t="n">
        <v>1</v>
      </c>
      <c r="J15" s="19" t="n">
        <f aca="false">SUMIF('[2]WIRE WORKSHEET'!$B$4:$B$36,A2,'[2]WIRE WORKSHEET'!$BB$4:$BB$36)</f>
        <v>0</v>
      </c>
      <c r="K15" s="22"/>
      <c r="L15" s="19" t="n">
        <f aca="false">B15+E15-F15+J15</f>
        <v>2257971.65</v>
      </c>
      <c r="M15" s="20"/>
      <c r="N15" s="23"/>
      <c r="O15" s="23"/>
      <c r="P15" s="22" t="n">
        <f aca="false">SUMIF([8]Statements!$A$5:$A$1305,$A$3,[8]Statements!$BI$5:$BI$1305)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SUMIF([9]Statements!$A$5:$A$1305,$A$3,[9]Statements!$CA$5:$CA$1305)-851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SUMIF([9]Statements!$A$5:$A$1305,$A$3,[9]Statements!$BZ$5:$BZ$1305)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SUMIF([9]Statements!$BX$5:$BX$1305,$A$3,[9]Statements!$CG$5:$CG$1305)</f>
        <v>64204.5</v>
      </c>
      <c r="O17" s="19" t="n">
        <f aca="false">SUMIF([9]Statements!$BX$5:$BX$1305,$A$3,[9]Statements!$CH$5:$CH$1305)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SUMIF([10]Statements!$A$5:$A$1305,$A$3,[10]Statements!$BB$5:$BB$1305)-5</f>
        <v>735234.85</v>
      </c>
      <c r="C18" s="19"/>
      <c r="D18" s="19" t="n">
        <f aca="false">B18-C18</f>
        <v>735234.85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SUMIF([11]Statements!$A$5:$A$1305,$A$3,[11]Statements!$BB$5:$BB$1305)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SUMIF([12]Statements!$A$5:$A$1305,$A$3,[12]Statements!$DB$5:$DB$1305)-67725</f>
        <v>80981337.1600001</v>
      </c>
      <c r="C20" s="19"/>
      <c r="D20" s="19" t="n">
        <f aca="false">B20-C20</f>
        <v>80981337.1600001</v>
      </c>
      <c r="E20" s="19" t="n">
        <v>0</v>
      </c>
      <c r="F20" s="19" t="n">
        <f aca="false">[2]PARIBAS!$J$19</f>
        <v>1629870</v>
      </c>
      <c r="G20" s="19"/>
      <c r="H20" s="19" t="n">
        <f aca="false">F20-G20</f>
        <v>1629870</v>
      </c>
      <c r="I20" s="19"/>
      <c r="J20" s="19"/>
      <c r="K20" s="19"/>
      <c r="L20" s="19" t="n">
        <f aca="false">B20+E20-F20+J20</f>
        <v>79351467.1600001</v>
      </c>
      <c r="M20" s="20"/>
      <c r="N20" s="21"/>
      <c r="O20" s="21"/>
      <c r="P20" s="19" t="n">
        <f aca="false">SUMIF([12]Statements!$A$5:$A$1305,$A$3,[12]Statements!$DJ$5:$DJ$1305)</f>
        <v>200590</v>
      </c>
    </row>
    <row r="21" customFormat="false" ht="12.75" hidden="false" customHeight="false" outlineLevel="0" collapsed="false">
      <c r="A21" s="0" t="s">
        <v>27</v>
      </c>
      <c r="B21" s="19" t="n">
        <f aca="false">SUMIF([13]Statements!$A$5:$A$1305,$A$3,[13]Statements!$EQ$5:$EQ$1305)+1112541.5</f>
        <v>0.0114212110638618</v>
      </c>
      <c r="C21" s="19"/>
      <c r="D21" s="19" t="n">
        <f aca="false">B21-C21</f>
        <v>0.0114212110638618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0.0114212110638618</v>
      </c>
      <c r="M21" s="20"/>
      <c r="N21" s="21"/>
      <c r="O21" s="21"/>
      <c r="P21" s="19" t="n">
        <f aca="false">SUMIF([13]Statements!$A$5:$A$1305,$A$3,[13]Statements!$EC$5:$EC$1305)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SUMIF([14]Statements!$A$5:$A$1305,$A$3,[14]Statements!$BC$5:$BC$1305)-835.5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SUMIF([14]Statements!$A$5:$A$1305,$A$3,[14]Statements!$BB$5:$BB$1305)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SUMIF([15]Statements!$A$5:$A$1305,$A$3,[15]Statements!$BN$5:$BN$1305)+1</f>
        <v>-0.320000000006985</v>
      </c>
      <c r="C23" s="19"/>
      <c r="D23" s="19" t="n">
        <f aca="false">B23-C23</f>
        <v>-0.320000000006985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SUMIF([16]Statements!$A$5:$A$1305,$A$3,[16]Statements!$CK$5:$CK$1305)-39516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SUMIF([16]Statements!$A$5:$A$1305,$A$3,[16]Statements!$CD$5:$CD$1305)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SUMIF([17]Statements!$A$5:$A$1305,$A$3,[17]Statements!$CP$5:$CP$1305)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f aca="false">SUMIF('[2]WIRE WORKSHEET'!$B$4:$B$36,A2,'[2]WIRE WORKSHEET'!$BF$4:$BF$36)</f>
        <v>0</v>
      </c>
      <c r="K25" s="19"/>
      <c r="L25" s="19" t="e">
        <f aca="false">B25+E25-F25+J25</f>
        <v>#VALUE!</v>
      </c>
      <c r="M25" s="20"/>
      <c r="N25" s="21"/>
      <c r="O25" s="21"/>
      <c r="P25" s="19" t="n">
        <f aca="false">SUMIF([17]Statements!$A$5:$A$1305,$A$3,[17]Statements!$CX$5:$CX$1305)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f aca="false">SUMIF([18]Statements!$A$5:$A$1305,$A$3,[18]Statements!$CP$5:$CP$1305)</f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SUMIF([18]Statements!$A$5:$A$1305,$A$3,[18]Statements!$CX$5:$CX$1305)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126715866.264919</v>
      </c>
      <c r="C28" s="28" t="n">
        <f aca="false">SUM(C7:C26)</f>
        <v>0</v>
      </c>
      <c r="D28" s="28" t="n">
        <f aca="false">SUM(D7:D26)</f>
        <v>126715866.264919</v>
      </c>
      <c r="E28" s="28" t="n">
        <f aca="false">SUM(E7:E26)</f>
        <v>-30811120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4577779.14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126715866.264919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1.7"/>
    <col collapsed="false" customWidth="true" hidden="false" outlineLevel="0" max="15" min="15" style="0" width="9.99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37229</v>
      </c>
      <c r="M2" s="5"/>
    </row>
    <row r="3" customFormat="false" ht="18" hidden="false" customHeight="false" outlineLevel="0" collapsed="false">
      <c r="A3" s="7" t="n">
        <v>37228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3675968.03218944</v>
      </c>
      <c r="C12" s="19"/>
      <c r="D12" s="19" t="n">
        <v>3675968.03218944</v>
      </c>
      <c r="E12" s="19" t="n">
        <v>0</v>
      </c>
      <c r="F12" s="19" t="n">
        <v>2163136.55</v>
      </c>
      <c r="G12" s="19"/>
      <c r="H12" s="19" t="n">
        <v>2163136.55</v>
      </c>
      <c r="I12" s="19"/>
      <c r="J12" s="19"/>
      <c r="K12" s="19"/>
      <c r="L12" s="19" t="n">
        <v>1512831.48218944</v>
      </c>
      <c r="M12" s="20"/>
      <c r="N12" s="21"/>
      <c r="O12" s="21"/>
      <c r="P12" s="19" t="n">
        <v>-1950107.187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30188823.9459998</v>
      </c>
      <c r="C14" s="19"/>
      <c r="D14" s="19" t="n">
        <v>30188823.9459998</v>
      </c>
      <c r="E14" s="19" t="n">
        <v>-22068750</v>
      </c>
      <c r="F14" s="19" t="n">
        <v>2588994</v>
      </c>
      <c r="G14" s="19"/>
      <c r="H14" s="19" t="n">
        <v>2588994</v>
      </c>
      <c r="I14" s="19"/>
      <c r="J14" s="19"/>
      <c r="K14" s="19"/>
      <c r="L14" s="19" t="n">
        <v>5531079.9459998</v>
      </c>
      <c r="M14" s="20"/>
      <c r="N14" s="21"/>
      <c r="O14" s="21"/>
      <c r="P14" s="19" t="n">
        <v>3617814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0</v>
      </c>
      <c r="O17" s="21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90196629.66</v>
      </c>
      <c r="C20" s="19"/>
      <c r="D20" s="19" t="n">
        <v>90196629.66</v>
      </c>
      <c r="E20" s="19" t="n">
        <v>0</v>
      </c>
      <c r="F20" s="19" t="n">
        <v>21436672</v>
      </c>
      <c r="G20" s="19"/>
      <c r="H20" s="19" t="n">
        <v>21436672</v>
      </c>
      <c r="I20" s="19"/>
      <c r="J20" s="19"/>
      <c r="K20" s="19"/>
      <c r="L20" s="19" t="n">
        <v>68759957.66</v>
      </c>
      <c r="M20" s="20"/>
      <c r="N20" s="21"/>
      <c r="O20" s="21"/>
      <c r="P20" s="19" t="n">
        <v>-3723290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127374735.322202</v>
      </c>
      <c r="C28" s="28" t="n">
        <v>0</v>
      </c>
      <c r="D28" s="28" t="n">
        <v>127374735.322202</v>
      </c>
      <c r="E28" s="28" t="n">
        <v>-22068750</v>
      </c>
      <c r="F28" s="28" t="n">
        <v>26188802.55</v>
      </c>
      <c r="G28" s="28" t="n">
        <v>0</v>
      </c>
      <c r="H28" s="28" t="n">
        <v>26188802.55</v>
      </c>
      <c r="I28" s="28"/>
      <c r="J28" s="28" t="n">
        <v>0</v>
      </c>
      <c r="K28" s="28"/>
      <c r="L28" s="28" t="n">
        <v>79117182.7722016</v>
      </c>
      <c r="M28" s="29"/>
      <c r="N28" s="55" t="n">
        <v>0</v>
      </c>
      <c r="O28" s="55" t="n">
        <v>0</v>
      </c>
      <c r="P28" s="28" t="n">
        <v>-2055583.187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127374735.322202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79117182.7722016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37230</v>
      </c>
      <c r="M2" s="5"/>
    </row>
    <row r="3" customFormat="false" ht="18" hidden="false" customHeight="false" outlineLevel="0" collapsed="false">
      <c r="A3" s="7" t="n">
        <v>37229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3695967.92323041</v>
      </c>
      <c r="C12" s="19"/>
      <c r="D12" s="19" t="n">
        <v>3695967.92323041</v>
      </c>
      <c r="E12" s="19" t="n">
        <v>0</v>
      </c>
      <c r="F12" s="19" t="n">
        <v>2158535.82</v>
      </c>
      <c r="G12" s="19"/>
      <c r="H12" s="19" t="n">
        <v>2158535.82</v>
      </c>
      <c r="I12" s="19"/>
      <c r="J12" s="19"/>
      <c r="K12" s="19"/>
      <c r="L12" s="19" t="n">
        <v>1537432.10323041</v>
      </c>
      <c r="M12" s="20"/>
      <c r="N12" s="21"/>
      <c r="O12" s="21"/>
      <c r="P12" s="19" t="n">
        <v>-1932825.855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36258832.4459998</v>
      </c>
      <c r="C14" s="19"/>
      <c r="D14" s="19" t="n">
        <v>36258832.4459998</v>
      </c>
      <c r="E14" s="19" t="n">
        <v>-28519380</v>
      </c>
      <c r="F14" s="19" t="n">
        <v>895448</v>
      </c>
      <c r="G14" s="19"/>
      <c r="H14" s="19" t="n">
        <v>895448</v>
      </c>
      <c r="I14" s="19"/>
      <c r="J14" s="19"/>
      <c r="K14" s="19"/>
      <c r="L14" s="19" t="n">
        <v>6844004.44599978</v>
      </c>
      <c r="M14" s="20"/>
      <c r="N14" s="21"/>
      <c r="O14" s="21"/>
      <c r="P14" s="19" t="n">
        <v>7552010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86335049.6600001</v>
      </c>
      <c r="C20" s="19"/>
      <c r="D20" s="19" t="n">
        <v>86335049.6600001</v>
      </c>
      <c r="E20" s="19" t="n">
        <v>0</v>
      </c>
      <c r="F20" s="19" t="n">
        <v>10764197</v>
      </c>
      <c r="G20" s="19"/>
      <c r="H20" s="19" t="n">
        <v>10764197</v>
      </c>
      <c r="I20" s="19"/>
      <c r="J20" s="19"/>
      <c r="K20" s="19"/>
      <c r="L20" s="19" t="n">
        <v>75570852.6600001</v>
      </c>
      <c r="M20" s="20"/>
      <c r="N20" s="21"/>
      <c r="O20" s="21"/>
      <c r="P20" s="19" t="n">
        <v>-47750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129603163.713243</v>
      </c>
      <c r="C28" s="28" t="n">
        <v>0</v>
      </c>
      <c r="D28" s="28" t="n">
        <v>129603163.713243</v>
      </c>
      <c r="E28" s="28" t="n">
        <v>-28519380</v>
      </c>
      <c r="F28" s="28" t="n">
        <v>13818180.82</v>
      </c>
      <c r="G28" s="28" t="n">
        <v>0</v>
      </c>
      <c r="H28" s="28" t="n">
        <v>13818180.82</v>
      </c>
      <c r="I28" s="28"/>
      <c r="J28" s="28" t="n">
        <v>0</v>
      </c>
      <c r="K28" s="28"/>
      <c r="L28" s="28" t="n">
        <v>87265602.8932425</v>
      </c>
      <c r="M28" s="29"/>
      <c r="N28" s="28" t="n">
        <v>64204.5</v>
      </c>
      <c r="O28" s="28" t="n">
        <v>0</v>
      </c>
      <c r="P28" s="28" t="n">
        <v>5571434.145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129603163.713243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87265602.8932425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37231</v>
      </c>
      <c r="M2" s="5"/>
    </row>
    <row r="3" customFormat="false" ht="18" hidden="false" customHeight="false" outlineLevel="0" collapsed="false">
      <c r="A3" s="7" t="n">
        <v>37230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4082982.20909169</v>
      </c>
      <c r="C12" s="19"/>
      <c r="D12" s="19" t="n">
        <v>4082982.20909169</v>
      </c>
      <c r="E12" s="19" t="n">
        <v>0</v>
      </c>
      <c r="F12" s="19" t="n">
        <v>2075741.95</v>
      </c>
      <c r="G12" s="19"/>
      <c r="H12" s="19" t="n">
        <v>2075741.95</v>
      </c>
      <c r="I12" s="19"/>
      <c r="J12" s="19"/>
      <c r="K12" s="19"/>
      <c r="L12" s="19" t="n">
        <v>2007240.25909169</v>
      </c>
      <c r="M12" s="20"/>
      <c r="N12" s="21"/>
      <c r="O12" s="21"/>
      <c r="P12" s="19" t="n">
        <v>-1553591.29625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38582105.9959998</v>
      </c>
      <c r="C14" s="19"/>
      <c r="D14" s="19" t="n">
        <v>38582105.9959998</v>
      </c>
      <c r="E14" s="19" t="n">
        <v>-30829260</v>
      </c>
      <c r="F14" s="19" t="n">
        <v>530174</v>
      </c>
      <c r="G14" s="19"/>
      <c r="H14" s="19" t="n">
        <v>530174</v>
      </c>
      <c r="I14" s="19"/>
      <c r="J14" s="19"/>
      <c r="K14" s="19"/>
      <c r="L14" s="19" t="n">
        <v>7222671.99599978</v>
      </c>
      <c r="M14" s="20"/>
      <c r="N14" s="21"/>
      <c r="O14" s="21"/>
      <c r="P14" s="19" t="n">
        <v>7021630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82035399.6600001</v>
      </c>
      <c r="C20" s="19"/>
      <c r="D20" s="19" t="n">
        <v>82035399.6600001</v>
      </c>
      <c r="E20" s="19" t="n">
        <v>0</v>
      </c>
      <c r="F20" s="19" t="n">
        <v>7856805</v>
      </c>
      <c r="G20" s="19"/>
      <c r="H20" s="19" t="n">
        <v>7856805</v>
      </c>
      <c r="I20" s="19"/>
      <c r="J20" s="19"/>
      <c r="K20" s="19"/>
      <c r="L20" s="19" t="n">
        <v>74178594.6600001</v>
      </c>
      <c r="M20" s="20"/>
      <c r="N20" s="21"/>
      <c r="O20" s="21"/>
      <c r="P20" s="19" t="n">
        <v>2535090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128014391.049104</v>
      </c>
      <c r="C28" s="28" t="n">
        <v>0</v>
      </c>
      <c r="D28" s="28" t="n">
        <v>128014391.049104</v>
      </c>
      <c r="E28" s="28" t="n">
        <v>-30829260</v>
      </c>
      <c r="F28" s="28" t="n">
        <v>10462720.95</v>
      </c>
      <c r="G28" s="28" t="n">
        <v>0</v>
      </c>
      <c r="H28" s="28" t="n">
        <v>10462720.95</v>
      </c>
      <c r="I28" s="28"/>
      <c r="J28" s="28" t="n">
        <v>0</v>
      </c>
      <c r="K28" s="28"/>
      <c r="L28" s="28" t="n">
        <v>86722410.0991038</v>
      </c>
      <c r="M28" s="29"/>
      <c r="N28" s="28" t="n">
        <v>64204.5</v>
      </c>
      <c r="O28" s="28" t="n">
        <v>0</v>
      </c>
      <c r="P28" s="28" t="n">
        <v>8003128.70375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128014391.049104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86722410.0991038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37232</v>
      </c>
      <c r="M2" s="5"/>
    </row>
    <row r="3" customFormat="false" ht="18" hidden="false" customHeight="false" outlineLevel="0" collapsed="false">
      <c r="A3" s="7" t="n">
        <v>37231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4155680.04490691</v>
      </c>
      <c r="C12" s="19"/>
      <c r="D12" s="19" t="n">
        <v>4155680.04490691</v>
      </c>
      <c r="E12" s="19" t="n">
        <v>0</v>
      </c>
      <c r="F12" s="19" t="n">
        <v>2094227.32</v>
      </c>
      <c r="G12" s="19"/>
      <c r="H12" s="19" t="n">
        <v>2094227.32</v>
      </c>
      <c r="I12" s="19"/>
      <c r="J12" s="19"/>
      <c r="K12" s="19"/>
      <c r="L12" s="19" t="n">
        <v>2061452.72490691</v>
      </c>
      <c r="M12" s="20"/>
      <c r="N12" s="21"/>
      <c r="O12" s="21"/>
      <c r="P12" s="19" t="n">
        <v>-1469880.86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38309432.5959998</v>
      </c>
      <c r="C14" s="19"/>
      <c r="D14" s="19" t="n">
        <v>38309432.5959998</v>
      </c>
      <c r="E14" s="19" t="n">
        <v>-30811120</v>
      </c>
      <c r="F14" s="19" t="n">
        <v>882648</v>
      </c>
      <c r="G14" s="19"/>
      <c r="H14" s="19" t="n">
        <v>882648</v>
      </c>
      <c r="I14" s="19"/>
      <c r="J14" s="19"/>
      <c r="K14" s="19"/>
      <c r="L14" s="19" t="n">
        <v>6615664.59599978</v>
      </c>
      <c r="M14" s="20"/>
      <c r="N14" s="21"/>
      <c r="O14" s="21"/>
      <c r="P14" s="19" t="n">
        <v>5847070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80981337.1600001</v>
      </c>
      <c r="C20" s="19"/>
      <c r="D20" s="19" t="n">
        <v>80981337.1600001</v>
      </c>
      <c r="E20" s="19" t="n">
        <v>0</v>
      </c>
      <c r="F20" s="19" t="n">
        <v>1629870</v>
      </c>
      <c r="G20" s="19"/>
      <c r="H20" s="19" t="n">
        <v>1629870</v>
      </c>
      <c r="I20" s="19"/>
      <c r="J20" s="19"/>
      <c r="K20" s="19"/>
      <c r="L20" s="19" t="n">
        <v>79351467.1600001</v>
      </c>
      <c r="M20" s="20"/>
      <c r="N20" s="21"/>
      <c r="O20" s="21"/>
      <c r="P20" s="19" t="n">
        <v>200590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126715866.264919</v>
      </c>
      <c r="C28" s="28" t="n">
        <v>0</v>
      </c>
      <c r="D28" s="28" t="n">
        <v>126715866.264919</v>
      </c>
      <c r="E28" s="28" t="n">
        <v>-30811120</v>
      </c>
      <c r="F28" s="28" t="n">
        <v>4606745.32</v>
      </c>
      <c r="G28" s="28" t="n">
        <v>0</v>
      </c>
      <c r="H28" s="28" t="n">
        <v>4606745.32</v>
      </c>
      <c r="I28" s="28"/>
      <c r="J28" s="28" t="n">
        <v>0</v>
      </c>
      <c r="K28" s="28"/>
      <c r="L28" s="28" t="n">
        <v>91298000.944919</v>
      </c>
      <c r="M28" s="29"/>
      <c r="N28" s="28" t="n">
        <v>64204.5</v>
      </c>
      <c r="O28" s="28" t="n">
        <v>0</v>
      </c>
      <c r="P28" s="28" t="n">
        <v>4577779.14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126715866.264919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91298000.944919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2001-12-06T14:01:21Z</cp:lastPrinted>
  <dcterms:modified xsi:type="dcterms:W3CDTF">2001-12-07T13:38:41Z</dcterms:modified>
  <cp:revision>0</cp:revision>
  <dc:subject/>
  <dc:title/>
</cp:coreProperties>
</file>