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44,488 Interest 12/1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6</xdr:row>
                <xdr:rowOff>7</xdr:rowOff>
              </xdr:from>
              <xdr:to>
                <xdr:col>3</xdr:col>
                <xdr:colOff>41</xdr:colOff>
                <xdr:row>10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<sst xmlns="http://schemas.openxmlformats.org/spreadsheetml/2006/main" count="150" uniqueCount="46">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</sst>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735239.85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735239.85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735239.85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735239.85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735239.85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735239.85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735239.85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735239.85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735239.85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735239.85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735239.85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735239.85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735239.85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735239.85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735239.85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86450524.6600001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86450524.6600001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86450524.6600001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86450524.6600001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86450524.6600001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86450524.6600001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86450524.6600001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86450524.6600001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86450524.6600001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86450524.6600001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86450524.6600001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86450524.6600001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86450524.6600001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86450524.6600001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86450524.6600001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86450524.6600001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86450524.6600001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86450524.6600001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86450524.6600001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86450524.6600001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86450524.6600001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86450524.6600001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86450524.6600001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86450524.6600001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86450524.6600001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86450524.6600001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86450524.6600001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0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0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0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0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-28519380</v>
          </cell>
        </row>
        <row r="22">
          <cell r="J22">
            <v>895448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10764197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I12">
            <v>2158535.82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5649488.07402616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4941811.58928064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4938851.05501875</v>
          </cell>
        </row>
        <row r="257">
          <cell r="FJ257">
            <v>0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5636805.42355065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5547935.48469825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5547935.48469825</v>
          </cell>
        </row>
        <row r="383">
          <cell r="FJ383">
            <v>0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5640979.1718814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5634801.5895348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5637491.58314747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5633234.4409606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5634347.77419501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5547966.03469825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5547966.03469825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4931440.82179389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4936943.80628619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4935820.39642339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4941777.6834119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4939089.09599404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4844441.45969719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4844441.45969719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4935787.49497375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37252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37253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29403090.2359998</v>
          </cell>
        </row>
        <row r="173">
          <cell r="CX173">
            <v>696262.790000009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37231</v>
          </cell>
        </row>
        <row r="215">
          <cell r="CT215">
            <v>29403090.2359998</v>
          </cell>
        </row>
        <row r="215">
          <cell r="CX215">
            <v>696262.790000009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37232</v>
          </cell>
        </row>
        <row r="257">
          <cell r="CT257">
            <v>29403090.2359998</v>
          </cell>
        </row>
        <row r="257">
          <cell r="CX257">
            <v>696262.790000009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37233</v>
          </cell>
        </row>
        <row r="299">
          <cell r="CT299">
            <v>29403090.2359998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29403090.2359998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29403090.2359998</v>
          </cell>
        </row>
        <row r="383">
          <cell r="CX383">
            <v>696262.790000009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37236</v>
          </cell>
        </row>
        <row r="425">
          <cell r="CT425">
            <v>29403090.2359998</v>
          </cell>
        </row>
        <row r="425">
          <cell r="CX425">
            <v>696262.790000009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37237</v>
          </cell>
        </row>
        <row r="467">
          <cell r="CT467">
            <v>29403090.2359998</v>
          </cell>
        </row>
        <row r="467">
          <cell r="CX467">
            <v>696262.790000009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37238</v>
          </cell>
        </row>
        <row r="509">
          <cell r="CT509">
            <v>29403090.2359998</v>
          </cell>
        </row>
        <row r="509">
          <cell r="CX509">
            <v>696262.790000009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37239</v>
          </cell>
        </row>
        <row r="551">
          <cell r="CT551">
            <v>29403090.2359998</v>
          </cell>
        </row>
        <row r="551">
          <cell r="CX551">
            <v>696262.790000009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29403090.2359998</v>
          </cell>
        </row>
        <row r="593">
          <cell r="CX593">
            <v>696262.790000009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29403090.2359998</v>
          </cell>
        </row>
        <row r="635">
          <cell r="CX635">
            <v>696262.790000009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29403090.2359998</v>
          </cell>
        </row>
        <row r="677">
          <cell r="CX677">
            <v>696262.790000009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29403090.2359998</v>
          </cell>
        </row>
        <row r="719">
          <cell r="CX719">
            <v>696262.790000009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29403090.2359998</v>
          </cell>
        </row>
        <row r="761">
          <cell r="CX761">
            <v>696262.790000009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29403090.2359998</v>
          </cell>
        </row>
        <row r="803">
          <cell r="CX803">
            <v>696262.790000009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29403090.2359998</v>
          </cell>
        </row>
        <row r="845">
          <cell r="CX845">
            <v>696262.790000009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29403090.2359998</v>
          </cell>
        </row>
        <row r="887">
          <cell r="CX887">
            <v>696262.790000009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29403090.2359998</v>
          </cell>
        </row>
        <row r="929">
          <cell r="CX929">
            <v>696262.790000009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29403090.2359998</v>
          </cell>
        </row>
        <row r="971">
          <cell r="CX971">
            <v>696262.790000009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29403090.2359998</v>
          </cell>
        </row>
        <row r="1013">
          <cell r="CX1013">
            <v>696262.790000009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29403090.2359998</v>
          </cell>
        </row>
        <row r="1055">
          <cell r="CX1055">
            <v>696262.790000009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29403090.2359998</v>
          </cell>
        </row>
        <row r="1097">
          <cell r="CX1097">
            <v>696262.790000009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29403090.2359998</v>
          </cell>
        </row>
        <row r="1139">
          <cell r="CX1139">
            <v>696262.790000009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29403090.2359998</v>
          </cell>
        </row>
        <row r="1181">
          <cell r="CX1181">
            <v>696262.790000009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29403090.2359998</v>
          </cell>
        </row>
        <row r="1223">
          <cell r="CX1223">
            <v>696262.790000009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29403090.2359998</v>
          </cell>
        </row>
        <row r="1265">
          <cell r="CX1265">
            <v>696262.790000009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2257974.65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2257974.65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2257974.65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2257974.65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2257974.65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2257974.65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2257974.65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2257974.65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2257974.65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2257974.65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2257974.65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2257974.65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2257974.65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2257974.65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2257974.65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2257974.65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2257974.65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2257974.65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2257974.65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2257974.65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2257974.65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2257974.65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SUMIF([1]Statements!$A$5:$A$1305,$A$3,[1]Statements!$BN$5:$BN$1305)-3+44488</f>
        <v>239387.536000026</v>
      </c>
      <c r="C8" s="19"/>
      <c r="D8" s="19" t="n">
        <f aca="false">B8-C8</f>
        <v>239387.536000026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239387.536000026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SUMIF([5]Statements!$A$5:$A$1305,$A$3,[5]Statements!$FF$5:$FF$1305)+15608</f>
        <v>3695967.92323041</v>
      </c>
      <c r="C12" s="19"/>
      <c r="D12" s="19" t="n">
        <f aca="false">B12-C12</f>
        <v>3695967.92323041</v>
      </c>
      <c r="E12" s="19" t="n">
        <v>0</v>
      </c>
      <c r="F12" s="19" t="n">
        <f aca="false">'[2]CARR FUTURES'!$I$12</f>
        <v>2158535.82</v>
      </c>
      <c r="G12" s="19"/>
      <c r="H12" s="19" t="n">
        <f aca="false">F12-G12</f>
        <v>2158535.82</v>
      </c>
      <c r="I12" s="19"/>
      <c r="J12" s="19"/>
      <c r="K12" s="19"/>
      <c r="L12" s="19" t="n">
        <f aca="false">B12+E12-F12+J12</f>
        <v>1537432.10323041</v>
      </c>
      <c r="M12" s="20"/>
      <c r="N12" s="21"/>
      <c r="O12" s="21"/>
      <c r="P12" s="19" t="n">
        <f aca="false">SUMIF([5]Statements!$A$5:$A$1305,$A$3,[5]Statements!$FJ$5:$FJ$1305)</f>
        <v>-1932825.855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SUMIF([6]Statements!$A$5:$A$1305,$A$3,[6]Statements!$CX$5:$CX$1305)-8-589.5</f>
        <v>29258.320000004</v>
      </c>
      <c r="C13" s="19"/>
      <c r="D13" s="19" t="n">
        <f aca="false">B13-C13</f>
        <v>29258.320000004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29258.320000004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36258832.4459998</v>
      </c>
      <c r="C14" s="19"/>
      <c r="D14" s="19" t="n">
        <f aca="false">B14-C14</f>
        <v>36258832.4459998</v>
      </c>
      <c r="E14" s="19" t="n">
        <f aca="false">+'[2]EDF MANN'!$J$20</f>
        <v>-28519380</v>
      </c>
      <c r="F14" s="19" t="n">
        <f aca="false">'[2]EDF MANN'!$J$22</f>
        <v>895448</v>
      </c>
      <c r="G14" s="19"/>
      <c r="H14" s="19" t="n">
        <f aca="false">F14-G14</f>
        <v>895448</v>
      </c>
      <c r="I14" s="19"/>
      <c r="J14" s="19"/>
      <c r="K14" s="19"/>
      <c r="L14" s="19" t="n">
        <f aca="false">B14+E14-F14+J14</f>
        <v>6844004.44599978</v>
      </c>
      <c r="M14" s="20"/>
      <c r="N14" s="21"/>
      <c r="O14" s="21"/>
      <c r="P14" s="19" t="n">
        <f aca="false">SUMIF([7]Statements!$A$5:$A$1305,$A$3,[7]Statements!$DB$5:$DB$1305)</f>
        <v>7552010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2257971.65</v>
      </c>
      <c r="C15" s="22"/>
      <c r="D15" s="19" t="n">
        <f aca="false">B15-C15</f>
        <v>2257971.65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 t="n">
        <v>1</v>
      </c>
      <c r="J15" s="19" t="n">
        <f aca="false">SUMIF('[2]WIRE WORKSHEET'!$B$4:$B$36,A2,'[2]WIRE WORKSHEET'!$BB$4:$BB$36)</f>
        <v>0</v>
      </c>
      <c r="K15" s="22"/>
      <c r="L15" s="19" t="n">
        <f aca="false">B15+E15-F15+J15</f>
        <v>2257971.65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735234.85</v>
      </c>
      <c r="C18" s="19"/>
      <c r="D18" s="19" t="n">
        <f aca="false">B18-C18</f>
        <v>735234.85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86335049.6600001</v>
      </c>
      <c r="C20" s="19"/>
      <c r="D20" s="19" t="n">
        <f aca="false">B20-C20</f>
        <v>86335049.6600001</v>
      </c>
      <c r="E20" s="19" t="n">
        <v>0</v>
      </c>
      <c r="F20" s="19" t="n">
        <f aca="false">[2]PARIBAS!$J$19</f>
        <v>10764197</v>
      </c>
      <c r="G20" s="19"/>
      <c r="H20" s="19" t="n">
        <f aca="false">F20-G20</f>
        <v>10764197</v>
      </c>
      <c r="I20" s="19"/>
      <c r="J20" s="19"/>
      <c r="K20" s="19"/>
      <c r="L20" s="19" t="n">
        <f aca="false">B20+E20-F20+J20</f>
        <v>75570852.6600001</v>
      </c>
      <c r="M20" s="20"/>
      <c r="N20" s="21"/>
      <c r="O20" s="21"/>
      <c r="P20" s="19" t="n">
        <f aca="false">SUMIF([12]Statements!$A$5:$A$1305,$A$3,[12]Statements!$DJ$5:$DJ$1305)</f>
        <v>-47750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SUMIF([13]Statements!$A$5:$A$1305,$A$3,[13]Statements!$EQ$5:$EQ$1305)+1112541.5</f>
        <v>0.0114212110638618</v>
      </c>
      <c r="C21" s="19"/>
      <c r="D21" s="19" t="n">
        <f aca="false">B21-C21</f>
        <v>0.0114212110638618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0.0114212110638618</v>
      </c>
      <c r="M21" s="20"/>
      <c r="N21" s="21"/>
      <c r="O21" s="21"/>
      <c r="P21" s="19" t="n">
        <f aca="false">SUMIF([13]Statements!$A$5:$A$1305,$A$3,[13]Statements!$EC$5:$EC$1305)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</f>
        <v>-0.320000000006985</v>
      </c>
      <c r="C23" s="19"/>
      <c r="D23" s="19" t="n">
        <f aca="false">B23-C23</f>
        <v>-0.320000000006985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</f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129603163.713243</v>
      </c>
      <c r="C28" s="28" t="n">
        <f aca="false">SUM(C7:C26)</f>
        <v>0</v>
      </c>
      <c r="D28" s="28" t="n">
        <f aca="false">SUM(D7:D26)</f>
        <v>129603163.713243</v>
      </c>
      <c r="E28" s="28" t="n">
        <f aca="false">SUM(E7:E26)</f>
        <v>-28519380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5571434.145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2001-12-05T17:01:14Z</cp:lastPrinted>
  <dcterms:modified xsi:type="dcterms:W3CDTF">2001-12-05T17:35:33Z</dcterms:modified>
  <cp:revision>0</cp:revision>
  <dc:subject/>
  <dc:title/>
</cp:coreProperties>
</file>