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  <sheet name="1207" sheetId="6" state="visible" r:id="rId8"/>
    <sheet name="1208" sheetId="7" state="visible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<sst xmlns="http://schemas.openxmlformats.org/spreadsheetml/2006/main" count="350" uniqueCount="46">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</sst>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externalLink" Target="externalLinks/externalLink6.xml"/><Relationship Id="rId16" Type="http://schemas.openxmlformats.org/officeDocument/2006/relationships/externalLink" Target="externalLinks/externalLink7.xml"/><Relationship Id="rId17" Type="http://schemas.openxmlformats.org/officeDocument/2006/relationships/externalLink" Target="externalLinks/externalLink8.xml"/><Relationship Id="rId18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14.xml"/><Relationship Id="rId24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18.xml"/><Relationship Id="rId2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735239.85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735239.85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735239.85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735239.85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735239.85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735239.85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735239.85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735239.85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735239.85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735239.85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735239.85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735239.85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735239.85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735239.85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735239.85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80639812.1600001</v>
          </cell>
        </row>
        <row r="257">
          <cell r="DJ257">
            <v>55020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55020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80584792.1600001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80584792.1600001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80511677.1600001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80511677.1600001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80511677.1600001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80511677.1600001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80511677.1600001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80511677.1600001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80511677.1600001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80511677.1600001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80511677.1600001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80511677.1600001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80511677.1600001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80511677.1600001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80511677.1600001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80511677.1600001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80511677.1600001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80511677.1600001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80511677.1600001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80511677.1600001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80511677.1600001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80511677.1600001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80511677.1600001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80511677.1600001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4">
          <cell r="BF14">
            <v>0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-29176050</v>
          </cell>
        </row>
        <row r="22">
          <cell r="J22">
            <v>3156254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>
        <row r="11">
          <cell r="I11">
            <v>1.28</v>
          </cell>
        </row>
      </sheetData>
      <sheetData sheetId="20">
        <row r="12">
          <cell r="I12">
            <v>2102656.72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4140706.90766894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4176676.74181398</v>
          </cell>
        </row>
        <row r="257">
          <cell r="FJ257">
            <v>-1441565.4825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4029309.58662213</v>
          </cell>
        </row>
        <row r="383">
          <cell r="FJ383">
            <v>-1587787.4559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5641531.48981466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5635379.65134982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5637965.89730899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5633668.35030507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5547380.51740113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4930755.98526412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4936267.03251744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4935151.77542545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4940995.42643139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4938344.80936044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4842759.34463909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4842759.34463909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4935042.16736387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39691651.4859998</v>
          </cell>
        </row>
        <row r="257">
          <cell r="CX257">
            <v>696262.790000009</v>
          </cell>
        </row>
        <row r="257">
          <cell r="DB257">
            <v>5635520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5635520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-31526730</v>
          </cell>
        </row>
        <row r="299">
          <cell r="A299">
            <v>37233</v>
          </cell>
        </row>
        <row r="299">
          <cell r="CT299">
            <v>34056131.4859998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34056131.4859998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36917604.0359998</v>
          </cell>
        </row>
        <row r="383">
          <cell r="CX383">
            <v>696262.790000009</v>
          </cell>
        </row>
        <row r="383">
          <cell r="DB383">
            <v>4464420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4464420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-29176050</v>
          </cell>
        </row>
        <row r="425">
          <cell r="A425">
            <v>37236</v>
          </cell>
        </row>
        <row r="425">
          <cell r="CT425">
            <v>32453184.0359998</v>
          </cell>
        </row>
        <row r="425">
          <cell r="CX425">
            <v>696262.790000009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37237</v>
          </cell>
        </row>
        <row r="467">
          <cell r="CT467">
            <v>32453184.0359998</v>
          </cell>
        </row>
        <row r="467">
          <cell r="CX467">
            <v>696262.790000009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37238</v>
          </cell>
        </row>
        <row r="509">
          <cell r="CT509">
            <v>32453184.0359998</v>
          </cell>
        </row>
        <row r="509">
          <cell r="CX509">
            <v>696262.790000009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37239</v>
          </cell>
        </row>
        <row r="551">
          <cell r="CT551">
            <v>32453184.0359998</v>
          </cell>
        </row>
        <row r="551">
          <cell r="CX551">
            <v>696262.790000009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32453184.0359998</v>
          </cell>
        </row>
        <row r="593">
          <cell r="CX593">
            <v>696262.790000009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32453184.0359998</v>
          </cell>
        </row>
        <row r="635">
          <cell r="CX635">
            <v>696262.790000009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32453184.0359998</v>
          </cell>
        </row>
        <row r="677">
          <cell r="CX677">
            <v>696262.790000009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32453184.0359998</v>
          </cell>
        </row>
        <row r="719">
          <cell r="CX719">
            <v>696262.790000009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32453184.0359998</v>
          </cell>
        </row>
        <row r="761">
          <cell r="CX761">
            <v>696262.790000009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32453184.0359998</v>
          </cell>
        </row>
        <row r="803">
          <cell r="CX803">
            <v>696262.790000009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32453184.0359998</v>
          </cell>
        </row>
        <row r="845">
          <cell r="CX845">
            <v>696262.790000009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32453184.0359998</v>
          </cell>
        </row>
        <row r="887">
          <cell r="CX887">
            <v>696262.790000009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32453184.0359998</v>
          </cell>
        </row>
        <row r="929">
          <cell r="CX929">
            <v>696262.790000009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32453184.0359998</v>
          </cell>
        </row>
        <row r="971">
          <cell r="CX971">
            <v>696262.790000009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32453184.0359998</v>
          </cell>
        </row>
        <row r="1013">
          <cell r="CX1013">
            <v>696262.790000009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32453184.0359998</v>
          </cell>
        </row>
        <row r="1055">
          <cell r="CX1055">
            <v>696262.790000009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32453184.0359998</v>
          </cell>
        </row>
        <row r="1097">
          <cell r="CX1097">
            <v>696262.790000009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32453184.0359998</v>
          </cell>
        </row>
        <row r="1139">
          <cell r="CX1139">
            <v>696262.790000009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32453184.0359998</v>
          </cell>
        </row>
        <row r="1181">
          <cell r="CX1181">
            <v>696262.790000009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32453184.0359998</v>
          </cell>
        </row>
        <row r="1223">
          <cell r="CX1223">
            <v>696262.790000009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32453184.0359998</v>
          </cell>
        </row>
        <row r="1265">
          <cell r="CX1265">
            <v>696262.790000009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2273856.67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2273856.67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2273856.67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2273856.67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2273856.67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2273856.67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2273856.67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2273856.67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2273856.67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2273856.67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2273856.67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2273856.67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2273856.67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2273856.67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2273856.67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2273856.67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2273856.67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2273856.67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2273856.67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2273856.67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2273856.67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2273856.67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37236</v>
      </c>
      <c r="M2" s="5"/>
    </row>
    <row r="3" customFormat="false" ht="18" hidden="false" customHeight="false" outlineLevel="0" collapsed="false">
      <c r="A3" s="7" t="n">
        <v>37235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1.28</v>
      </c>
      <c r="C11" s="19"/>
      <c r="D11" s="19" t="n">
        <f aca="false">B11-C11</f>
        <v>1.28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SUMIF([5]Statements!$A$5:$A$1305,$A$3,[5]Statements!$FF$5:$FF$1305)+12330</f>
        <v>4041639.58662213</v>
      </c>
      <c r="C12" s="19"/>
      <c r="D12" s="19" t="n">
        <f aca="false">B12-C12</f>
        <v>4041639.58662213</v>
      </c>
      <c r="E12" s="19" t="n">
        <v>0</v>
      </c>
      <c r="F12" s="19" t="n">
        <f aca="false">'[2]CARR FUTURES'!$I$12</f>
        <v>2102656.72</v>
      </c>
      <c r="G12" s="19"/>
      <c r="H12" s="19" t="n">
        <f aca="false">F12-G12</f>
        <v>2102656.72</v>
      </c>
      <c r="I12" s="19"/>
      <c r="J12" s="19"/>
      <c r="K12" s="19"/>
      <c r="L12" s="19" t="n">
        <f aca="false">B12+E12-F12+J12</f>
        <v>1938982.86662213</v>
      </c>
      <c r="M12" s="20"/>
      <c r="N12" s="21"/>
      <c r="O12" s="21"/>
      <c r="P12" s="19" t="n">
        <f aca="false">SUMIF([5]Statements!$A$5:$A$1305,$A$3,[5]Statements!$FJ$5:$FJ$1305)</f>
        <v>-1587787.4559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36221336.2459998</v>
      </c>
      <c r="C14" s="19"/>
      <c r="D14" s="19" t="n">
        <f aca="false">B14-C14</f>
        <v>36221336.2459998</v>
      </c>
      <c r="E14" s="19" t="n">
        <f aca="false">+'[2]EDF MANN'!$J$20</f>
        <v>-29176050</v>
      </c>
      <c r="F14" s="19" t="n">
        <f aca="false">'[2]EDF MANN'!$J$22</f>
        <v>3156254</v>
      </c>
      <c r="G14" s="19"/>
      <c r="H14" s="19" t="n">
        <f aca="false">F14-G14</f>
        <v>3156254</v>
      </c>
      <c r="I14" s="19"/>
      <c r="J14" s="19"/>
      <c r="K14" s="19"/>
      <c r="L14" s="19" t="n">
        <f aca="false">B14+E14-F14+J14</f>
        <v>3889032.24599978</v>
      </c>
      <c r="M14" s="20"/>
      <c r="N14" s="21"/>
      <c r="O14" s="21"/>
      <c r="P14" s="19" t="n">
        <f aca="false">SUMIF([7]Statements!$A$5:$A$1305,$A$3,[7]Statements!$DB$5:$DB$1305)</f>
        <v>4464420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2273853.67</v>
      </c>
      <c r="C15" s="22"/>
      <c r="D15" s="19" t="n">
        <f aca="false">B15-C15</f>
        <v>2273853.67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2273853.67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80443952.1600001</v>
      </c>
      <c r="C20" s="19"/>
      <c r="D20" s="19" t="n">
        <f aca="false">B20-C20</f>
        <v>80443952.1600001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80443952.1600001</v>
      </c>
      <c r="M20" s="20"/>
      <c r="N20" s="21"/>
      <c r="O20" s="21"/>
      <c r="P20" s="19" t="n">
        <f aca="false">SUMIF([12]Statements!$A$5:$A$1305,$A$3,[12]Statements!$DJ$5:$DJ$1305)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SUMIF([13]Statements!$A$5:$A$1305,$A$3,[13]Statements!$EQ$5:$EQ$1305)+1132267</f>
        <v>0.211421211250126</v>
      </c>
      <c r="C21" s="19"/>
      <c r="D21" s="19" t="n">
        <f aca="false">B21-C21</f>
        <v>0.211421211250126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0.211421211250126</v>
      </c>
      <c r="M21" s="20"/>
      <c r="N21" s="21"/>
      <c r="O21" s="21"/>
      <c r="P21" s="19" t="n">
        <f aca="false">SUMIF([13]Statements!$A$5:$A$1305,$A$3,[13]Statements!$EC$5:$EC$1305)</f>
        <v>-19725.3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123992227.176634</v>
      </c>
      <c r="C28" s="28" t="n">
        <f aca="false">SUM(C7:C26)</f>
        <v>0</v>
      </c>
      <c r="D28" s="28" t="n">
        <f aca="false">SUM(D7:D26)</f>
        <v>123992227.176634</v>
      </c>
      <c r="E28" s="28" t="n">
        <f aca="false">SUM(E7:E26)</f>
        <v>-29176050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2856907.2441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123992227.176634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4190483.74181398</v>
      </c>
      <c r="C12" s="19"/>
      <c r="D12" s="19" t="n">
        <v>4190483.74181398</v>
      </c>
      <c r="E12" s="19" t="n">
        <v>0</v>
      </c>
      <c r="F12" s="19" t="n">
        <v>2100395.52</v>
      </c>
      <c r="G12" s="19"/>
      <c r="H12" s="19" t="n">
        <v>2100395.52</v>
      </c>
      <c r="I12" s="19"/>
      <c r="J12" s="19"/>
      <c r="K12" s="19"/>
      <c r="L12" s="19" t="n">
        <v>2090088.22181398</v>
      </c>
      <c r="M12" s="20"/>
      <c r="N12" s="21"/>
      <c r="O12" s="21"/>
      <c r="P12" s="19" t="n">
        <v>-1441565.4825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38995383.6959998</v>
      </c>
      <c r="C14" s="19"/>
      <c r="D14" s="19" t="n">
        <v>38995383.6959998</v>
      </c>
      <c r="E14" s="19" t="n">
        <v>-31526730</v>
      </c>
      <c r="F14" s="19" t="n">
        <v>1045902</v>
      </c>
      <c r="G14" s="19"/>
      <c r="H14" s="19" t="n">
        <v>1045902</v>
      </c>
      <c r="I14" s="19"/>
      <c r="J14" s="19"/>
      <c r="K14" s="19"/>
      <c r="L14" s="19" t="n">
        <v>6422751.69599979</v>
      </c>
      <c r="M14" s="20"/>
      <c r="N14" s="21"/>
      <c r="O14" s="21"/>
      <c r="P14" s="19" t="n">
        <v>5635520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80572087.1600001</v>
      </c>
      <c r="C20" s="19"/>
      <c r="D20" s="19" t="n">
        <v>80572087.1600001</v>
      </c>
      <c r="E20" s="19" t="n">
        <v>0</v>
      </c>
      <c r="F20" s="19" t="n">
        <v>914100</v>
      </c>
      <c r="G20" s="19"/>
      <c r="H20" s="19" t="n">
        <v>914100</v>
      </c>
      <c r="I20" s="19"/>
      <c r="J20" s="19"/>
      <c r="K20" s="19"/>
      <c r="L20" s="19" t="n">
        <v>79657987.1600001</v>
      </c>
      <c r="M20" s="20"/>
      <c r="N20" s="21"/>
      <c r="O20" s="21"/>
      <c r="P20" s="19" t="n">
        <v>55020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127027371.061826</v>
      </c>
      <c r="C28" s="28" t="n">
        <v>0</v>
      </c>
      <c r="D28" s="28" t="n">
        <v>127027371.061826</v>
      </c>
      <c r="E28" s="28" t="n">
        <v>-31526730</v>
      </c>
      <c r="F28" s="28" t="n">
        <v>4060397.52</v>
      </c>
      <c r="G28" s="28" t="n">
        <v>0</v>
      </c>
      <c r="H28" s="28" t="n">
        <v>4060397.52</v>
      </c>
      <c r="I28" s="28"/>
      <c r="J28" s="28" t="n">
        <v>0</v>
      </c>
      <c r="K28" s="28"/>
      <c r="L28" s="28" t="n">
        <v>91440243.5418261</v>
      </c>
      <c r="M28" s="29"/>
      <c r="N28" s="28" t="n">
        <v>64204.5</v>
      </c>
      <c r="O28" s="28" t="n">
        <v>0</v>
      </c>
      <c r="P28" s="28" t="n">
        <v>4248974.5175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91440243.5418261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37236</v>
      </c>
      <c r="M2" s="5"/>
    </row>
    <row r="3" customFormat="false" ht="18" hidden="false" customHeight="false" outlineLevel="0" collapsed="false">
      <c r="A3" s="7" t="n">
        <v>37235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4041639.58662213</v>
      </c>
      <c r="C12" s="19"/>
      <c r="D12" s="19" t="n">
        <v>4041639.58662213</v>
      </c>
      <c r="E12" s="19" t="n">
        <v>0</v>
      </c>
      <c r="F12" s="19" t="n">
        <v>2102656.72</v>
      </c>
      <c r="G12" s="19"/>
      <c r="H12" s="19" t="n">
        <v>2102656.72</v>
      </c>
      <c r="I12" s="19"/>
      <c r="J12" s="19"/>
      <c r="K12" s="19"/>
      <c r="L12" s="19" t="n">
        <v>1938982.86662213</v>
      </c>
      <c r="M12" s="20"/>
      <c r="N12" s="21"/>
      <c r="O12" s="21"/>
      <c r="P12" s="19" t="n">
        <v>-1587787.4559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36221336.2459998</v>
      </c>
      <c r="C14" s="19"/>
      <c r="D14" s="19" t="n">
        <v>36221336.2459998</v>
      </c>
      <c r="E14" s="19" t="n">
        <v>-29176050</v>
      </c>
      <c r="F14" s="19" t="n">
        <v>3156254</v>
      </c>
      <c r="G14" s="19"/>
      <c r="H14" s="19" t="n">
        <v>3156254</v>
      </c>
      <c r="I14" s="19"/>
      <c r="J14" s="19"/>
      <c r="K14" s="19"/>
      <c r="L14" s="19" t="n">
        <v>3889032.24599978</v>
      </c>
      <c r="M14" s="20"/>
      <c r="N14" s="21"/>
      <c r="O14" s="21"/>
      <c r="P14" s="19" t="n">
        <v>4464420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80443952.1600001</v>
      </c>
      <c r="C20" s="19"/>
      <c r="D20" s="19" t="n">
        <v>80443952.1600001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80443952.1600001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0.211421211250126</v>
      </c>
      <c r="C21" s="19"/>
      <c r="D21" s="19" t="n">
        <v>0.211421211250126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0.211421211250126</v>
      </c>
      <c r="M21" s="20"/>
      <c r="N21" s="21"/>
      <c r="O21" s="21"/>
      <c r="P21" s="19" t="n">
        <v>-19725.3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123992227.176634</v>
      </c>
      <c r="C28" s="28" t="n">
        <v>0</v>
      </c>
      <c r="D28" s="28" t="n">
        <v>123992227.176634</v>
      </c>
      <c r="E28" s="28" t="n">
        <v>-29176050</v>
      </c>
      <c r="F28" s="28" t="n">
        <v>5258910.72</v>
      </c>
      <c r="G28" s="28" t="n">
        <v>0</v>
      </c>
      <c r="H28" s="28" t="n">
        <v>5258910.72</v>
      </c>
      <c r="I28" s="28"/>
      <c r="J28" s="28" t="n">
        <v>0</v>
      </c>
      <c r="K28" s="28"/>
      <c r="L28" s="28" t="n">
        <v>89557266.4566343</v>
      </c>
      <c r="M28" s="29"/>
      <c r="N28" s="28" t="n">
        <v>64204.5</v>
      </c>
      <c r="O28" s="28" t="n">
        <v>0</v>
      </c>
      <c r="P28" s="28" t="n">
        <v>2856907.2441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123992227.176634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89557266.4566343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2001-12-11T14:13:47Z</cp:lastPrinted>
  <dcterms:modified xsi:type="dcterms:W3CDTF">2001-12-11T14:14:06Z</dcterms:modified>
  <cp:revision>0</cp:revision>
  <dc:subject/>
  <dc:title/>
</cp:coreProperties>
</file>