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  <sheet name="1205" sheetId="4" state="visible" r:id="rId6"/>
    <sheet name="1206" sheetId="5" state="visible" r:id="rId7"/>
    <sheet name="1207" sheetId="6" state="visible" r:id="rId8"/>
    <sheet name="1210" sheetId="7" state="visible" r:id="rId9"/>
    <sheet name="1211" sheetId="8" state="visible" r:id="rId10"/>
    <sheet name="1212" sheetId="9" state="visible" r:id="rId11"/>
    <sheet name="1213" sheetId="10" state="visible" r:id="rId12"/>
    <sheet name="1214" sheetId="11" state="visible" r:id="rId13"/>
    <sheet name="1217" sheetId="12" state="visible" r:id="rId14"/>
    <sheet name="1218" sheetId="13" state="visible" r:id="rId15"/>
    <sheet name="1219" sheetId="14" state="visible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<sst xmlns="http://schemas.openxmlformats.org/spreadsheetml/2006/main" count="700" uniqueCount="46">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</sst>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externalLink" Target="externalLinks/externalLink3.xml"/><Relationship Id="rId20" Type="http://schemas.openxmlformats.org/officeDocument/2006/relationships/externalLink" Target="externalLinks/externalLink4.xml"/><Relationship Id="rId21" Type="http://schemas.openxmlformats.org/officeDocument/2006/relationships/externalLink" Target="externalLinks/externalLink5.xml"/><Relationship Id="rId22" Type="http://schemas.openxmlformats.org/officeDocument/2006/relationships/externalLink" Target="externalLinks/externalLink6.xml"/><Relationship Id="rId23" Type="http://schemas.openxmlformats.org/officeDocument/2006/relationships/externalLink" Target="externalLinks/externalLink7.xml"/><Relationship Id="rId24" Type="http://schemas.openxmlformats.org/officeDocument/2006/relationships/externalLink" Target="externalLinks/externalLink8.xml"/><Relationship Id="rId25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18.xml"/><Relationship Id="rId3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4.84999999962747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4.84999999962747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4.84999999962747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4.84999999962747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4.84999999962747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4.84999999962747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4.84999999962747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4.84999999962747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4.84999999962747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4.84999999962747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4.84999999962747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4.84999999962747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4.84999999962747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4.84999999962747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4.84999999962747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4.84999999962747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4.84999999962747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82103124.6600001</v>
          </cell>
        </row>
        <row r="173">
          <cell r="DJ173">
            <v>2535090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2535090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81049062.1600001</v>
          </cell>
        </row>
        <row r="215">
          <cell r="DJ215">
            <v>200590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200590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80639812.1600001</v>
          </cell>
        </row>
        <row r="257">
          <cell r="DJ257">
            <v>55020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55020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80584792.1600001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80584792.1600001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80511677.1600001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80449517.1600001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80449517.1600001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80449517.1600001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80449517.1600001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80449517.1600001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80449517.1600001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80449517.1600001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80449517.1600001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80449517.1600001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80449517.1600001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80449517.1600001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80449517.1600001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80449517.1600001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80449517.1600001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80449517.1600001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80449517.1600001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80449517.1600001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80449517.1600001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80449517.1600001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80449517.1600001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80449517.1600001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0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0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0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0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1">
          <cell r="BF11">
            <v>0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4">
          <cell r="BF14">
            <v>0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0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>
        <row r="11">
          <cell r="I11">
            <v>1.28</v>
          </cell>
        </row>
      </sheetData>
      <sheetData sheetId="20">
        <row r="12">
          <cell r="I12">
            <v>2036503.55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Statements"/>
      <sheetName val="Prior Month Balance"/>
    </sheetNames>
    <sheetDataSet>
      <sheetData sheetId="0"/>
      <sheetData sheetId="1"/>
      <sheetData sheetId="2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4068679.59909169</v>
          </cell>
        </row>
        <row r="173">
          <cell r="FJ173">
            <v>-1553591.29625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4140706.90766894</v>
          </cell>
        </row>
        <row r="215">
          <cell r="FJ215">
            <v>-1469880.86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4176676.74181398</v>
          </cell>
        </row>
        <row r="257">
          <cell r="FJ257">
            <v>-1441565.4825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5637336.41957837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5547349.96740113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4029309.58662213</v>
          </cell>
        </row>
        <row r="383">
          <cell r="FJ383">
            <v>-1587787.4559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3920158.72805028</v>
          </cell>
        </row>
        <row r="425">
          <cell r="FJ425">
            <v>-1696047.625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3832085.05512482</v>
          </cell>
        </row>
        <row r="467">
          <cell r="FJ467">
            <v>-1781357.9775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4030525.65419232</v>
          </cell>
        </row>
        <row r="509">
          <cell r="FJ509">
            <v>-1586372.48875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4164393.49259325</v>
          </cell>
        </row>
        <row r="551">
          <cell r="FJ551">
            <v>-1446533.0725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5634759.85515844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5547380.51740113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4173920.4092363</v>
          </cell>
        </row>
        <row r="677">
          <cell r="FJ677">
            <v>-1439590.96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4134768.73253494</v>
          </cell>
        </row>
        <row r="719">
          <cell r="FJ719">
            <v>-1277979.41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4154451.58659717</v>
          </cell>
        </row>
        <row r="761">
          <cell r="FJ761">
            <v>-1258750.06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5451046.36918749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5456735.41679343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5453908.11012248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5315872.96900113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5315872.96900113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5449611.58912591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37252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37253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39278373.7859998</v>
          </cell>
        </row>
        <row r="173">
          <cell r="CX173">
            <v>696262.790000009</v>
          </cell>
        </row>
        <row r="173">
          <cell r="DB173">
            <v>7021630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7021630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-30829260</v>
          </cell>
        </row>
        <row r="215">
          <cell r="A215">
            <v>37231</v>
          </cell>
        </row>
        <row r="215">
          <cell r="CT215">
            <v>39005700.3859998</v>
          </cell>
        </row>
        <row r="215">
          <cell r="CX215">
            <v>696262.790000009</v>
          </cell>
        </row>
        <row r="215">
          <cell r="DB215">
            <v>5847070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5847070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-30811120</v>
          </cell>
        </row>
        <row r="257">
          <cell r="A257">
            <v>37232</v>
          </cell>
        </row>
        <row r="257">
          <cell r="CT257">
            <v>39691651.4859998</v>
          </cell>
        </row>
        <row r="257">
          <cell r="CX257">
            <v>696262.790000009</v>
          </cell>
        </row>
        <row r="257">
          <cell r="DB257">
            <v>5635520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5635520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-31526730</v>
          </cell>
        </row>
        <row r="299">
          <cell r="A299">
            <v>37233</v>
          </cell>
        </row>
        <row r="299">
          <cell r="CT299">
            <v>34056131.4859998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34056131.4859998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36917604.0359998</v>
          </cell>
        </row>
        <row r="383">
          <cell r="CX383">
            <v>696262.790000009</v>
          </cell>
        </row>
        <row r="383">
          <cell r="DB383">
            <v>4464420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4464420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-29176050</v>
          </cell>
        </row>
        <row r="425">
          <cell r="A425">
            <v>37236</v>
          </cell>
        </row>
        <row r="425">
          <cell r="CT425">
            <v>6868102.88599978</v>
          </cell>
        </row>
        <row r="425">
          <cell r="CX425">
            <v>696262.790000009</v>
          </cell>
        </row>
        <row r="425">
          <cell r="DB425">
            <v>428890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428890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760800</v>
          </cell>
        </row>
        <row r="467">
          <cell r="A467">
            <v>37237</v>
          </cell>
        </row>
        <row r="467">
          <cell r="CT467">
            <v>6504888.28599979</v>
          </cell>
        </row>
        <row r="467">
          <cell r="CX467">
            <v>696262.790000009</v>
          </cell>
        </row>
        <row r="467">
          <cell r="DB467">
            <v>-51980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-51980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1101450</v>
          </cell>
        </row>
        <row r="509">
          <cell r="A509">
            <v>37238</v>
          </cell>
        </row>
        <row r="509">
          <cell r="CT509">
            <v>6227269.78599979</v>
          </cell>
        </row>
        <row r="509">
          <cell r="CX509">
            <v>696262.790000009</v>
          </cell>
        </row>
        <row r="509">
          <cell r="DB509">
            <v>20760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20760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1291450</v>
          </cell>
        </row>
        <row r="551">
          <cell r="A551">
            <v>37239</v>
          </cell>
        </row>
        <row r="551">
          <cell r="CT551">
            <v>8353765.43599978</v>
          </cell>
        </row>
        <row r="551">
          <cell r="CX551">
            <v>1.17000000923872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8353765.43599978</v>
          </cell>
        </row>
        <row r="593">
          <cell r="CX593">
            <v>1.17000000923872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8353765.43599978</v>
          </cell>
        </row>
        <row r="635">
          <cell r="CX635">
            <v>1.17000000923872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8353765.43599978</v>
          </cell>
        </row>
        <row r="677">
          <cell r="CX677">
            <v>1.17000000923872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8353765.43599978</v>
          </cell>
        </row>
        <row r="719">
          <cell r="CX719">
            <v>1.17000000923872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8353765.43599978</v>
          </cell>
        </row>
        <row r="761">
          <cell r="CX761">
            <v>1.17000000923872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8353765.43599978</v>
          </cell>
        </row>
        <row r="803">
          <cell r="CX803">
            <v>1.17000000923872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8353765.43599978</v>
          </cell>
        </row>
        <row r="845">
          <cell r="CX845">
            <v>1.17000000923872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8353765.43599978</v>
          </cell>
        </row>
        <row r="887">
          <cell r="CX887">
            <v>1.17000000923872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8353765.43599978</v>
          </cell>
        </row>
        <row r="929">
          <cell r="CX929">
            <v>1.17000000923872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8353765.43599978</v>
          </cell>
        </row>
        <row r="971">
          <cell r="CX971">
            <v>1.17000000923872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8353765.43599978</v>
          </cell>
        </row>
        <row r="1013">
          <cell r="CX1013">
            <v>1.17000000923872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8353765.43599978</v>
          </cell>
        </row>
        <row r="1055">
          <cell r="CX1055">
            <v>1.17000000923872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8353765.43599978</v>
          </cell>
        </row>
        <row r="1097">
          <cell r="CX1097">
            <v>1.17000000923872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8353765.43599978</v>
          </cell>
        </row>
        <row r="1139">
          <cell r="CX1139">
            <v>1.17000000923872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8353765.43599978</v>
          </cell>
        </row>
        <row r="1181">
          <cell r="CX1181">
            <v>1.17000000923872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8353765.43599978</v>
          </cell>
        </row>
        <row r="1223">
          <cell r="CX1223">
            <v>1.17000000923872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8353765.43599978</v>
          </cell>
        </row>
        <row r="1265">
          <cell r="CX1265">
            <v>1.17000000923872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2273856.67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2273856.67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2273856.67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2273856.67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2273856.67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2273856.67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2273856.67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2273856.67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2273856.67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2273856.67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2273856.67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2273856.67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2273856.67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2273856.67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2273856.67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2273856.67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2273856.67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2273856.67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2273856.67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2273856.67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2273856.67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2273856.67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37245</v>
      </c>
      <c r="M2" s="5"/>
    </row>
    <row r="3" customFormat="false" ht="18" hidden="false" customHeight="false" outlineLevel="0" collapsed="false">
      <c r="A3" s="7" t="n">
        <v>37244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194899.536000026</v>
      </c>
      <c r="C8" s="19"/>
      <c r="D8" s="19" t="n">
        <f aca="false">B8-C8</f>
        <v>194899.536000026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194899.536000026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1.28</v>
      </c>
      <c r="C11" s="19"/>
      <c r="D11" s="19" t="n">
        <f aca="false">B11-C11</f>
        <v>1.28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SUMIF([5]Statements!$A$5:$A$1305,$A$3,[5]Statements!$FF$5:$FF$1305)+14536-538.33</f>
        <v>4168449.25659717</v>
      </c>
      <c r="C12" s="19"/>
      <c r="D12" s="19" t="n">
        <f aca="false">B12-C12</f>
        <v>4168449.25659717</v>
      </c>
      <c r="E12" s="19" t="n">
        <v>0</v>
      </c>
      <c r="F12" s="19" t="n">
        <f aca="false">'[2]CARR FUTURES'!$I$12</f>
        <v>2036503.55</v>
      </c>
      <c r="G12" s="19"/>
      <c r="H12" s="19" t="n">
        <f aca="false">F12-G12</f>
        <v>2036503.55</v>
      </c>
      <c r="I12" s="19"/>
      <c r="J12" s="19"/>
      <c r="K12" s="19"/>
      <c r="L12" s="19" t="n">
        <f aca="false">B12+E12-F12+J12</f>
        <v>2131945.70659717</v>
      </c>
      <c r="M12" s="20"/>
      <c r="N12" s="21"/>
      <c r="O12" s="21"/>
      <c r="P12" s="19" t="n">
        <f aca="false">SUMIF([5]Statements!$A$5:$A$1305,$A$3,[5]Statements!$FJ$5:$FJ$1305)</f>
        <v>-1258750.06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29847.820000004</v>
      </c>
      <c r="C13" s="19"/>
      <c r="D13" s="19" t="n">
        <f aca="false">B13-C13</f>
        <v>29847.820000004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29847.820000004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8353759.26599977</v>
      </c>
      <c r="C14" s="19"/>
      <c r="D14" s="19" t="n">
        <f aca="false">B14-C14</f>
        <v>8353759.26599977</v>
      </c>
      <c r="E14" s="19" t="n">
        <f aca="false">+'[2]EDF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8353759.26599977</v>
      </c>
      <c r="M14" s="20"/>
      <c r="N14" s="21"/>
      <c r="O14" s="21"/>
      <c r="P14" s="19" t="n">
        <f aca="false">SUMIF([7]Statements!$A$5:$A$1305,$A$3,[7]Statements!$DB$5:$DB$1305)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2273853.67</v>
      </c>
      <c r="C15" s="22"/>
      <c r="D15" s="19" t="n">
        <f aca="false">B15-C15</f>
        <v>2273853.67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 t="n">
        <f aca="false">SUMIF('[2]WIRE WORKSHEET'!$B$4:$B$36,A2,'[2]WIRE WORKSHEET'!$BB$4:$BB$36)</f>
        <v>0</v>
      </c>
      <c r="K15" s="22"/>
      <c r="L15" s="19" t="n">
        <f aca="false">B15+E15-F15+J15</f>
        <v>2273853.67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-0.150000000372529</v>
      </c>
      <c r="C18" s="19"/>
      <c r="D18" s="19" t="n">
        <f aca="false">B18-C18</f>
        <v>-0.150000000372529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80381792.1600001</v>
      </c>
      <c r="C20" s="19"/>
      <c r="D20" s="19" t="n">
        <f aca="false">B20-C20</f>
        <v>80381792.1600001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80381792.1600001</v>
      </c>
      <c r="M20" s="20"/>
      <c r="N20" s="21"/>
      <c r="O20" s="21"/>
      <c r="P20" s="19" t="n">
        <f aca="false">SUMIF([12]Statements!$A$5:$A$1305,$A$3,[12]Statements!$DJ$5:$DJ$1305)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SUMIF([13]Statements!$A$5:$A$1305,$A$3,[13]Statements!$EQ$5:$EQ$1305)+1132267-19725.5</f>
        <v>0.0114212110638618</v>
      </c>
      <c r="C21" s="19"/>
      <c r="D21" s="19" t="n">
        <f aca="false">B21-C21</f>
        <v>0.0114212110638618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0.0114212110638618</v>
      </c>
      <c r="M21" s="20"/>
      <c r="N21" s="21"/>
      <c r="O21" s="21"/>
      <c r="P21" s="19" t="n">
        <f aca="false">SUMIF([13]Statements!$A$5:$A$1305,$A$3,[13]Statements!$EC$5:$EC$1305)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</f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95454064.6666093</v>
      </c>
      <c r="C28" s="28" t="n">
        <f aca="false">SUM(C7:C26)</f>
        <v>0</v>
      </c>
      <c r="D28" s="28" t="n">
        <f aca="false">SUM(D7:D26)</f>
        <v>95454064.6666093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-1258750.06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95454064.6666093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0" activeCellId="0" sqref="E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37239</v>
      </c>
      <c r="M2" s="5"/>
    </row>
    <row r="3" customFormat="false" ht="18" hidden="false" customHeight="false" outlineLevel="0" collapsed="false">
      <c r="A3" s="7" t="n">
        <v>37238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4047031.02419232</v>
      </c>
      <c r="C12" s="19"/>
      <c r="D12" s="19" t="n">
        <v>4047031.02419232</v>
      </c>
      <c r="E12" s="19" t="n">
        <v>0</v>
      </c>
      <c r="F12" s="19" t="n">
        <v>2110975.29</v>
      </c>
      <c r="G12" s="19"/>
      <c r="H12" s="19" t="n">
        <v>2110975.29</v>
      </c>
      <c r="I12" s="19"/>
      <c r="J12" s="19"/>
      <c r="K12" s="19"/>
      <c r="L12" s="19" t="n">
        <v>1936055.73419232</v>
      </c>
      <c r="M12" s="20"/>
      <c r="N12" s="21"/>
      <c r="O12" s="21"/>
      <c r="P12" s="19" t="n">
        <v>-1586372.48875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5531001.99599978</v>
      </c>
      <c r="C14" s="19"/>
      <c r="D14" s="19" t="n">
        <v>5531001.99599978</v>
      </c>
      <c r="E14" s="19" t="n">
        <v>1291450</v>
      </c>
      <c r="F14" s="19" t="n">
        <v>294306</v>
      </c>
      <c r="G14" s="19"/>
      <c r="H14" s="19" t="n">
        <v>294306</v>
      </c>
      <c r="I14" s="19"/>
      <c r="J14" s="19"/>
      <c r="K14" s="19"/>
      <c r="L14" s="19" t="n">
        <v>6528145.99599978</v>
      </c>
      <c r="M14" s="20"/>
      <c r="N14" s="21"/>
      <c r="O14" s="21"/>
      <c r="P14" s="19" t="n">
        <v>20760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93245124.1642044</v>
      </c>
      <c r="C28" s="28" t="n">
        <v>0</v>
      </c>
      <c r="D28" s="28" t="n">
        <v>93245124.1642044</v>
      </c>
      <c r="E28" s="28" t="n">
        <v>1291450</v>
      </c>
      <c r="F28" s="28" t="n">
        <v>2405281.29</v>
      </c>
      <c r="G28" s="28" t="n">
        <v>0</v>
      </c>
      <c r="H28" s="28" t="n">
        <v>2405281.29</v>
      </c>
      <c r="I28" s="28"/>
      <c r="J28" s="28" t="n">
        <v>0</v>
      </c>
      <c r="K28" s="28"/>
      <c r="L28" s="28" t="n">
        <v>92131292.8742044</v>
      </c>
      <c r="M28" s="29"/>
      <c r="N28" s="28" t="n">
        <v>64204.5</v>
      </c>
      <c r="O28" s="28" t="n">
        <v>0</v>
      </c>
      <c r="P28" s="28" t="n">
        <v>-1565612.48875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93245124.1642044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92131292.8742044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46" activeCellId="0" sqref="J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37242</v>
      </c>
      <c r="M2" s="5"/>
    </row>
    <row r="3" customFormat="false" ht="18" hidden="false" customHeight="false" outlineLevel="0" collapsed="false">
      <c r="A3" s="7" t="n">
        <v>37239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4184360.11259325</v>
      </c>
      <c r="C12" s="19"/>
      <c r="D12" s="19" t="n">
        <v>4184360.11259325</v>
      </c>
      <c r="E12" s="19" t="n">
        <v>0</v>
      </c>
      <c r="F12" s="19" t="n">
        <v>2129840.71</v>
      </c>
      <c r="G12" s="19"/>
      <c r="H12" s="19" t="n">
        <v>2129840.71</v>
      </c>
      <c r="I12" s="19"/>
      <c r="J12" s="19"/>
      <c r="K12" s="19"/>
      <c r="L12" s="19" t="n">
        <v>2054519.40259325</v>
      </c>
      <c r="M12" s="20"/>
      <c r="N12" s="21"/>
      <c r="O12" s="21"/>
      <c r="P12" s="19" t="n">
        <v>-1446533.0725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95469975.5226054</v>
      </c>
      <c r="C28" s="28" t="n">
        <v>0</v>
      </c>
      <c r="D28" s="28" t="n">
        <v>95469975.5226054</v>
      </c>
      <c r="E28" s="28" t="n">
        <v>0</v>
      </c>
      <c r="F28" s="28" t="n">
        <v>2129840.71</v>
      </c>
      <c r="G28" s="28" t="n">
        <v>0</v>
      </c>
      <c r="H28" s="28" t="n">
        <v>2129840.71</v>
      </c>
      <c r="I28" s="28"/>
      <c r="J28" s="28" t="n">
        <v>0</v>
      </c>
      <c r="K28" s="28"/>
      <c r="L28" s="28" t="n">
        <v>93340134.8126054</v>
      </c>
      <c r="M28" s="29"/>
      <c r="N28" s="28" t="n">
        <v>64204.5</v>
      </c>
      <c r="O28" s="28" t="n">
        <v>0</v>
      </c>
      <c r="P28" s="28" t="n">
        <v>-1446533.0725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95469975.5226054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93340134.8126054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37243</v>
      </c>
      <c r="M2" s="5"/>
    </row>
    <row r="3" customFormat="false" ht="18" hidden="false" customHeight="false" outlineLevel="0" collapsed="false">
      <c r="A3" s="7" t="n">
        <v>37242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4191614.5092363</v>
      </c>
      <c r="C12" s="19"/>
      <c r="D12" s="19" t="n">
        <v>4191614.5092363</v>
      </c>
      <c r="E12" s="19" t="n">
        <v>0</v>
      </c>
      <c r="F12" s="19" t="n">
        <v>2136902.84</v>
      </c>
      <c r="G12" s="19"/>
      <c r="H12" s="19" t="n">
        <v>2136902.84</v>
      </c>
      <c r="I12" s="19"/>
      <c r="J12" s="19"/>
      <c r="K12" s="19"/>
      <c r="L12" s="19" t="n">
        <v>2054711.6692363</v>
      </c>
      <c r="M12" s="20"/>
      <c r="N12" s="21"/>
      <c r="O12" s="21"/>
      <c r="P12" s="19" t="n">
        <v>-1439590.96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95477229.9192484</v>
      </c>
      <c r="C28" s="28" t="n">
        <v>0</v>
      </c>
      <c r="D28" s="28" t="n">
        <v>95477229.9192484</v>
      </c>
      <c r="E28" s="28" t="n">
        <v>0</v>
      </c>
      <c r="F28" s="28" t="n">
        <v>2136902.84</v>
      </c>
      <c r="G28" s="28" t="n">
        <v>0</v>
      </c>
      <c r="H28" s="28" t="n">
        <v>2136902.84</v>
      </c>
      <c r="I28" s="28"/>
      <c r="J28" s="28" t="n">
        <v>0</v>
      </c>
      <c r="K28" s="28"/>
      <c r="L28" s="28" t="n">
        <v>93340327.0792484</v>
      </c>
      <c r="M28" s="29"/>
      <c r="N28" s="28" t="n">
        <v>64204.5</v>
      </c>
      <c r="O28" s="28" t="n">
        <v>0</v>
      </c>
      <c r="P28" s="28" t="n">
        <v>-1439590.96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95477229.9192484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93340327.0792484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37244</v>
      </c>
      <c r="M2" s="5"/>
    </row>
    <row r="3" customFormat="false" ht="18" hidden="false" customHeight="false" outlineLevel="0" collapsed="false">
      <c r="A3" s="7" t="n">
        <v>37243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4149304.73253494</v>
      </c>
      <c r="C12" s="19"/>
      <c r="D12" s="19" t="n">
        <v>4149304.73253494</v>
      </c>
      <c r="E12" s="19" t="n">
        <v>0</v>
      </c>
      <c r="F12" s="19" t="n">
        <v>2045576.79</v>
      </c>
      <c r="G12" s="19"/>
      <c r="H12" s="19" t="n">
        <v>2045576.79</v>
      </c>
      <c r="I12" s="19"/>
      <c r="J12" s="19"/>
      <c r="K12" s="19"/>
      <c r="L12" s="19" t="n">
        <v>2103727.94253494</v>
      </c>
      <c r="M12" s="20"/>
      <c r="N12" s="21"/>
      <c r="O12" s="21"/>
      <c r="P12" s="19" t="n">
        <v>-1277979.41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95434920.1425471</v>
      </c>
      <c r="C28" s="28" t="n">
        <v>0</v>
      </c>
      <c r="D28" s="28" t="n">
        <v>95434920.1425471</v>
      </c>
      <c r="E28" s="28" t="n">
        <v>0</v>
      </c>
      <c r="F28" s="28" t="n">
        <v>2045576.79</v>
      </c>
      <c r="G28" s="28" t="n">
        <v>0</v>
      </c>
      <c r="H28" s="28" t="n">
        <v>2045576.79</v>
      </c>
      <c r="I28" s="28"/>
      <c r="J28" s="28" t="n">
        <v>0</v>
      </c>
      <c r="K28" s="28"/>
      <c r="L28" s="28" t="n">
        <v>93389343.352547</v>
      </c>
      <c r="M28" s="29"/>
      <c r="N28" s="28" t="n">
        <v>64204.5</v>
      </c>
      <c r="O28" s="28" t="n">
        <v>0</v>
      </c>
      <c r="P28" s="28" t="n">
        <v>-1277979.41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95434920.1425471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93389343.3525471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F46" activeCellId="0" sqref="F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37245</v>
      </c>
      <c r="M2" s="5"/>
    </row>
    <row r="3" customFormat="false" ht="18" hidden="false" customHeight="false" outlineLevel="0" collapsed="false">
      <c r="A3" s="7" t="n">
        <v>37244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4168449.25659717</v>
      </c>
      <c r="C12" s="19"/>
      <c r="D12" s="19" t="n">
        <v>4168449.25659717</v>
      </c>
      <c r="E12" s="19" t="n">
        <v>0</v>
      </c>
      <c r="F12" s="19" t="n">
        <v>2036503.55</v>
      </c>
      <c r="G12" s="19"/>
      <c r="H12" s="19" t="n">
        <v>2036503.55</v>
      </c>
      <c r="I12" s="19"/>
      <c r="J12" s="19"/>
      <c r="K12" s="19"/>
      <c r="L12" s="19" t="n">
        <v>2131945.70659717</v>
      </c>
      <c r="M12" s="20"/>
      <c r="N12" s="21"/>
      <c r="O12" s="21"/>
      <c r="P12" s="19" t="n">
        <v>-1258750.06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95454064.6666093</v>
      </c>
      <c r="C28" s="28" t="n">
        <v>0</v>
      </c>
      <c r="D28" s="28" t="n">
        <v>95454064.6666093</v>
      </c>
      <c r="E28" s="28" t="n">
        <v>0</v>
      </c>
      <c r="F28" s="28" t="n">
        <v>2036503.55</v>
      </c>
      <c r="G28" s="28" t="n">
        <v>0</v>
      </c>
      <c r="H28" s="28" t="n">
        <v>2036503.55</v>
      </c>
      <c r="I28" s="28"/>
      <c r="J28" s="28" t="n">
        <v>0</v>
      </c>
      <c r="K28" s="28"/>
      <c r="L28" s="28" t="n">
        <v>93417561.1166093</v>
      </c>
      <c r="M28" s="29"/>
      <c r="N28" s="28" t="n">
        <v>64204.5</v>
      </c>
      <c r="O28" s="28" t="n">
        <v>0</v>
      </c>
      <c r="P28" s="28" t="n">
        <v>-1258750.06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95454064.6666093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93417561.1166093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4082982.20909169</v>
      </c>
      <c r="C12" s="19"/>
      <c r="D12" s="19" t="n">
        <v>4082982.20909169</v>
      </c>
      <c r="E12" s="19" t="n">
        <v>0</v>
      </c>
      <c r="F12" s="19" t="n">
        <v>2075741.95</v>
      </c>
      <c r="G12" s="19"/>
      <c r="H12" s="19" t="n">
        <v>2075741.95</v>
      </c>
      <c r="I12" s="19"/>
      <c r="J12" s="19"/>
      <c r="K12" s="19"/>
      <c r="L12" s="19" t="n">
        <v>2007240.25909169</v>
      </c>
      <c r="M12" s="20"/>
      <c r="N12" s="21"/>
      <c r="O12" s="21"/>
      <c r="P12" s="19" t="n">
        <v>-1553591.29625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38582105.9959998</v>
      </c>
      <c r="C14" s="19"/>
      <c r="D14" s="19" t="n">
        <v>38582105.9959998</v>
      </c>
      <c r="E14" s="19" t="n">
        <v>-30829260</v>
      </c>
      <c r="F14" s="19" t="n">
        <v>530174</v>
      </c>
      <c r="G14" s="19"/>
      <c r="H14" s="19" t="n">
        <v>530174</v>
      </c>
      <c r="I14" s="19"/>
      <c r="J14" s="19"/>
      <c r="K14" s="19"/>
      <c r="L14" s="19" t="n">
        <v>7222671.99599978</v>
      </c>
      <c r="M14" s="20"/>
      <c r="N14" s="21"/>
      <c r="O14" s="21"/>
      <c r="P14" s="19" t="n">
        <v>7021630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82035399.6600001</v>
      </c>
      <c r="C20" s="19"/>
      <c r="D20" s="19" t="n">
        <v>82035399.6600001</v>
      </c>
      <c r="E20" s="19" t="n">
        <v>0</v>
      </c>
      <c r="F20" s="19" t="n">
        <v>7856805</v>
      </c>
      <c r="G20" s="19"/>
      <c r="H20" s="19" t="n">
        <v>7856805</v>
      </c>
      <c r="I20" s="19"/>
      <c r="J20" s="19"/>
      <c r="K20" s="19"/>
      <c r="L20" s="19" t="n">
        <v>74178594.6600001</v>
      </c>
      <c r="M20" s="20"/>
      <c r="N20" s="21"/>
      <c r="O20" s="21"/>
      <c r="P20" s="19" t="n">
        <v>2535090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128014391.049104</v>
      </c>
      <c r="C28" s="28" t="n">
        <v>0</v>
      </c>
      <c r="D28" s="28" t="n">
        <v>128014391.049104</v>
      </c>
      <c r="E28" s="28" t="n">
        <v>-30829260</v>
      </c>
      <c r="F28" s="28" t="n">
        <v>10462720.95</v>
      </c>
      <c r="G28" s="28" t="n">
        <v>0</v>
      </c>
      <c r="H28" s="28" t="n">
        <v>10462720.95</v>
      </c>
      <c r="I28" s="28"/>
      <c r="J28" s="28" t="n">
        <v>0</v>
      </c>
      <c r="K28" s="28"/>
      <c r="L28" s="28" t="n">
        <v>86722410.0991038</v>
      </c>
      <c r="M28" s="29"/>
      <c r="N28" s="28" t="n">
        <v>64204.5</v>
      </c>
      <c r="O28" s="28" t="n">
        <v>0</v>
      </c>
      <c r="P28" s="28" t="n">
        <v>8003128.70375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86722410.0991038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37232</v>
      </c>
      <c r="M2" s="5"/>
    </row>
    <row r="3" customFormat="false" ht="18" hidden="false" customHeight="false" outlineLevel="0" collapsed="false">
      <c r="A3" s="7" t="n">
        <v>37231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4155680.04490691</v>
      </c>
      <c r="C12" s="19"/>
      <c r="D12" s="19" t="n">
        <v>4155680.04490691</v>
      </c>
      <c r="E12" s="19" t="n">
        <v>0</v>
      </c>
      <c r="F12" s="19" t="n">
        <v>2094227.32</v>
      </c>
      <c r="G12" s="19"/>
      <c r="H12" s="19" t="n">
        <v>2094227.32</v>
      </c>
      <c r="I12" s="19"/>
      <c r="J12" s="19"/>
      <c r="K12" s="19"/>
      <c r="L12" s="19" t="n">
        <v>2061452.72490691</v>
      </c>
      <c r="M12" s="20"/>
      <c r="N12" s="21"/>
      <c r="O12" s="21"/>
      <c r="P12" s="19" t="n">
        <v>-1469880.86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38309432.5959998</v>
      </c>
      <c r="C14" s="19"/>
      <c r="D14" s="19" t="n">
        <v>38309432.5959998</v>
      </c>
      <c r="E14" s="19" t="n">
        <v>-30811120</v>
      </c>
      <c r="F14" s="19" t="n">
        <v>882648</v>
      </c>
      <c r="G14" s="19"/>
      <c r="H14" s="19" t="n">
        <v>882648</v>
      </c>
      <c r="I14" s="19"/>
      <c r="J14" s="19"/>
      <c r="K14" s="19"/>
      <c r="L14" s="19" t="n">
        <v>6615664.59599978</v>
      </c>
      <c r="M14" s="20"/>
      <c r="N14" s="21"/>
      <c r="O14" s="21"/>
      <c r="P14" s="19" t="n">
        <v>5847070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80981337.1600001</v>
      </c>
      <c r="C20" s="19"/>
      <c r="D20" s="19" t="n">
        <v>80981337.1600001</v>
      </c>
      <c r="E20" s="19" t="n">
        <v>0</v>
      </c>
      <c r="F20" s="19" t="n">
        <v>1629870</v>
      </c>
      <c r="G20" s="19"/>
      <c r="H20" s="19" t="n">
        <v>1629870</v>
      </c>
      <c r="I20" s="19"/>
      <c r="J20" s="19"/>
      <c r="K20" s="19"/>
      <c r="L20" s="19" t="n">
        <v>79351467.1600001</v>
      </c>
      <c r="M20" s="20"/>
      <c r="N20" s="21"/>
      <c r="O20" s="21"/>
      <c r="P20" s="19" t="n">
        <v>200590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126715866.264919</v>
      </c>
      <c r="C28" s="28" t="n">
        <v>0</v>
      </c>
      <c r="D28" s="28" t="n">
        <v>126715866.264919</v>
      </c>
      <c r="E28" s="28" t="n">
        <v>-30811120</v>
      </c>
      <c r="F28" s="28" t="n">
        <v>4606745.32</v>
      </c>
      <c r="G28" s="28" t="n">
        <v>0</v>
      </c>
      <c r="H28" s="28" t="n">
        <v>4606745.32</v>
      </c>
      <c r="I28" s="28"/>
      <c r="J28" s="28" t="n">
        <v>0</v>
      </c>
      <c r="K28" s="28"/>
      <c r="L28" s="28" t="n">
        <v>91298000.944919</v>
      </c>
      <c r="M28" s="29"/>
      <c r="N28" s="28" t="n">
        <v>64204.5</v>
      </c>
      <c r="O28" s="28" t="n">
        <v>0</v>
      </c>
      <c r="P28" s="28" t="n">
        <v>4577779.14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126715866.264919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91298000.944919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37235</v>
      </c>
      <c r="M2" s="5"/>
    </row>
    <row r="3" customFormat="false" ht="18" hidden="false" customHeight="false" outlineLevel="0" collapsed="false">
      <c r="A3" s="7" t="n">
        <v>37232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4190483.74181398</v>
      </c>
      <c r="C12" s="19"/>
      <c r="D12" s="19" t="n">
        <v>4190483.74181398</v>
      </c>
      <c r="E12" s="19" t="n">
        <v>0</v>
      </c>
      <c r="F12" s="19" t="n">
        <v>2100395.52</v>
      </c>
      <c r="G12" s="19"/>
      <c r="H12" s="19" t="n">
        <v>2100395.52</v>
      </c>
      <c r="I12" s="19"/>
      <c r="J12" s="19"/>
      <c r="K12" s="19"/>
      <c r="L12" s="19" t="n">
        <v>2090088.22181398</v>
      </c>
      <c r="M12" s="20"/>
      <c r="N12" s="21"/>
      <c r="O12" s="21"/>
      <c r="P12" s="19" t="n">
        <v>-1441565.4825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38995383.6959998</v>
      </c>
      <c r="C14" s="19"/>
      <c r="D14" s="19" t="n">
        <v>38995383.6959998</v>
      </c>
      <c r="E14" s="19" t="n">
        <v>-31526730</v>
      </c>
      <c r="F14" s="19" t="n">
        <v>1045902</v>
      </c>
      <c r="G14" s="19"/>
      <c r="H14" s="19" t="n">
        <v>1045902</v>
      </c>
      <c r="I14" s="19"/>
      <c r="J14" s="19"/>
      <c r="K14" s="19"/>
      <c r="L14" s="19" t="n">
        <v>6422751.69599979</v>
      </c>
      <c r="M14" s="20"/>
      <c r="N14" s="21"/>
      <c r="O14" s="21"/>
      <c r="P14" s="19" t="n">
        <v>5635520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80572087.1600001</v>
      </c>
      <c r="C20" s="19"/>
      <c r="D20" s="19" t="n">
        <v>80572087.1600001</v>
      </c>
      <c r="E20" s="19" t="n">
        <v>0</v>
      </c>
      <c r="F20" s="19" t="n">
        <v>914100</v>
      </c>
      <c r="G20" s="19"/>
      <c r="H20" s="19" t="n">
        <v>914100</v>
      </c>
      <c r="I20" s="19"/>
      <c r="J20" s="19"/>
      <c r="K20" s="19"/>
      <c r="L20" s="19" t="n">
        <v>79657987.1600001</v>
      </c>
      <c r="M20" s="20"/>
      <c r="N20" s="21"/>
      <c r="O20" s="21"/>
      <c r="P20" s="19" t="n">
        <v>55020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127027371.061826</v>
      </c>
      <c r="C28" s="28" t="n">
        <v>0</v>
      </c>
      <c r="D28" s="28" t="n">
        <v>127027371.061826</v>
      </c>
      <c r="E28" s="28" t="n">
        <v>-31526730</v>
      </c>
      <c r="F28" s="28" t="n">
        <v>4060397.52</v>
      </c>
      <c r="G28" s="28" t="n">
        <v>0</v>
      </c>
      <c r="H28" s="28" t="n">
        <v>4060397.52</v>
      </c>
      <c r="I28" s="28"/>
      <c r="J28" s="28" t="n">
        <v>0</v>
      </c>
      <c r="K28" s="28"/>
      <c r="L28" s="28" t="n">
        <v>91440243.5418261</v>
      </c>
      <c r="M28" s="29"/>
      <c r="N28" s="28" t="n">
        <v>64204.5</v>
      </c>
      <c r="O28" s="28" t="n">
        <v>0</v>
      </c>
      <c r="P28" s="28" t="n">
        <v>4248974.5175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127027371.061826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91440243.5418261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37236</v>
      </c>
      <c r="M2" s="5"/>
    </row>
    <row r="3" customFormat="false" ht="18" hidden="false" customHeight="false" outlineLevel="0" collapsed="false">
      <c r="A3" s="7" t="n">
        <v>37235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4041639.58662213</v>
      </c>
      <c r="C12" s="19"/>
      <c r="D12" s="19" t="n">
        <v>4041639.58662213</v>
      </c>
      <c r="E12" s="19" t="n">
        <v>0</v>
      </c>
      <c r="F12" s="19" t="n">
        <v>2102656.72</v>
      </c>
      <c r="G12" s="19"/>
      <c r="H12" s="19" t="n">
        <v>2102656.72</v>
      </c>
      <c r="I12" s="19"/>
      <c r="J12" s="19"/>
      <c r="K12" s="19"/>
      <c r="L12" s="19" t="n">
        <v>1938982.86662213</v>
      </c>
      <c r="M12" s="20"/>
      <c r="N12" s="21"/>
      <c r="O12" s="21"/>
      <c r="P12" s="19" t="n">
        <v>-1587787.4559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36221336.2459998</v>
      </c>
      <c r="C14" s="19"/>
      <c r="D14" s="19" t="n">
        <v>36221336.2459998</v>
      </c>
      <c r="E14" s="19" t="n">
        <v>-29176050</v>
      </c>
      <c r="F14" s="19" t="n">
        <v>3156254</v>
      </c>
      <c r="G14" s="19"/>
      <c r="H14" s="19" t="n">
        <v>3156254</v>
      </c>
      <c r="I14" s="19"/>
      <c r="J14" s="19"/>
      <c r="K14" s="19"/>
      <c r="L14" s="19" t="n">
        <v>3889032.24599978</v>
      </c>
      <c r="M14" s="20"/>
      <c r="N14" s="21"/>
      <c r="O14" s="21"/>
      <c r="P14" s="19" t="n">
        <v>4464420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80443952.1600001</v>
      </c>
      <c r="C20" s="19"/>
      <c r="D20" s="19" t="n">
        <v>80443952.1600001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80443952.1600001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0.211421211250126</v>
      </c>
      <c r="C21" s="19"/>
      <c r="D21" s="19" t="n">
        <v>0.211421211250126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0.211421211250126</v>
      </c>
      <c r="M21" s="20"/>
      <c r="N21" s="21"/>
      <c r="O21" s="21"/>
      <c r="P21" s="19" t="n">
        <v>-19725.3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123992227.176634</v>
      </c>
      <c r="C28" s="28" t="n">
        <v>0</v>
      </c>
      <c r="D28" s="28" t="n">
        <v>123992227.176634</v>
      </c>
      <c r="E28" s="28" t="n">
        <v>-29176050</v>
      </c>
      <c r="F28" s="28" t="n">
        <v>5258910.72</v>
      </c>
      <c r="G28" s="28" t="n">
        <v>0</v>
      </c>
      <c r="H28" s="28" t="n">
        <v>5258910.72</v>
      </c>
      <c r="I28" s="28"/>
      <c r="J28" s="28" t="n">
        <v>0</v>
      </c>
      <c r="K28" s="28"/>
      <c r="L28" s="28" t="n">
        <v>89557266.4566343</v>
      </c>
      <c r="M28" s="29"/>
      <c r="N28" s="28" t="n">
        <v>64204.5</v>
      </c>
      <c r="O28" s="28" t="n">
        <v>0</v>
      </c>
      <c r="P28" s="28" t="n">
        <v>2856907.2441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123992227.176634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89557266.4566343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37237</v>
      </c>
      <c r="M2" s="5"/>
    </row>
    <row r="3" customFormat="false" ht="18" hidden="false" customHeight="false" outlineLevel="0" collapsed="false">
      <c r="A3" s="7" t="n">
        <v>37236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3934714.72805028</v>
      </c>
      <c r="C12" s="19"/>
      <c r="D12" s="19" t="n">
        <v>3934714.72805028</v>
      </c>
      <c r="E12" s="19" t="n">
        <v>0</v>
      </c>
      <c r="F12" s="19" t="n">
        <v>2108206.27</v>
      </c>
      <c r="G12" s="19"/>
      <c r="H12" s="19" t="n">
        <v>2108206.27</v>
      </c>
      <c r="I12" s="19"/>
      <c r="J12" s="19"/>
      <c r="K12" s="19"/>
      <c r="L12" s="19" t="n">
        <v>1826508.45805028</v>
      </c>
      <c r="M12" s="20"/>
      <c r="N12" s="21"/>
      <c r="O12" s="21"/>
      <c r="P12" s="19" t="n">
        <v>-1696047.625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6171835.09599977</v>
      </c>
      <c r="C14" s="19"/>
      <c r="D14" s="19" t="n">
        <v>6171835.09599977</v>
      </c>
      <c r="E14" s="19" t="n">
        <v>760800</v>
      </c>
      <c r="F14" s="19" t="n">
        <v>1596172</v>
      </c>
      <c r="G14" s="19"/>
      <c r="H14" s="19" t="n">
        <v>1596172</v>
      </c>
      <c r="I14" s="19"/>
      <c r="J14" s="19"/>
      <c r="K14" s="19"/>
      <c r="L14" s="19" t="n">
        <v>5336463.09599977</v>
      </c>
      <c r="M14" s="20"/>
      <c r="N14" s="21"/>
      <c r="O14" s="21"/>
      <c r="P14" s="19" t="n">
        <v>428890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93773639.6880624</v>
      </c>
      <c r="C28" s="28" t="n">
        <v>0</v>
      </c>
      <c r="D28" s="28" t="n">
        <v>93773639.6880624</v>
      </c>
      <c r="E28" s="28" t="n">
        <v>760800</v>
      </c>
      <c r="F28" s="28" t="n">
        <v>3704378.27</v>
      </c>
      <c r="G28" s="28" t="n">
        <v>0</v>
      </c>
      <c r="H28" s="28" t="n">
        <v>3704378.27</v>
      </c>
      <c r="I28" s="28"/>
      <c r="J28" s="28" t="n">
        <v>0</v>
      </c>
      <c r="K28" s="28"/>
      <c r="L28" s="28" t="n">
        <v>90830061.4180624</v>
      </c>
      <c r="M28" s="29"/>
      <c r="N28" s="28" t="n">
        <v>64204.5</v>
      </c>
      <c r="O28" s="28" t="n">
        <v>0</v>
      </c>
      <c r="P28" s="28" t="n">
        <v>-1267157.625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93773639.6880624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90830061.4180624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37238</v>
      </c>
      <c r="M2" s="5"/>
    </row>
    <row r="3" customFormat="false" ht="18" hidden="false" customHeight="false" outlineLevel="0" collapsed="false">
      <c r="A3" s="7" t="n">
        <v>37237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3849448.42512482</v>
      </c>
      <c r="C12" s="19"/>
      <c r="D12" s="19" t="n">
        <v>3849448.42512482</v>
      </c>
      <c r="E12" s="19" t="n">
        <v>0</v>
      </c>
      <c r="F12" s="19" t="n">
        <v>2118278.21</v>
      </c>
      <c r="G12" s="19"/>
      <c r="H12" s="19" t="n">
        <v>2118278.21</v>
      </c>
      <c r="I12" s="19"/>
      <c r="J12" s="19"/>
      <c r="K12" s="19"/>
      <c r="L12" s="19" t="n">
        <v>1731170.21512482</v>
      </c>
      <c r="M12" s="20"/>
      <c r="N12" s="21"/>
      <c r="O12" s="21"/>
      <c r="P12" s="19" t="n">
        <v>-1781357.9775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5808620.49599978</v>
      </c>
      <c r="C14" s="19"/>
      <c r="D14" s="19" t="n">
        <v>5808620.49599978</v>
      </c>
      <c r="E14" s="19" t="n">
        <v>1101450</v>
      </c>
      <c r="F14" s="19" t="n">
        <v>1428496</v>
      </c>
      <c r="G14" s="19"/>
      <c r="H14" s="19" t="n">
        <v>1428496</v>
      </c>
      <c r="I14" s="19"/>
      <c r="J14" s="19"/>
      <c r="K14" s="19"/>
      <c r="L14" s="19" t="n">
        <v>5481574.49599978</v>
      </c>
      <c r="M14" s="20"/>
      <c r="N14" s="21"/>
      <c r="O14" s="21"/>
      <c r="P14" s="19" t="n">
        <v>-51980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93325158.785137</v>
      </c>
      <c r="C28" s="28" t="n">
        <v>0</v>
      </c>
      <c r="D28" s="28" t="n">
        <v>93325158.785137</v>
      </c>
      <c r="E28" s="28" t="n">
        <v>1101450</v>
      </c>
      <c r="F28" s="28" t="n">
        <v>3546774.21</v>
      </c>
      <c r="G28" s="28" t="n">
        <v>0</v>
      </c>
      <c r="H28" s="28" t="n">
        <v>3546774.21</v>
      </c>
      <c r="I28" s="28"/>
      <c r="J28" s="28" t="n">
        <v>0</v>
      </c>
      <c r="K28" s="28"/>
      <c r="L28" s="28" t="n">
        <v>90879834.5751369</v>
      </c>
      <c r="M28" s="29"/>
      <c r="N28" s="28" t="n">
        <v>64204.5</v>
      </c>
      <c r="O28" s="28" t="n">
        <v>0</v>
      </c>
      <c r="P28" s="28" t="n">
        <v>-1833337.9775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93325158.785137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90879834.575137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2001-12-20T13:41:12Z</cp:lastPrinted>
  <dcterms:modified xsi:type="dcterms:W3CDTF">2001-12-20T13:41:28Z</dcterms:modified>
  <cp:revision>0</cp:revision>
  <dc:subject/>
  <dc:title/>
</cp:coreProperties>
</file>