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Lumberton O&amp;M" sheetId="2" state="visible" r:id="rId4"/>
    <sheet name="Elizabethtown O&amp;M" sheetId="3" state="visible" r:id="rId5"/>
    <sheet name="Power Plant Payroll" sheetId="4" state="visible" r:id="rId6"/>
    <sheet name="Inflation" sheetId="5" state="visible" r:id="rId7"/>
  </sheets>
  <externalReferences>
    <externalReference r:id="rId8"/>
  </externalReferences>
  <definedNames>
    <definedName function="false" hidden="false" localSheetId="2" name="_xlnm.Print_Area" vbProcedure="false">'Elizabethtown O&amp;M'!$A$1:$S$182</definedName>
    <definedName function="false" hidden="false" localSheetId="1" name="_xlnm.Print_Area" vbProcedure="false">'Lumberton O&amp;M'!$A$1:$U$184</definedName>
    <definedName function="false" hidden="false" localSheetId="3" name="_xlnm.Print_Area" vbProcedure="false">'Power Plant Payroll'!$A$1:$AB$75</definedName>
    <definedName function="false" hidden="false" localSheetId="0" name="_xlnm.Print_Area" vbProcedure="false">Summary!$A$1:$J$26</definedName>
    <definedName function="false" hidden="false" name="base" vbProcedure="false">[1]ASS!$D$25</definedName>
    <definedName function="false" hidden="false" name="sale_date" vbProcedure="false">[1]ASS!$J$54</definedName>
    <definedName function="false" hidden="false" name="Scenario" vbProcedure="false">#REF!</definedName>
    <definedName function="false" hidden="false" name="wcap_int" vbProcedure="false">[1]ASS!$K$46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Note 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351</xdr:colOff>
                <xdr:row>25</xdr:row>
                <xdr:rowOff>6</xdr:rowOff>
              </xdr:from>
              <xdr:to>
                <xdr:col>1</xdr:col>
                <xdr:colOff>-180</xdr:colOff>
                <xdr:row>29</xdr:row>
                <xdr:rowOff>12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Note 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351</xdr:colOff>
                <xdr:row>33</xdr:row>
                <xdr:rowOff>6</xdr:rowOff>
              </xdr:from>
              <xdr:to>
                <xdr:col>1</xdr:col>
                <xdr:colOff>-180</xdr:colOff>
                <xdr:row>37</xdr:row>
                <xdr:rowOff>12</xdr:rowOff>
              </xdr:to>
            </anchor>
          </commentPr>
        </mc:Choice>
        <mc:Fallback/>
      </mc:AlternateContent>
    </commen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Tested at Elizabethtown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351</xdr:colOff>
                <xdr:row>48</xdr:row>
                <xdr:rowOff>6</xdr:rowOff>
              </xdr:from>
              <xdr:to>
                <xdr:col>1</xdr:col>
                <xdr:colOff>-101</xdr:colOff>
                <xdr:row>52</xdr:row>
                <xdr:rowOff>12</xdr:rowOff>
              </xdr:to>
            </anchor>
          </commentPr>
        </mc:Choice>
        <mc:Fallback/>
      </mc:AlternateContent>
    </comment>
    <comment ref="B63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Senior Citizen Golf Tournament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351</xdr:colOff>
                <xdr:row>61</xdr:row>
                <xdr:rowOff>6</xdr:rowOff>
              </xdr:from>
              <xdr:to>
                <xdr:col>1</xdr:col>
                <xdr:colOff>-101</xdr:colOff>
                <xdr:row>65</xdr:row>
                <xdr:rowOff>12</xdr:rowOff>
              </xdr:to>
            </anchor>
          </commentPr>
        </mc:Choice>
        <mc:Fallback/>
      </mc:AlternateContent>
    </comment>
    <comment ref="B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371</xdr:colOff>
                <xdr:row>126</xdr:row>
                <xdr:rowOff>7</xdr:rowOff>
              </xdr:from>
              <xdr:to>
                <xdr:col>1</xdr:col>
                <xdr:colOff>-81</xdr:colOff>
                <xdr:row>130</xdr:row>
                <xdr:rowOff>13</xdr:rowOff>
              </xdr:to>
            </anchor>
          </commentPr>
        </mc:Choice>
        <mc:Fallback/>
      </mc:AlternateContent>
    </comment>
    <comment ref="C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88</xdr:colOff>
                <xdr:row>126</xdr:row>
                <xdr:rowOff>7</xdr:rowOff>
              </xdr:from>
              <xdr:to>
                <xdr:col>4</xdr:col>
                <xdr:colOff>20</xdr:colOff>
                <xdr:row>130</xdr:row>
                <xdr:rowOff>13</xdr:rowOff>
              </xdr:to>
            </anchor>
          </commentPr>
        </mc:Choice>
        <mc:Fallback/>
      </mc:AlternateContent>
    </comment>
    <comment ref="D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126</xdr:row>
                <xdr:rowOff>7</xdr:rowOff>
              </xdr:from>
              <xdr:to>
                <xdr:col>5</xdr:col>
                <xdr:colOff>14</xdr:colOff>
                <xdr:row>130</xdr:row>
                <xdr:rowOff>13</xdr:rowOff>
              </xdr:to>
            </anchor>
          </commentPr>
        </mc:Choice>
        <mc:Fallback/>
      </mc:AlternateContent>
    </comment>
    <comment ref="E17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Note 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350</xdr:colOff>
                <xdr:row>15</xdr:row>
                <xdr:rowOff>6</xdr:rowOff>
              </xdr:from>
              <xdr:to>
                <xdr:col>1</xdr:col>
                <xdr:colOff>-155</xdr:colOff>
                <xdr:row>19</xdr:row>
                <xdr:rowOff>12</xdr:rowOff>
              </xdr:to>
            </anchor>
          </commentPr>
        </mc:Choice>
        <mc:Fallback/>
      </mc:AlternateContent>
    </comment>
    <comment ref="E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58</xdr:colOff>
                <xdr:row>126</xdr:row>
                <xdr:rowOff>7</xdr:rowOff>
              </xdr:from>
              <xdr:to>
                <xdr:col>6</xdr:col>
                <xdr:colOff>14</xdr:colOff>
                <xdr:row>130</xdr:row>
                <xdr:rowOff>13</xdr:rowOff>
              </xdr:to>
            </anchor>
          </commentPr>
        </mc:Choice>
        <mc:Fallback/>
      </mc:AlternateContent>
    </comment>
    <comment ref="F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126</xdr:row>
                <xdr:rowOff>7</xdr:rowOff>
              </xdr:from>
              <xdr:to>
                <xdr:col>6</xdr:col>
                <xdr:colOff>86</xdr:colOff>
                <xdr:row>130</xdr:row>
                <xdr:rowOff>13</xdr:rowOff>
              </xdr:to>
            </anchor>
          </commentPr>
        </mc:Choice>
        <mc:Fallback/>
      </mc:AlternateContent>
    </comment>
    <comment ref="G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22</xdr:colOff>
                <xdr:row>126</xdr:row>
                <xdr:rowOff>7</xdr:rowOff>
              </xdr:from>
              <xdr:to>
                <xdr:col>7</xdr:col>
                <xdr:colOff>68</xdr:colOff>
                <xdr:row>130</xdr:row>
                <xdr:rowOff>13</xdr:rowOff>
              </xdr:to>
            </anchor>
          </commentPr>
        </mc:Choice>
        <mc:Fallback/>
      </mc:AlternateContent>
    </comment>
    <comment ref="H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</xdr:colOff>
                <xdr:row>126</xdr:row>
                <xdr:rowOff>7</xdr:rowOff>
              </xdr:from>
              <xdr:to>
                <xdr:col>8</xdr:col>
                <xdr:colOff>41</xdr:colOff>
                <xdr:row>130</xdr:row>
                <xdr:rowOff>13</xdr:rowOff>
              </xdr:to>
            </anchor>
          </commentPr>
        </mc:Choice>
        <mc:Fallback/>
      </mc:AlternateContent>
    </comment>
    <comment ref="I12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88</xdr:colOff>
                <xdr:row>126</xdr:row>
                <xdr:rowOff>7</xdr:rowOff>
              </xdr:from>
              <xdr:to>
                <xdr:col>9</xdr:col>
                <xdr:colOff>41</xdr:colOff>
                <xdr:row>130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Note 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66</xdr:colOff>
                <xdr:row>24</xdr:row>
                <xdr:rowOff>6</xdr:rowOff>
              </xdr:from>
              <xdr:to>
                <xdr:col>1</xdr:col>
                <xdr:colOff>-382</xdr:colOff>
                <xdr:row>28</xdr:row>
                <xdr:rowOff>12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Note 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66</xdr:colOff>
                <xdr:row>30</xdr:row>
                <xdr:rowOff>6</xdr:rowOff>
              </xdr:from>
              <xdr:to>
                <xdr:col>1</xdr:col>
                <xdr:colOff>-382</xdr:colOff>
                <xdr:row>34</xdr:row>
                <xdr:rowOff>12</xdr:rowOff>
              </xdr:to>
            </anchor>
          </commentPr>
        </mc:Choice>
        <mc:Fallback/>
      </mc:AlternateContent>
    </comment>
    <comment ref="B41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replaced in 1998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66</xdr:colOff>
                <xdr:row>39</xdr:row>
                <xdr:rowOff>6</xdr:rowOff>
              </xdr:from>
              <xdr:to>
                <xdr:col>1</xdr:col>
                <xdr:colOff>-382</xdr:colOff>
                <xdr:row>43</xdr:row>
                <xdr:rowOff>12</xdr:rowOff>
              </xdr:to>
            </anchor>
          </commentPr>
        </mc:Choice>
        <mc:Fallback/>
      </mc:AlternateContent>
    </comment>
    <comment ref="B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294</xdr:colOff>
                <xdr:row>130</xdr:row>
                <xdr:rowOff>7</xdr:rowOff>
              </xdr:from>
              <xdr:to>
                <xdr:col>1</xdr:col>
                <xdr:colOff>-154</xdr:colOff>
                <xdr:row>134</xdr:row>
                <xdr:rowOff>13</xdr:rowOff>
              </xdr:to>
            </anchor>
          </commentPr>
        </mc:Choice>
        <mc:Fallback/>
      </mc:AlternateContent>
    </comment>
    <comment ref="C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130</xdr:row>
                <xdr:rowOff>7</xdr:rowOff>
              </xdr:from>
              <xdr:to>
                <xdr:col>4</xdr:col>
                <xdr:colOff>27</xdr:colOff>
                <xdr:row>134</xdr:row>
                <xdr:rowOff>13</xdr:rowOff>
              </xdr:to>
            </anchor>
          </commentPr>
        </mc:Choice>
        <mc:Fallback/>
      </mc:AlternateContent>
    </comment>
    <comment ref="D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130</xdr:row>
                <xdr:rowOff>7</xdr:rowOff>
              </xdr:from>
              <xdr:to>
                <xdr:col>5</xdr:col>
                <xdr:colOff>42</xdr:colOff>
                <xdr:row>134</xdr:row>
                <xdr:rowOff>13</xdr:rowOff>
              </xdr:to>
            </anchor>
          </commentPr>
        </mc:Choice>
        <mc:Fallback/>
      </mc:AlternateContent>
    </comment>
    <comment ref="E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130</xdr:row>
                <xdr:rowOff>7</xdr:rowOff>
              </xdr:from>
              <xdr:to>
                <xdr:col>6</xdr:col>
                <xdr:colOff>31</xdr:colOff>
                <xdr:row>134</xdr:row>
                <xdr:rowOff>13</xdr:rowOff>
              </xdr:to>
            </anchor>
          </commentPr>
        </mc:Choice>
        <mc:Fallback/>
      </mc:AlternateContent>
    </comment>
    <comment ref="F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130</xdr:row>
                <xdr:rowOff>7</xdr:rowOff>
              </xdr:from>
              <xdr:to>
                <xdr:col>7</xdr:col>
                <xdr:colOff>9</xdr:colOff>
                <xdr:row>134</xdr:row>
                <xdr:rowOff>13</xdr:rowOff>
              </xdr:to>
            </anchor>
          </commentPr>
        </mc:Choice>
        <mc:Fallback/>
      </mc:AlternateContent>
    </comment>
    <comment ref="G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130</xdr:row>
                <xdr:rowOff>7</xdr:rowOff>
              </xdr:from>
              <xdr:to>
                <xdr:col>8</xdr:col>
                <xdr:colOff>53</xdr:colOff>
                <xdr:row>134</xdr:row>
                <xdr:rowOff>13</xdr:rowOff>
              </xdr:to>
            </anchor>
          </commentPr>
        </mc:Choice>
        <mc:Fallback/>
      </mc:AlternateContent>
    </comment>
    <comment ref="H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130</xdr:row>
                <xdr:rowOff>7</xdr:rowOff>
              </xdr:from>
              <xdr:to>
                <xdr:col>9</xdr:col>
                <xdr:colOff>25</xdr:colOff>
                <xdr:row>134</xdr:row>
                <xdr:rowOff>13</xdr:rowOff>
              </xdr:to>
            </anchor>
          </commentPr>
        </mc:Choice>
        <mc:Fallback/>
      </mc:AlternateContent>
    </comment>
    <comment ref="I13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Per Jerry Campbell on 12/19/00 Boiler Chemicals $2.30/hr when supplying steam only $2.50 when generating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130</xdr:row>
                <xdr:rowOff>7</xdr:rowOff>
              </xdr:from>
              <xdr:to>
                <xdr:col>11</xdr:col>
                <xdr:colOff>16</xdr:colOff>
                <xdr:row>134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40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Rate is between $11.50 and $17.00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38</xdr:row>
                <xdr:rowOff>7</xdr:rowOff>
              </xdr:from>
              <xdr:to>
                <xdr:col>7</xdr:col>
                <xdr:colOff>7</xdr:colOff>
                <xdr:row>42</xdr:row>
                <xdr:rowOff>13</xdr:rowOff>
              </xdr:to>
            </anchor>
          </commentPr>
        </mc:Choice>
        <mc:Fallback/>
      </mc:AlternateContent>
    </comment>
    <comment ref="F41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Rate is between $11.50 and $17.00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39</xdr:row>
                <xdr:rowOff>7</xdr:rowOff>
              </xdr:from>
              <xdr:to>
                <xdr:col>7</xdr:col>
                <xdr:colOff>7</xdr:colOff>
                <xdr:row>43</xdr:row>
                <xdr:rowOff>13</xdr:rowOff>
              </xdr:to>
            </anchor>
          </commentPr>
        </mc:Choice>
        <mc:Fallback/>
      </mc:AlternateContent>
    </comment>
    <comment ref="F42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Rate is between $11.50 and $17.00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40</xdr:row>
                <xdr:rowOff>7</xdr:rowOff>
              </xdr:from>
              <xdr:to>
                <xdr:col>7</xdr:col>
                <xdr:colOff>7</xdr:colOff>
                <xdr:row>44</xdr:row>
                <xdr:rowOff>13</xdr:rowOff>
              </xdr:to>
            </anchor>
          </commentPr>
        </mc:Choice>
        <mc:Fallback/>
      </mc:AlternateContent>
    </comment>
    <comment ref="F43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Rate is between $11.50 and $17.00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61</xdr:colOff>
                <xdr:row>41</xdr:row>
                <xdr:rowOff>7</xdr:rowOff>
              </xdr:from>
              <xdr:to>
                <xdr:col>8</xdr:col>
                <xdr:colOff>15</xdr:colOff>
                <xdr:row>45</xdr:row>
                <xdr:rowOff>13</xdr:rowOff>
              </xdr:to>
            </anchor>
          </commentPr>
        </mc:Choice>
        <mc:Fallback/>
      </mc:AlternateContent>
    </commen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Rate is between $11.50 and $17.00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68</xdr:colOff>
                <xdr:row>42</xdr:row>
                <xdr:rowOff>7</xdr:rowOff>
              </xdr:from>
              <xdr:to>
                <xdr:col>6</xdr:col>
                <xdr:colOff>94</xdr:colOff>
                <xdr:row>46</xdr:row>
                <xdr:rowOff>13</xdr:rowOff>
              </xdr:to>
            </anchor>
          </commentPr>
        </mc:Choice>
        <mc:Fallback/>
      </mc:AlternateContent>
    </comment>
    <comment ref="V18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This is purely my assumption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22</xdr:colOff>
                <xdr:row>16</xdr:row>
                <xdr:rowOff>7</xdr:rowOff>
              </xdr:from>
              <xdr:to>
                <xdr:col>22</xdr:col>
                <xdr:colOff>3</xdr:colOff>
                <xdr:row>20</xdr:row>
                <xdr:rowOff>13</xdr:rowOff>
              </xdr:to>
            </anchor>
          </commentPr>
        </mc:Choice>
        <mc:Fallback/>
      </mc:AlternateContent>
    </comment>
    <comment ref="V19" authorId="0">
      <text>
        <r>
          <rPr>
            <b val="true"/>
            <sz val="8"/>
            <color rgb="FF000000"/>
            <rFont val="Tahoma"/>
            <family val="0"/>
          </rPr>
          <t xml:space="preserve">dbeach:
</t>
        </r>
        <r>
          <rPr>
            <sz val="8"/>
            <color rgb="FF000000"/>
            <rFont val="Tahoma"/>
            <family val="0"/>
          </rPr>
          <t xml:space="preserve">This is purely my assumption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12</xdr:colOff>
                <xdr:row>17</xdr:row>
                <xdr:rowOff>7</xdr:rowOff>
              </xdr:from>
              <xdr:to>
                <xdr:col>23</xdr:col>
                <xdr:colOff>7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<sst xmlns="http://schemas.openxmlformats.org/spreadsheetml/2006/main" count="710" uniqueCount="275">
  <si>
    <t xml:space="preserve">Lumberton &amp; Elizabethtown O&amp;M Summary</t>
  </si>
  <si>
    <t xml:space="preserve">All Amounts in Year 2001 $</t>
  </si>
  <si>
    <t xml:space="preserve">Lumberton O&amp;M</t>
  </si>
  <si>
    <t xml:space="preserve">Elizabethtown O&amp;M</t>
  </si>
  <si>
    <t xml:space="preserve">Total O&amp;M</t>
  </si>
  <si>
    <t xml:space="preserve">Salary</t>
  </si>
  <si>
    <t xml:space="preserve">Burden</t>
  </si>
  <si>
    <t xml:space="preserve">Total Salary</t>
  </si>
  <si>
    <t xml:space="preserve">Total O&amp;M and Salary</t>
  </si>
  <si>
    <t xml:space="preserve">Lumberton</t>
  </si>
  <si>
    <t xml:space="preserve">Rev 4 01/11/00</t>
  </si>
  <si>
    <t xml:space="preserve">Building</t>
  </si>
  <si>
    <t xml:space="preserve">F</t>
  </si>
  <si>
    <t xml:space="preserve">Roof</t>
  </si>
  <si>
    <t xml:space="preserve">Painting</t>
  </si>
  <si>
    <t xml:space="preserve">Landscaping</t>
  </si>
  <si>
    <t xml:space="preserve">Yard equipment</t>
  </si>
  <si>
    <t xml:space="preserve">Ex Lights</t>
  </si>
  <si>
    <t xml:space="preserve">Hvac</t>
  </si>
  <si>
    <t xml:space="preserve">Elevator</t>
  </si>
  <si>
    <t xml:space="preserve">Pest control</t>
  </si>
  <si>
    <t xml:space="preserve">Rolling equipment</t>
  </si>
  <si>
    <t xml:space="preserve">Structures maint</t>
  </si>
  <si>
    <t xml:space="preserve">Boiler gas &amp; gas inj</t>
  </si>
  <si>
    <t xml:space="preserve">V</t>
  </si>
  <si>
    <t xml:space="preserve">Full Load 7 x24</t>
  </si>
  <si>
    <t xml:space="preserve">Main Stack</t>
  </si>
  <si>
    <t xml:space="preserve">Boiler water walls</t>
  </si>
  <si>
    <t xml:space="preserve">more we cycle the sooner we'll have spend</t>
  </si>
  <si>
    <t xml:space="preserve">Superheaters</t>
  </si>
  <si>
    <t xml:space="preserve">Boiler blowdown</t>
  </si>
  <si>
    <t xml:space="preserve">Chemical injection pumps</t>
  </si>
  <si>
    <t xml:space="preserve">Traveling grates</t>
  </si>
  <si>
    <t xml:space="preserve">function of hours used =&gt; 5 to 5 1/2 years</t>
  </si>
  <si>
    <t xml:space="preserve">Feeders</t>
  </si>
  <si>
    <t xml:space="preserve">Ash Handling</t>
  </si>
  <si>
    <t xml:space="preserve">Fuel handling </t>
  </si>
  <si>
    <t xml:space="preserve">Boiler feed pumps</t>
  </si>
  <si>
    <t xml:space="preserve">Boiler feed system</t>
  </si>
  <si>
    <t xml:space="preserve">Main steam piping</t>
  </si>
  <si>
    <t xml:space="preserve">Turbine extraction</t>
  </si>
  <si>
    <t xml:space="preserve">LP steam</t>
  </si>
  <si>
    <t xml:space="preserve">IP team</t>
  </si>
  <si>
    <t xml:space="preserve">HP Steam</t>
  </si>
  <si>
    <t xml:space="preserve">Export steam</t>
  </si>
  <si>
    <t xml:space="preserve">Demineralizer</t>
  </si>
  <si>
    <t xml:space="preserve">Periodic Maintenance</t>
  </si>
  <si>
    <t xml:space="preserve">Economizer</t>
  </si>
  <si>
    <t xml:space="preserve">Insulation repair</t>
  </si>
  <si>
    <t xml:space="preserve">Boiler chem wash</t>
  </si>
  <si>
    <t xml:space="preserve">Periodic Maintenance every 10 years</t>
  </si>
  <si>
    <t xml:space="preserve">Ash silo repair</t>
  </si>
  <si>
    <t xml:space="preserve">Airheater replace</t>
  </si>
  <si>
    <t xml:space="preserve">Gas duct inlet</t>
  </si>
  <si>
    <t xml:space="preserve">Gas duct outlet</t>
  </si>
  <si>
    <t xml:space="preserve">Bag house replace</t>
  </si>
  <si>
    <t xml:space="preserve">Every 4 years</t>
  </si>
  <si>
    <t xml:space="preserve">Penthouse casing</t>
  </si>
  <si>
    <t xml:space="preserve">Boiler inspection</t>
  </si>
  <si>
    <t xml:space="preserve">Boiler maintenance</t>
  </si>
  <si>
    <t xml:space="preserve">Air testing</t>
  </si>
  <si>
    <t xml:space="preserve">Licensing air</t>
  </si>
  <si>
    <t xml:space="preserve">Fuel testing</t>
  </si>
  <si>
    <t xml:space="preserve">Water monitoring</t>
  </si>
  <si>
    <t xml:space="preserve">Waste disposal</t>
  </si>
  <si>
    <t xml:space="preserve">CEMS Installation</t>
  </si>
  <si>
    <t xml:space="preserve">CEMS Gas &amp; Maintenance</t>
  </si>
  <si>
    <t xml:space="preserve">Emission monitoring</t>
  </si>
  <si>
    <t xml:space="preserve">CEMS when we become subject to Title IV</t>
  </si>
  <si>
    <t xml:space="preserve">Enironmental</t>
  </si>
  <si>
    <t xml:space="preserve">Travel expenses</t>
  </si>
  <si>
    <t xml:space="preserve">Meals</t>
  </si>
  <si>
    <t xml:space="preserve">Refreshments</t>
  </si>
  <si>
    <t xml:space="preserve">Employee relations</t>
  </si>
  <si>
    <t xml:space="preserve">Community dontation</t>
  </si>
  <si>
    <t xml:space="preserve">PR</t>
  </si>
  <si>
    <t xml:space="preserve">Training development</t>
  </si>
  <si>
    <t xml:space="preserve">Training travel</t>
  </si>
  <si>
    <t xml:space="preserve">Training meals</t>
  </si>
  <si>
    <t xml:space="preserve">Safety programs</t>
  </si>
  <si>
    <t xml:space="preserve">Professional dues</t>
  </si>
  <si>
    <t xml:space="preserve">Training</t>
  </si>
  <si>
    <t xml:space="preserve">Phone&amp; fax</t>
  </si>
  <si>
    <t xml:space="preserve">Cell phone</t>
  </si>
  <si>
    <t xml:space="preserve">Office equipment maint</t>
  </si>
  <si>
    <t xml:space="preserve">Copier replacement</t>
  </si>
  <si>
    <t xml:space="preserve">Utilities</t>
  </si>
  <si>
    <t xml:space="preserve">Janitorial</t>
  </si>
  <si>
    <t xml:space="preserve">Office supplies</t>
  </si>
  <si>
    <t xml:space="preserve">Postage meter</t>
  </si>
  <si>
    <t xml:space="preserve">Overnight mail</t>
  </si>
  <si>
    <t xml:space="preserve">Computer S/Hardware</t>
  </si>
  <si>
    <t xml:space="preserve">Computer support </t>
  </si>
  <si>
    <t xml:space="preserve">Office Expenes</t>
  </si>
  <si>
    <t xml:space="preserve">Cooling tower</t>
  </si>
  <si>
    <t xml:space="preserve">Cooling tower box re</t>
  </si>
  <si>
    <t xml:space="preserve">Cool tower gear rep </t>
  </si>
  <si>
    <t xml:space="preserve">Cooling tower repair</t>
  </si>
  <si>
    <t xml:space="preserve">Generator inspect</t>
  </si>
  <si>
    <t xml:space="preserve">Every "x" hours</t>
  </si>
  <si>
    <t xml:space="preserve">Generator repair</t>
  </si>
  <si>
    <t xml:space="preserve">Turbine inspection</t>
  </si>
  <si>
    <t xml:space="preserve">Turbine repairs</t>
  </si>
  <si>
    <t xml:space="preserve">Every "y" hours, good for 3 more years</t>
  </si>
  <si>
    <t xml:space="preserve">Vacuum pumps</t>
  </si>
  <si>
    <t xml:space="preserve">Hot well pumps</t>
  </si>
  <si>
    <t xml:space="preserve">Inst air</t>
  </si>
  <si>
    <t xml:space="preserve">Electrotest 2yrs</t>
  </si>
  <si>
    <t xml:space="preserve">Electrotest 5yrs</t>
  </si>
  <si>
    <t xml:space="preserve">Fire pump</t>
  </si>
  <si>
    <t xml:space="preserve">DA Tank NDT Testing</t>
  </si>
  <si>
    <t xml:space="preserve">Front end loader repair</t>
  </si>
  <si>
    <t xml:space="preserve">By Hours</t>
  </si>
  <si>
    <t xml:space="preserve">Boiler safety checks</t>
  </si>
  <si>
    <t xml:space="preserve">Every Year Hydrostatic Test, Every 8 years Take them off the boiler and be dismantled and tested</t>
  </si>
  <si>
    <t xml:space="preserve">L.C. Transformer</t>
  </si>
  <si>
    <t xml:space="preserve">Tested Every 2 years</t>
  </si>
  <si>
    <t xml:space="preserve">ID fan motors</t>
  </si>
  <si>
    <t xml:space="preserve">Every "z" hours </t>
  </si>
  <si>
    <t xml:space="preserve">Hours Generating Power &amp; Steam</t>
  </si>
  <si>
    <t xml:space="preserve">Hours Generating Steam Only</t>
  </si>
  <si>
    <t xml:space="preserve">Cost Generating Power &amp; Steam</t>
  </si>
  <si>
    <t xml:space="preserve">Cost Generating Steam Only</t>
  </si>
  <si>
    <t xml:space="preserve">Boiler chems</t>
  </si>
  <si>
    <t xml:space="preserve">Demin chems</t>
  </si>
  <si>
    <t xml:space="preserve">This would go away with an econo-chem trailer plus one 18 hour man-day 3 times per week. Cost of a trailer is ?</t>
  </si>
  <si>
    <t xml:space="preserve">Cooling tower chems</t>
  </si>
  <si>
    <t xml:space="preserve">Waste water chems</t>
  </si>
  <si>
    <t xml:space="preserve">Water pretreatment</t>
  </si>
  <si>
    <t xml:space="preserve">Lab supplies</t>
  </si>
  <si>
    <t xml:space="preserve">Chem supplies</t>
  </si>
  <si>
    <t xml:space="preserve">Coal Distribution chute GF</t>
  </si>
  <si>
    <t xml:space="preserve">F/V</t>
  </si>
  <si>
    <t xml:space="preserve">Depends on type of coal and usage</t>
  </si>
  <si>
    <t xml:space="preserve">Conveyors belts GF</t>
  </si>
  <si>
    <t xml:space="preserve">Every 10 years more or less</t>
  </si>
  <si>
    <t xml:space="preserve">Coal underfeed GF</t>
  </si>
  <si>
    <t xml:space="preserve">Every 5 years</t>
  </si>
  <si>
    <t xml:space="preserve">Coal loadout CCHF</t>
  </si>
  <si>
    <t xml:space="preserve">Based on Usage</t>
  </si>
  <si>
    <t xml:space="preserve">Rail Maintenance CCHF</t>
  </si>
  <si>
    <t xml:space="preserve">Coal systems</t>
  </si>
  <si>
    <t xml:space="preserve">Co truck</t>
  </si>
  <si>
    <t xml:space="preserve">2 trucks - 3/4 ton pick ups</t>
  </si>
  <si>
    <t xml:space="preserve">City water</t>
  </si>
  <si>
    <t xml:space="preserve">Total Operations &amp; Maintenance in 2000 $</t>
  </si>
  <si>
    <t xml:space="preserve">Total Operations &amp; Maintenance in Nominal $</t>
  </si>
  <si>
    <t xml:space="preserve">Total Fixed Operating Expenses in Nominal $</t>
  </si>
  <si>
    <t xml:space="preserve">Maintenance Reserve Accrual Adjustment to Insure There is Never a Negative Balance</t>
  </si>
  <si>
    <t xml:space="preserve">Maintenance Reserve Accrual</t>
  </si>
  <si>
    <t xml:space="preserve">Total Variable Operating Expenses</t>
  </si>
  <si>
    <t xml:space="preserve">Upfront Capital Expenditures</t>
  </si>
  <si>
    <t xml:space="preserve">a. We need to O/H both boiler feed pumps to get max flow to bring units to 37.5 MW</t>
  </si>
  <si>
    <t xml:space="preserve">b. Every year the feed water control valve on both boiler wash out because of high differantal pressure on these valves we </t>
  </si>
  <si>
    <t xml:space="preserve">    need to look at adding a variable pressure pump payback should be in 4 years </t>
  </si>
  <si>
    <t xml:space="preserve">c. Economizer were replaced to a larger design and have had no tube leakes</t>
  </si>
  <si>
    <t xml:space="preserve">d. We need to replace all the fill in the cooling tower to get 37.5</t>
  </si>
  <si>
    <t xml:space="preserve">e. We need to replace bad metal in the frames before we add new fill</t>
  </si>
  <si>
    <t xml:space="preserve">Elizabethtown</t>
  </si>
  <si>
    <t xml:space="preserve">Ex &amp; Int Lights</t>
  </si>
  <si>
    <t xml:space="preserve">Based on Hours run could go as low as 25k</t>
  </si>
  <si>
    <t xml:space="preserve">Periodic Inspection / Mainteneance if we have to replace a stack lliner its 100k</t>
  </si>
  <si>
    <t xml:space="preserve">Periodic Maintenance based on inspections</t>
  </si>
  <si>
    <t xml:space="preserve">Chemical injection </t>
  </si>
  <si>
    <t xml:space="preserve">Feeders take two people, and we don't have good boiler feed control - 3 year pay-back</t>
  </si>
  <si>
    <t xml:space="preserve">Beads probably need to be replaced, but we son't know until they are inspected</t>
  </si>
  <si>
    <t xml:space="preserve">Depends on the boiler tube samples that are pulled</t>
  </si>
  <si>
    <t xml:space="preserve">Plugmill</t>
  </si>
  <si>
    <t xml:space="preserve">They need to be repaired</t>
  </si>
  <si>
    <t xml:space="preserve">Due again in 2003 to 2005</t>
  </si>
  <si>
    <t xml:space="preserve">Penthouse roof repair</t>
  </si>
  <si>
    <t xml:space="preserve">Office equipment maint     3,000</t>
  </si>
  <si>
    <t xml:space="preserve">Tower Repair</t>
  </si>
  <si>
    <t xml:space="preserve">Generator inspection</t>
  </si>
  <si>
    <t xml:space="preserve">Steam jet ejt</t>
  </si>
  <si>
    <t xml:space="preserve">Well PP repair/Acid trmt</t>
  </si>
  <si>
    <t xml:space="preserve">Neuralization tank</t>
  </si>
  <si>
    <t xml:space="preserve">Well Water - Candidate for the econo-chem trailer</t>
  </si>
  <si>
    <t xml:space="preserve">cooling tower chems</t>
  </si>
  <si>
    <t xml:space="preserve">Water pretrearment</t>
  </si>
  <si>
    <t xml:space="preserve">Lab chems</t>
  </si>
  <si>
    <t xml:space="preserve">Total Variable Operating Expenses in Nominal $</t>
  </si>
  <si>
    <t xml:space="preserve">a. Need to install new feeders to smooth out operation and inprove control to boilers also with the old feeder it takes 2 men to </t>
  </si>
  <si>
    <t xml:space="preserve">    start 1 up and put it in service , the new style can be started from the control room</t>
  </si>
  <si>
    <t xml:space="preserve">b. We need to O/H both boiler feed pumps to get to max flow to reach 37.5 MW</t>
  </si>
  <si>
    <t xml:space="preserve">c. Every year the feed water control valves on both boilers wash out because og high differantal pressure, we need to look at </t>
  </si>
  <si>
    <t xml:space="preserve">    adding a variable pressure pump.</t>
  </si>
  <si>
    <t xml:space="preserve">d. The 2" condensate line to steam host needs to be replaced</t>
  </si>
  <si>
    <t xml:space="preserve">e. Demin need a new PLC system</t>
  </si>
  <si>
    <t xml:space="preserve">f. We need to replace all fill in the cooling tower to get to full load of 37.5 MW</t>
  </si>
  <si>
    <t xml:space="preserve">g. Structure in very poor shape</t>
  </si>
  <si>
    <t xml:space="preserve">Lumberton &amp; Elizabethtown Power Plant Payroll</t>
  </si>
  <si>
    <t xml:space="preserve">Escalation</t>
  </si>
  <si>
    <t xml:space="preserve">Cumulative escalation</t>
  </si>
  <si>
    <t xml:space="preserve">Payroll Expense</t>
  </si>
  <si>
    <t xml:space="preserve">Bonus Expense</t>
  </si>
  <si>
    <t xml:space="preserve">Regular</t>
  </si>
  <si>
    <t xml:space="preserve">Overtime</t>
  </si>
  <si>
    <t xml:space="preserve">Total</t>
  </si>
  <si>
    <t xml:space="preserve">Wage</t>
  </si>
  <si>
    <t xml:space="preserve">Salaries and Wage Rates in 2001 $</t>
  </si>
  <si>
    <t xml:space="preserve">Cost</t>
  </si>
  <si>
    <t xml:space="preserve">Rate</t>
  </si>
  <si>
    <t xml:space="preserve">Payroll</t>
  </si>
  <si>
    <t xml:space="preserve">Expected</t>
  </si>
  <si>
    <t xml:space="preserve">Position</t>
  </si>
  <si>
    <t xml:space="preserve">Name</t>
  </si>
  <si>
    <t xml:space="preserve">Hourly Rate</t>
  </si>
  <si>
    <t xml:space="preserve">Overtime Rate</t>
  </si>
  <si>
    <t xml:space="preserve">Weeks</t>
  </si>
  <si>
    <t xml:space="preserve">Hours/Week</t>
  </si>
  <si>
    <t xml:space="preserve">Hours/Year</t>
  </si>
  <si>
    <t xml:space="preserve">Percentage</t>
  </si>
  <si>
    <t xml:space="preserve">Hours</t>
  </si>
  <si>
    <t xml:space="preserve">per Person</t>
  </si>
  <si>
    <t xml:space="preserve">Bonus Rate</t>
  </si>
  <si>
    <t xml:space="preserve">Bonus</t>
  </si>
  <si>
    <t xml:space="preserve">Plant Manager</t>
  </si>
  <si>
    <t xml:space="preserve">Jerry Campbell</t>
  </si>
  <si>
    <t xml:space="preserve">Opns Supervisor</t>
  </si>
  <si>
    <t xml:space="preserve">Randy Musselwhite</t>
  </si>
  <si>
    <t xml:space="preserve">Maint Supervisor</t>
  </si>
  <si>
    <t xml:space="preserve">Open</t>
  </si>
  <si>
    <t xml:space="preserve">Salary Plus Overtime</t>
  </si>
  <si>
    <t xml:space="preserve">Shift Supervisors</t>
  </si>
  <si>
    <t xml:space="preserve">Stan Bailey</t>
  </si>
  <si>
    <t xml:space="preserve">Eric Pait</t>
  </si>
  <si>
    <t xml:space="preserve">Hourly</t>
  </si>
  <si>
    <t xml:space="preserve">Tech 1</t>
  </si>
  <si>
    <t xml:space="preserve">David Jackson</t>
  </si>
  <si>
    <t xml:space="preserve">Bill Huggins</t>
  </si>
  <si>
    <t xml:space="preserve">Frank Melvin</t>
  </si>
  <si>
    <t xml:space="preserve">David Evers</t>
  </si>
  <si>
    <t xml:space="preserve">Greg Boykin</t>
  </si>
  <si>
    <t xml:space="preserve">Donnie Todd</t>
  </si>
  <si>
    <t xml:space="preserve">Terrence Lesane</t>
  </si>
  <si>
    <t xml:space="preserve">Brian Wilkerson</t>
  </si>
  <si>
    <t xml:space="preserve">Terry Nealy</t>
  </si>
  <si>
    <t xml:space="preserve">Randy Coates</t>
  </si>
  <si>
    <t xml:space="preserve">Rick Houser</t>
  </si>
  <si>
    <t xml:space="preserve">Tech 2</t>
  </si>
  <si>
    <t xml:space="preserve">Billy Gerald</t>
  </si>
  <si>
    <t xml:space="preserve">Cleveland Oxendine</t>
  </si>
  <si>
    <t xml:space="preserve">Chris Munns</t>
  </si>
  <si>
    <t xml:space="preserve">Leon Shaw</t>
  </si>
  <si>
    <t xml:space="preserve">Tech 3</t>
  </si>
  <si>
    <t xml:space="preserve">Michael Floyd</t>
  </si>
  <si>
    <t xml:space="preserve">Joe Bivens</t>
  </si>
  <si>
    <t xml:space="preserve">Ed Dailey</t>
  </si>
  <si>
    <t xml:space="preserve">Comptroller</t>
  </si>
  <si>
    <t xml:space="preserve">Office Secretary</t>
  </si>
  <si>
    <t xml:space="preserve">Judy Walters</t>
  </si>
  <si>
    <t xml:space="preserve">Purchasing/Invoicing Clerk</t>
  </si>
  <si>
    <t xml:space="preserve">Vicky Williamson</t>
  </si>
  <si>
    <t xml:space="preserve">Total Personnel</t>
  </si>
  <si>
    <t xml:space="preserve">Benefits</t>
  </si>
  <si>
    <t xml:space="preserve">Sick time</t>
  </si>
  <si>
    <t xml:space="preserve">401(k) w/ 6% Contribution</t>
  </si>
  <si>
    <t xml:space="preserve">PPO for Medical</t>
  </si>
  <si>
    <t xml:space="preserve">Vacation based on Seniority</t>
  </si>
  <si>
    <t xml:space="preserve">yrs</t>
  </si>
  <si>
    <t xml:space="preserve">wks</t>
  </si>
  <si>
    <t xml:space="preserve">Over 15</t>
  </si>
  <si>
    <t xml:space="preserve">Uniforms</t>
  </si>
  <si>
    <t xml:space="preserve">?</t>
  </si>
  <si>
    <t xml:space="preserve">Plant Mgr</t>
  </si>
  <si>
    <t xml:space="preserve">Opns Supv</t>
  </si>
  <si>
    <t xml:space="preserve">Shift Supv</t>
  </si>
  <si>
    <t xml:space="preserve">Other Assumptions</t>
  </si>
  <si>
    <t xml:space="preserve">10% Overtime</t>
  </si>
  <si>
    <t xml:space="preserve">They will receive a salary increase to match inflation every year</t>
  </si>
  <si>
    <t xml:space="preserve">US Inflation Rates</t>
  </si>
  <si>
    <t xml:space="preserve">Annual Inflation Rates</t>
  </si>
  <si>
    <t xml:space="preserve">%</t>
  </si>
  <si>
    <t xml:space="preserve">Cumulative Inflation Rates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</si>
</sst>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[RED]&quot;($&quot;#,##0\)"/>
    <numFmt numFmtId="166" formatCode="#,##0"/>
    <numFmt numFmtId="167" formatCode="_(* #,##0.00_);_(* \(#,##0.00\);_(* \-??_);_(@_)"/>
    <numFmt numFmtId="168" formatCode="\$#,##0.00_);[RED]&quot;($&quot;#,##0.00\)"/>
    <numFmt numFmtId="169" formatCode="#,##0.00"/>
    <numFmt numFmtId="170" formatCode="_(\$* #,##0.00_);_(\$* \(#,##0.00\);_(\$* \-??_);_(@_)"/>
    <numFmt numFmtId="171" formatCode="_(\$* #,##0_);_(\$* \(#,##0\);_(\$* \-??_);_(@_)"/>
    <numFmt numFmtId="172" formatCode="0%"/>
    <numFmt numFmtId="173" formatCode="0.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%20Workfile/EIM/Alive%20Deals/ALAMAC/Models/121500%20Alamac%20Base%20Case%20d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MAJOR"/>
      <sheetName val="CURVES"/>
      <sheetName val="FINANCE"/>
      <sheetName val="FED TAX"/>
      <sheetName val="OPER TAX"/>
      <sheetName val="DEPR"/>
      <sheetName val="BS_IS"/>
      <sheetName val="CHANGE_LOG"/>
      <sheetName val="REF1"/>
      <sheetName val="REF2"/>
      <sheetName val="REF3"/>
      <sheetName val="REF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11.42"/>
    <col collapsed="false" customWidth="true" hidden="false" outlineLevel="0" max="3" min="3" style="0" width="11.13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0.41"/>
    <col collapsed="false" customWidth="true" hidden="false" outlineLevel="0" max="7" min="7" style="0" width="11.42"/>
    <col collapsed="false" customWidth="true" hidden="false" outlineLevel="0" max="8" min="8" style="0" width="10.71"/>
    <col collapsed="false" customWidth="true" hidden="false" outlineLevel="0" max="9" min="9" style="0" width="11.7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/>
    </row>
    <row r="3" customFormat="false" ht="12.75" hidden="false" customHeight="false" outlineLevel="0" collapsed="false">
      <c r="A3" s="3" t="s">
        <v>1</v>
      </c>
    </row>
    <row r="5" customFormat="false" ht="12.75" hidden="false" customHeight="false" outlineLevel="0" collapsed="false">
      <c r="B5" s="2" t="n">
        <v>2001</v>
      </c>
      <c r="C5" s="2" t="n">
        <v>2002</v>
      </c>
      <c r="D5" s="2" t="n">
        <v>2003</v>
      </c>
      <c r="E5" s="2" t="n">
        <v>2004</v>
      </c>
      <c r="F5" s="2" t="n">
        <v>2005</v>
      </c>
      <c r="G5" s="2" t="n">
        <v>2006</v>
      </c>
      <c r="H5" s="2" t="n">
        <v>2007</v>
      </c>
      <c r="I5" s="2" t="n">
        <v>2008</v>
      </c>
    </row>
    <row r="6" customFormat="false" ht="12.75" hidden="false" customHeight="false" outlineLevel="0" collapsed="false">
      <c r="A6" s="0" t="s">
        <v>2</v>
      </c>
      <c r="B6" s="4" t="n">
        <f aca="false">'Lumberton O&amp;M'!B148*1.029</f>
        <v>574387.8</v>
      </c>
      <c r="C6" s="4" t="n">
        <f aca="false">'Lumberton O&amp;M'!C148*1.029</f>
        <v>851703.3</v>
      </c>
      <c r="D6" s="4" t="n">
        <f aca="false">'Lumberton O&amp;M'!D148*1.029</f>
        <v>962320.8</v>
      </c>
      <c r="E6" s="4" t="n">
        <f aca="false">'Lumberton O&amp;M'!E148*1.029</f>
        <v>726165.3</v>
      </c>
      <c r="F6" s="4" t="n">
        <f aca="false">'Lumberton O&amp;M'!F148*1.029</f>
        <v>728223.3</v>
      </c>
      <c r="G6" s="4" t="n">
        <f aca="false">'Lumberton O&amp;M'!G148*1.029</f>
        <v>800767.8</v>
      </c>
      <c r="H6" s="4" t="n">
        <f aca="false">'Lumberton O&amp;M'!H148*1.029</f>
        <v>789448.8</v>
      </c>
      <c r="I6" s="4" t="n">
        <f aca="false">'Lumberton O&amp;M'!I148*1.029</f>
        <v>757035.3</v>
      </c>
    </row>
    <row r="7" customFormat="false" ht="12.75" hidden="false" customHeight="false" outlineLevel="0" collapsed="false">
      <c r="A7" s="0" t="s">
        <v>3</v>
      </c>
      <c r="B7" s="5" t="n">
        <f aca="false">'Elizabethtown O&amp;M'!B140*1.029</f>
        <v>434546.7</v>
      </c>
      <c r="C7" s="5" t="n">
        <f aca="false">'Elizabethtown O&amp;M'!C140*1.029</f>
        <v>687783.6</v>
      </c>
      <c r="D7" s="5" t="n">
        <f aca="false">'Elizabethtown O&amp;M'!D140*1.029</f>
        <v>1403504.55</v>
      </c>
      <c r="E7" s="5" t="n">
        <f aca="false">'Elizabethtown O&amp;M'!E140*1.029</f>
        <v>518667.45</v>
      </c>
      <c r="F7" s="5" t="n">
        <f aca="false">'Elizabethtown O&amp;M'!F140*1.029</f>
        <v>566567.4</v>
      </c>
      <c r="G7" s="5" t="n">
        <f aca="false">'Elizabethtown O&amp;M'!G140*1.029</f>
        <v>596099.7</v>
      </c>
      <c r="H7" s="5" t="n">
        <f aca="false">'Elizabethtown O&amp;M'!H140*1.029</f>
        <v>632732.1</v>
      </c>
      <c r="I7" s="5" t="n">
        <f aca="false">'Elizabethtown O&amp;M'!I140*1.029</f>
        <v>706408.5</v>
      </c>
    </row>
    <row r="8" customFormat="false" ht="12.75" hidden="false" customHeight="false" outlineLevel="0" collapsed="false">
      <c r="A8" s="0" t="s">
        <v>4</v>
      </c>
      <c r="B8" s="4" t="n">
        <f aca="false">SUM(B6:B7)</f>
        <v>1008934.5</v>
      </c>
      <c r="C8" s="4" t="n">
        <f aca="false">SUM(C6:C7)</f>
        <v>1539486.9</v>
      </c>
      <c r="D8" s="4" t="n">
        <f aca="false">SUM(D6:D7)</f>
        <v>2365825.35</v>
      </c>
      <c r="E8" s="4" t="n">
        <f aca="false">SUM(E6:E7)</f>
        <v>1244832.75</v>
      </c>
      <c r="F8" s="4" t="n">
        <f aca="false">SUM(F6:F7)</f>
        <v>1294790.7</v>
      </c>
      <c r="G8" s="4" t="n">
        <f aca="false">SUM(G6:G7)</f>
        <v>1396867.5</v>
      </c>
      <c r="H8" s="4" t="n">
        <f aca="false">SUM(H6:H7)</f>
        <v>1422180.9</v>
      </c>
      <c r="I8" s="4" t="n">
        <f aca="false">SUM(I6:I7)</f>
        <v>1463443.8</v>
      </c>
    </row>
    <row r="11" customFormat="false" ht="12.75" hidden="false" customHeight="false" outlineLevel="0" collapsed="false">
      <c r="A11" s="0" t="s">
        <v>4</v>
      </c>
      <c r="B11" s="4" t="n">
        <f aca="false">SUM(B8:I8)</f>
        <v>11736362.4</v>
      </c>
    </row>
    <row r="13" customFormat="false" ht="12.75" hidden="false" customHeight="false" outlineLevel="0" collapsed="false">
      <c r="A13" s="0" t="s">
        <v>5</v>
      </c>
      <c r="B13" s="4" t="n">
        <f aca="false">'Power Plant Payroll'!U52</f>
        <v>1563962.68</v>
      </c>
      <c r="C13" s="4" t="n">
        <f aca="false">B13</f>
        <v>1563962.68</v>
      </c>
      <c r="D13" s="4" t="n">
        <f aca="false">C13</f>
        <v>1563962.68</v>
      </c>
      <c r="E13" s="4" t="n">
        <f aca="false">D13</f>
        <v>1563962.68</v>
      </c>
      <c r="F13" s="4" t="n">
        <f aca="false">E13</f>
        <v>1563962.68</v>
      </c>
      <c r="G13" s="4" t="n">
        <f aca="false">F13</f>
        <v>1563962.68</v>
      </c>
      <c r="H13" s="4" t="n">
        <f aca="false">G13</f>
        <v>1563962.68</v>
      </c>
      <c r="I13" s="4" t="n">
        <f aca="false">H13</f>
        <v>1563962.68</v>
      </c>
    </row>
    <row r="14" customFormat="false" ht="12.75" hidden="false" customHeight="false" outlineLevel="0" collapsed="false">
      <c r="A14" s="0" t="s">
        <v>6</v>
      </c>
      <c r="B14" s="5" t="n">
        <f aca="false">'Power Plant Payroll'!W52</f>
        <v>509026.5648</v>
      </c>
      <c r="C14" s="5" t="n">
        <f aca="false">B14</f>
        <v>509026.5648</v>
      </c>
      <c r="D14" s="5" t="n">
        <f aca="false">C14</f>
        <v>509026.5648</v>
      </c>
      <c r="E14" s="5" t="n">
        <f aca="false">D14</f>
        <v>509026.5648</v>
      </c>
      <c r="F14" s="5" t="n">
        <f aca="false">E14</f>
        <v>509026.5648</v>
      </c>
      <c r="G14" s="5" t="n">
        <f aca="false">F14</f>
        <v>509026.5648</v>
      </c>
      <c r="H14" s="5" t="n">
        <f aca="false">G14</f>
        <v>509026.5648</v>
      </c>
      <c r="I14" s="5" t="n">
        <f aca="false">H14</f>
        <v>509026.5648</v>
      </c>
    </row>
    <row r="15" customFormat="false" ht="12.75" hidden="false" customHeight="false" outlineLevel="0" collapsed="false">
      <c r="A15" s="0" t="s">
        <v>7</v>
      </c>
      <c r="B15" s="4" t="n">
        <f aca="false">SUM(B13:B14)</f>
        <v>2072989.2448</v>
      </c>
      <c r="C15" s="4" t="n">
        <f aca="false">SUM(C13:C14)</f>
        <v>2072989.2448</v>
      </c>
      <c r="D15" s="4" t="n">
        <f aca="false">SUM(D13:D14)</f>
        <v>2072989.2448</v>
      </c>
      <c r="E15" s="4" t="n">
        <f aca="false">SUM(E13:E14)</f>
        <v>2072989.2448</v>
      </c>
      <c r="F15" s="4" t="n">
        <f aca="false">SUM(F13:F14)</f>
        <v>2072989.2448</v>
      </c>
      <c r="G15" s="4" t="n">
        <f aca="false">SUM(G13:G14)</f>
        <v>2072989.2448</v>
      </c>
      <c r="H15" s="4" t="n">
        <f aca="false">SUM(H13:H14)</f>
        <v>2072989.2448</v>
      </c>
      <c r="I15" s="4" t="n">
        <f aca="false">SUM(I13:I14)</f>
        <v>2072989.2448</v>
      </c>
    </row>
    <row r="17" customFormat="false" ht="12.75" hidden="false" customHeight="false" outlineLevel="0" collapsed="false">
      <c r="A17" s="0" t="s">
        <v>7</v>
      </c>
      <c r="B17" s="4" t="n">
        <f aca="false">SUM(B15:I15)</f>
        <v>16583913.9584</v>
      </c>
    </row>
    <row r="19" customFormat="false" ht="12.75" hidden="false" customHeight="false" outlineLevel="0" collapsed="false">
      <c r="A19" s="2" t="s">
        <v>8</v>
      </c>
      <c r="B19" s="6" t="n">
        <f aca="false">B11+B17</f>
        <v>28320276.3584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4"/>
  <sheetViews>
    <sheetView showFormulas="false" showGridLines="true" showRowColHeaders="true" showZeros="true" rightToLeft="false" tabSelected="false" showOutlineSymbols="true" defaultGridColor="true" view="normal" topLeftCell="A9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9.42"/>
    <col collapsed="false" customWidth="true" hidden="false" outlineLevel="0" max="2" min="2" style="0" width="15.28"/>
    <col collapsed="false" customWidth="true" hidden="false" outlineLevel="0" max="3" min="3" style="0" width="12.85"/>
    <col collapsed="false" customWidth="true" hidden="false" outlineLevel="0" max="4" min="4" style="0" width="14.56"/>
    <col collapsed="false" customWidth="true" hidden="false" outlineLevel="0" max="7" min="5" style="0" width="12.14"/>
    <col collapsed="false" customWidth="true" hidden="false" outlineLevel="0" max="8" min="8" style="0" width="13.28"/>
    <col collapsed="false" customWidth="true" hidden="false" outlineLevel="0" max="10" min="9" style="0" width="11.28"/>
    <col collapsed="false" customWidth="true" hidden="false" outlineLevel="0" max="13" min="13" style="0" width="12.28"/>
  </cols>
  <sheetData>
    <row r="1" customFormat="false" ht="15.75" hidden="false" customHeight="false" outlineLevel="0" collapsed="false">
      <c r="A1" s="1" t="s">
        <v>9</v>
      </c>
      <c r="B1" s="2" t="n">
        <v>2001</v>
      </c>
      <c r="C1" s="2" t="n">
        <v>2002</v>
      </c>
      <c r="D1" s="2" t="n">
        <v>2003</v>
      </c>
      <c r="E1" s="2" t="n">
        <v>2004</v>
      </c>
      <c r="F1" s="2" t="n">
        <v>2005</v>
      </c>
      <c r="G1" s="2" t="n">
        <v>2006</v>
      </c>
      <c r="H1" s="2" t="n">
        <v>2007</v>
      </c>
      <c r="I1" s="2" t="n">
        <v>2008</v>
      </c>
    </row>
    <row r="2" customFormat="false" ht="12.75" hidden="false" customHeight="false" outlineLevel="0" collapsed="false">
      <c r="A2" s="2" t="s">
        <v>10</v>
      </c>
    </row>
    <row r="3" customFormat="false" ht="12.75" hidden="false" customHeight="false" outlineLevel="0" collapsed="false">
      <c r="A3" s="0" t="s">
        <v>11</v>
      </c>
      <c r="B3" s="7" t="n">
        <v>5000</v>
      </c>
      <c r="C3" s="7" t="n">
        <v>5000</v>
      </c>
      <c r="D3" s="7" t="n">
        <v>5000</v>
      </c>
      <c r="E3" s="7" t="n">
        <v>5000</v>
      </c>
      <c r="F3" s="7" t="n">
        <v>5000</v>
      </c>
      <c r="G3" s="7" t="n">
        <v>5000</v>
      </c>
      <c r="H3" s="7" t="n">
        <v>5000</v>
      </c>
      <c r="I3" s="7" t="n">
        <v>5000</v>
      </c>
      <c r="J3" s="0" t="s">
        <v>12</v>
      </c>
    </row>
    <row r="4" customFormat="false" ht="12.75" hidden="false" customHeight="false" outlineLevel="0" collapsed="false">
      <c r="A4" s="0" t="s">
        <v>13</v>
      </c>
      <c r="B4" s="8" t="n">
        <v>0</v>
      </c>
      <c r="C4" s="8" t="n">
        <v>0</v>
      </c>
      <c r="D4" s="8" t="n">
        <v>0</v>
      </c>
      <c r="E4" s="8" t="n">
        <v>0</v>
      </c>
      <c r="F4" s="7" t="n">
        <v>0</v>
      </c>
      <c r="G4" s="8" t="n">
        <v>0</v>
      </c>
      <c r="H4" s="8" t="n">
        <v>0</v>
      </c>
      <c r="I4" s="8" t="n">
        <v>0</v>
      </c>
      <c r="J4" s="0" t="s">
        <v>12</v>
      </c>
    </row>
    <row r="5" customFormat="false" ht="12.75" hidden="false" customHeight="false" outlineLevel="0" collapsed="false">
      <c r="A5" s="0" t="s">
        <v>14</v>
      </c>
      <c r="B5" s="7" t="n">
        <v>15000</v>
      </c>
      <c r="C5" s="7" t="n">
        <v>15000</v>
      </c>
      <c r="D5" s="7" t="n">
        <v>15000</v>
      </c>
      <c r="E5" s="7" t="n">
        <v>5000</v>
      </c>
      <c r="F5" s="7" t="n">
        <v>5000</v>
      </c>
      <c r="G5" s="7" t="n">
        <v>5000</v>
      </c>
      <c r="H5" s="7" t="n">
        <v>5000</v>
      </c>
      <c r="I5" s="7" t="n">
        <v>5000</v>
      </c>
      <c r="J5" s="0" t="s">
        <v>12</v>
      </c>
    </row>
    <row r="6" customFormat="false" ht="12.75" hidden="false" customHeight="false" outlineLevel="0" collapsed="false">
      <c r="A6" s="0" t="s">
        <v>15</v>
      </c>
      <c r="B6" s="8" t="n">
        <v>500</v>
      </c>
      <c r="C6" s="8" t="n">
        <v>500</v>
      </c>
      <c r="D6" s="8" t="n">
        <v>500</v>
      </c>
      <c r="E6" s="8" t="n">
        <v>500</v>
      </c>
      <c r="F6" s="8" t="n">
        <v>500</v>
      </c>
      <c r="G6" s="8" t="n">
        <v>500</v>
      </c>
      <c r="H6" s="8" t="n">
        <v>500</v>
      </c>
      <c r="I6" s="8" t="n">
        <v>500</v>
      </c>
      <c r="J6" s="0" t="s">
        <v>12</v>
      </c>
    </row>
    <row r="7" customFormat="false" ht="12.75" hidden="false" customHeight="false" outlineLevel="0" collapsed="false">
      <c r="A7" s="0" t="s">
        <v>16</v>
      </c>
      <c r="B7" s="8" t="n">
        <v>500</v>
      </c>
      <c r="C7" s="8" t="n">
        <v>500</v>
      </c>
      <c r="D7" s="8" t="n">
        <v>500</v>
      </c>
      <c r="E7" s="8" t="n">
        <v>500</v>
      </c>
      <c r="F7" s="8" t="n">
        <v>500</v>
      </c>
      <c r="G7" s="8" t="n">
        <v>500</v>
      </c>
      <c r="H7" s="8" t="n">
        <v>500</v>
      </c>
      <c r="I7" s="8" t="n">
        <v>500</v>
      </c>
      <c r="J7" s="0" t="s">
        <v>12</v>
      </c>
    </row>
    <row r="8" customFormat="false" ht="12.75" hidden="false" customHeight="false" outlineLevel="0" collapsed="false">
      <c r="A8" s="0" t="s">
        <v>17</v>
      </c>
      <c r="B8" s="7" t="n">
        <v>2000</v>
      </c>
      <c r="C8" s="7" t="n">
        <v>2000</v>
      </c>
      <c r="D8" s="7" t="n">
        <v>2000</v>
      </c>
      <c r="E8" s="7" t="n">
        <v>2000</v>
      </c>
      <c r="F8" s="7" t="n">
        <v>2000</v>
      </c>
      <c r="G8" s="7" t="n">
        <v>2000</v>
      </c>
      <c r="H8" s="7" t="n">
        <v>2000</v>
      </c>
      <c r="I8" s="7" t="n">
        <v>2000</v>
      </c>
      <c r="J8" s="0" t="s">
        <v>12</v>
      </c>
    </row>
    <row r="9" customFormat="false" ht="12.75" hidden="false" customHeight="false" outlineLevel="0" collapsed="false">
      <c r="A9" s="0" t="s">
        <v>18</v>
      </c>
      <c r="B9" s="7" t="n">
        <v>4000</v>
      </c>
      <c r="C9" s="7" t="n">
        <v>4000</v>
      </c>
      <c r="D9" s="7" t="n">
        <v>4000</v>
      </c>
      <c r="E9" s="7" t="n">
        <v>4000</v>
      </c>
      <c r="F9" s="7" t="n">
        <v>4000</v>
      </c>
      <c r="G9" s="7" t="n">
        <v>4000</v>
      </c>
      <c r="H9" s="7" t="n">
        <v>4000</v>
      </c>
      <c r="I9" s="7" t="n">
        <v>4000</v>
      </c>
      <c r="J9" s="0" t="s">
        <v>12</v>
      </c>
    </row>
    <row r="10" customFormat="false" ht="12.75" hidden="false" customHeight="false" outlineLevel="0" collapsed="false">
      <c r="A10" s="0" t="s">
        <v>19</v>
      </c>
      <c r="B10" s="7" t="n">
        <v>1000</v>
      </c>
      <c r="C10" s="7" t="n">
        <v>1000</v>
      </c>
      <c r="D10" s="7" t="n">
        <v>1000</v>
      </c>
      <c r="E10" s="7" t="n">
        <v>1000</v>
      </c>
      <c r="F10" s="7" t="n">
        <v>1000</v>
      </c>
      <c r="G10" s="7" t="n">
        <v>1000</v>
      </c>
      <c r="H10" s="7" t="n">
        <v>1000</v>
      </c>
      <c r="I10" s="7" t="n">
        <v>1000</v>
      </c>
      <c r="J10" s="0" t="s">
        <v>12</v>
      </c>
    </row>
    <row r="11" customFormat="false" ht="12.75" hidden="false" customHeight="false" outlineLevel="0" collapsed="false">
      <c r="A11" s="0" t="s">
        <v>20</v>
      </c>
      <c r="B11" s="8" t="n">
        <v>200</v>
      </c>
      <c r="C11" s="8" t="n">
        <v>200</v>
      </c>
      <c r="D11" s="8" t="n">
        <v>200</v>
      </c>
      <c r="E11" s="8" t="n">
        <v>200</v>
      </c>
      <c r="F11" s="8" t="n">
        <v>200</v>
      </c>
      <c r="G11" s="8" t="n">
        <v>200</v>
      </c>
      <c r="H11" s="8" t="n">
        <v>200</v>
      </c>
      <c r="I11" s="8" t="n">
        <v>200</v>
      </c>
      <c r="J11" s="0" t="s">
        <v>12</v>
      </c>
    </row>
    <row r="12" customFormat="false" ht="12.75" hidden="false" customHeight="false" outlineLevel="0" collapsed="false">
      <c r="A12" s="0" t="s">
        <v>21</v>
      </c>
      <c r="B12" s="9" t="n">
        <v>1200</v>
      </c>
      <c r="C12" s="9" t="n">
        <v>1200</v>
      </c>
      <c r="D12" s="9" t="n">
        <v>1200</v>
      </c>
      <c r="E12" s="9" t="n">
        <v>1200</v>
      </c>
      <c r="F12" s="9" t="n">
        <v>1200</v>
      </c>
      <c r="G12" s="9" t="n">
        <v>1200</v>
      </c>
      <c r="H12" s="9" t="n">
        <v>1200</v>
      </c>
      <c r="I12" s="9" t="n">
        <v>1200</v>
      </c>
      <c r="J12" s="0" t="s">
        <v>12</v>
      </c>
    </row>
    <row r="13" customFormat="false" ht="12.75" hidden="false" customHeight="false" outlineLevel="0" collapsed="false">
      <c r="A13" s="2" t="s">
        <v>22</v>
      </c>
      <c r="B13" s="10" t="n">
        <f aca="false">SUM(B3:B12)</f>
        <v>29400</v>
      </c>
      <c r="C13" s="10" t="n">
        <f aca="false">SUM(C3:C12)</f>
        <v>29400</v>
      </c>
      <c r="D13" s="10" t="n">
        <f aca="false">SUM(D3:D12)</f>
        <v>29400</v>
      </c>
      <c r="E13" s="10" t="n">
        <f aca="false">SUM(E3:E12)</f>
        <v>19400</v>
      </c>
      <c r="F13" s="10" t="n">
        <f aca="false">SUM(F3:F12)</f>
        <v>19400</v>
      </c>
      <c r="G13" s="10" t="n">
        <f aca="false">SUM(G3:G12)</f>
        <v>19400</v>
      </c>
      <c r="H13" s="10" t="n">
        <f aca="false">SUM(H3:H12)</f>
        <v>19400</v>
      </c>
      <c r="I13" s="10" t="n">
        <f aca="false">SUM(I3:I12)</f>
        <v>19400</v>
      </c>
      <c r="J13" s="0" t="s">
        <v>12</v>
      </c>
    </row>
    <row r="15" customFormat="false" ht="12.75" hidden="false" customHeight="false" outlineLevel="0" collapsed="false">
      <c r="B15" s="10"/>
    </row>
    <row r="16" customFormat="false" ht="12.75" hidden="false" customHeight="false" outlineLevel="0" collapsed="false">
      <c r="A16" s="0" t="s">
        <v>23</v>
      </c>
      <c r="B16" s="7" t="n">
        <v>30000</v>
      </c>
      <c r="C16" s="7" t="n">
        <v>30000</v>
      </c>
      <c r="D16" s="7" t="n">
        <v>30000</v>
      </c>
      <c r="E16" s="7" t="n">
        <v>30000</v>
      </c>
      <c r="F16" s="7" t="n">
        <v>30000</v>
      </c>
      <c r="G16" s="7" t="n">
        <v>30000</v>
      </c>
      <c r="H16" s="7" t="n">
        <v>30000</v>
      </c>
      <c r="I16" s="7" t="n">
        <v>30000</v>
      </c>
      <c r="J16" s="0" t="s">
        <v>24</v>
      </c>
      <c r="K16" s="0" t="s">
        <v>25</v>
      </c>
    </row>
    <row r="17" customFormat="false" ht="12.75" hidden="false" customHeight="false" outlineLevel="0" collapsed="false">
      <c r="A17" s="0" t="s">
        <v>26</v>
      </c>
      <c r="B17" s="7" t="n">
        <v>0</v>
      </c>
      <c r="C17" s="8" t="n">
        <v>0</v>
      </c>
      <c r="D17" s="8" t="n">
        <v>0</v>
      </c>
      <c r="E17" s="7" t="n">
        <v>10000</v>
      </c>
      <c r="F17" s="8" t="n">
        <v>0</v>
      </c>
      <c r="G17" s="8" t="n">
        <v>0</v>
      </c>
      <c r="H17" s="8" t="n">
        <v>0</v>
      </c>
      <c r="I17" s="8" t="n">
        <v>0</v>
      </c>
      <c r="J17" s="0" t="s">
        <v>12</v>
      </c>
    </row>
    <row r="18" customFormat="false" ht="12.75" hidden="false" customHeight="false" outlineLevel="0" collapsed="false">
      <c r="A18" s="0" t="s">
        <v>27</v>
      </c>
      <c r="B18" s="7" t="n">
        <v>0</v>
      </c>
      <c r="C18" s="7" t="n">
        <v>0</v>
      </c>
      <c r="D18" s="7" t="n">
        <v>200000</v>
      </c>
      <c r="E18" s="7" t="n">
        <v>0</v>
      </c>
      <c r="F18" s="8" t="n">
        <v>0</v>
      </c>
      <c r="G18" s="8" t="n">
        <v>0</v>
      </c>
      <c r="H18" s="8" t="n">
        <v>0</v>
      </c>
      <c r="I18" s="7" t="n">
        <v>200000</v>
      </c>
      <c r="J18" s="0" t="s">
        <v>24</v>
      </c>
      <c r="K18" s="0" t="s">
        <v>28</v>
      </c>
    </row>
    <row r="19" customFormat="false" ht="12.75" hidden="false" customHeight="false" outlineLevel="0" collapsed="false">
      <c r="A19" s="0" t="s">
        <v>29</v>
      </c>
      <c r="B19" s="7" t="n">
        <v>5000</v>
      </c>
      <c r="C19" s="7" t="n">
        <v>5000</v>
      </c>
      <c r="D19" s="7" t="n">
        <v>5000</v>
      </c>
      <c r="E19" s="7" t="n">
        <v>5000</v>
      </c>
      <c r="F19" s="7" t="n">
        <v>5000</v>
      </c>
      <c r="G19" s="7" t="n">
        <v>5000</v>
      </c>
      <c r="H19" s="7" t="n">
        <v>5000</v>
      </c>
      <c r="I19" s="7" t="n">
        <v>5000</v>
      </c>
      <c r="J19" s="0" t="s">
        <v>12</v>
      </c>
    </row>
    <row r="20" customFormat="false" ht="12.75" hidden="false" customHeight="false" outlineLevel="0" collapsed="false">
      <c r="A20" s="0" t="s">
        <v>30</v>
      </c>
      <c r="B20" s="7" t="n">
        <v>0</v>
      </c>
      <c r="C20" s="7" t="n">
        <v>1000</v>
      </c>
      <c r="D20" s="8" t="n">
        <v>0</v>
      </c>
      <c r="E20" s="7" t="n">
        <v>1000</v>
      </c>
      <c r="F20" s="8" t="n">
        <v>0</v>
      </c>
      <c r="G20" s="7" t="n">
        <v>1000</v>
      </c>
      <c r="H20" s="8" t="n">
        <v>0</v>
      </c>
      <c r="I20" s="7" t="n">
        <v>1000</v>
      </c>
      <c r="J20" s="0" t="s">
        <v>12</v>
      </c>
    </row>
    <row r="21" customFormat="false" ht="12.75" hidden="false" customHeight="false" outlineLevel="0" collapsed="false">
      <c r="A21" s="0" t="s">
        <v>31</v>
      </c>
      <c r="B21" s="7" t="n">
        <v>3000</v>
      </c>
      <c r="C21" s="7" t="n">
        <v>3000</v>
      </c>
      <c r="D21" s="7" t="n">
        <v>3000</v>
      </c>
      <c r="E21" s="7" t="n">
        <v>3000</v>
      </c>
      <c r="F21" s="7" t="n">
        <v>3000</v>
      </c>
      <c r="G21" s="7" t="n">
        <v>3000</v>
      </c>
      <c r="H21" s="7" t="n">
        <v>3000</v>
      </c>
      <c r="I21" s="7" t="n">
        <v>3000</v>
      </c>
      <c r="J21" s="0" t="s">
        <v>12</v>
      </c>
    </row>
    <row r="22" customFormat="false" ht="12.75" hidden="false" customHeight="false" outlineLevel="0" collapsed="false">
      <c r="A22" s="0" t="s">
        <v>32</v>
      </c>
      <c r="B22" s="7" t="n">
        <v>0</v>
      </c>
      <c r="C22" s="8" t="n">
        <v>105000</v>
      </c>
      <c r="D22" s="8" t="n">
        <v>0</v>
      </c>
      <c r="E22" s="7" t="n">
        <v>0</v>
      </c>
      <c r="F22" s="8" t="n">
        <v>0</v>
      </c>
      <c r="G22" s="7" t="n">
        <v>105000</v>
      </c>
      <c r="H22" s="7" t="n">
        <v>0</v>
      </c>
      <c r="I22" s="7" t="n">
        <v>0</v>
      </c>
      <c r="J22" s="0" t="s">
        <v>24</v>
      </c>
      <c r="K22" s="0" t="s">
        <v>33</v>
      </c>
    </row>
    <row r="23" customFormat="false" ht="12.75" hidden="false" customHeight="false" outlineLevel="0" collapsed="false">
      <c r="A23" s="0" t="s">
        <v>34</v>
      </c>
      <c r="B23" s="7" t="n">
        <v>6000</v>
      </c>
      <c r="C23" s="7" t="n">
        <v>6000</v>
      </c>
      <c r="D23" s="7" t="n">
        <v>6000</v>
      </c>
      <c r="E23" s="7" t="n">
        <v>6000</v>
      </c>
      <c r="F23" s="7" t="n">
        <v>6000</v>
      </c>
      <c r="G23" s="7" t="n">
        <v>6000</v>
      </c>
      <c r="H23" s="7" t="n">
        <v>6000</v>
      </c>
      <c r="I23" s="7" t="n">
        <v>6000</v>
      </c>
      <c r="J23" s="0" t="s">
        <v>12</v>
      </c>
    </row>
    <row r="24" customFormat="false" ht="12.75" hidden="false" customHeight="false" outlineLevel="0" collapsed="false">
      <c r="A24" s="0" t="s">
        <v>35</v>
      </c>
      <c r="B24" s="7" t="n">
        <v>10000</v>
      </c>
      <c r="C24" s="7" t="n">
        <v>7000</v>
      </c>
      <c r="D24" s="7" t="n">
        <v>7000</v>
      </c>
      <c r="E24" s="7" t="n">
        <v>7000</v>
      </c>
      <c r="F24" s="7" t="n">
        <v>7000</v>
      </c>
      <c r="G24" s="7" t="n">
        <v>7000</v>
      </c>
      <c r="H24" s="7" t="n">
        <v>7000</v>
      </c>
      <c r="I24" s="7" t="n">
        <v>7000</v>
      </c>
      <c r="J24" s="0" t="s">
        <v>12</v>
      </c>
    </row>
    <row r="25" customFormat="false" ht="12.75" hidden="false" customHeight="false" outlineLevel="0" collapsed="false">
      <c r="A25" s="0" t="s">
        <v>36</v>
      </c>
      <c r="B25" s="7" t="n">
        <v>10000</v>
      </c>
      <c r="C25" s="7" t="n">
        <v>10000</v>
      </c>
      <c r="D25" s="7" t="n">
        <v>10000</v>
      </c>
      <c r="E25" s="7" t="n">
        <v>10000</v>
      </c>
      <c r="F25" s="7" t="n">
        <v>10000</v>
      </c>
      <c r="G25" s="7" t="n">
        <v>10000</v>
      </c>
      <c r="H25" s="7" t="n">
        <v>10000</v>
      </c>
      <c r="I25" s="7" t="n">
        <v>10000</v>
      </c>
      <c r="J25" s="0" t="s">
        <v>12</v>
      </c>
    </row>
    <row r="26" customFormat="false" ht="12.75" hidden="false" customHeight="false" outlineLevel="0" collapsed="false">
      <c r="A26" s="0" t="s">
        <v>37</v>
      </c>
      <c r="B26" s="7" t="n">
        <v>2500</v>
      </c>
      <c r="C26" s="7" t="n">
        <v>5000</v>
      </c>
      <c r="D26" s="7" t="n">
        <v>62500</v>
      </c>
      <c r="E26" s="7" t="n">
        <v>5000</v>
      </c>
      <c r="F26" s="7" t="n">
        <v>5000</v>
      </c>
      <c r="G26" s="7" t="n">
        <v>62500</v>
      </c>
      <c r="H26" s="7" t="n">
        <v>62500</v>
      </c>
      <c r="I26" s="7" t="n">
        <v>5000</v>
      </c>
      <c r="J26" s="0" t="s">
        <v>24</v>
      </c>
    </row>
    <row r="27" customFormat="false" ht="12.75" hidden="false" customHeight="false" outlineLevel="0" collapsed="false">
      <c r="A27" s="0" t="s">
        <v>38</v>
      </c>
      <c r="B27" s="7" t="n">
        <v>0</v>
      </c>
      <c r="C27" s="7" t="n">
        <v>25000</v>
      </c>
      <c r="D27" s="7" t="n">
        <v>25000</v>
      </c>
      <c r="E27" s="7" t="n">
        <v>25000</v>
      </c>
      <c r="F27" s="7" t="n">
        <v>25000</v>
      </c>
      <c r="G27" s="7" t="n">
        <v>25000</v>
      </c>
      <c r="H27" s="7" t="n">
        <v>25000</v>
      </c>
      <c r="I27" s="7" t="n">
        <v>25000</v>
      </c>
      <c r="J27" s="0" t="s">
        <v>12</v>
      </c>
    </row>
    <row r="28" customFormat="false" ht="12.75" hidden="false" customHeight="false" outlineLevel="0" collapsed="false">
      <c r="A28" s="0" t="s">
        <v>39</v>
      </c>
      <c r="B28" s="7" t="n">
        <v>2000</v>
      </c>
      <c r="C28" s="7" t="n">
        <v>2000</v>
      </c>
      <c r="D28" s="7" t="n">
        <v>2000</v>
      </c>
      <c r="E28" s="7" t="n">
        <v>2000</v>
      </c>
      <c r="F28" s="7" t="n">
        <v>2000</v>
      </c>
      <c r="G28" s="7" t="n">
        <v>2000</v>
      </c>
      <c r="H28" s="7" t="n">
        <v>2000</v>
      </c>
      <c r="I28" s="7" t="n">
        <v>2000</v>
      </c>
      <c r="J28" s="0" t="s">
        <v>12</v>
      </c>
    </row>
    <row r="29" customFormat="false" ht="12.75" hidden="false" customHeight="false" outlineLevel="0" collapsed="false">
      <c r="A29" s="0" t="s">
        <v>40</v>
      </c>
      <c r="B29" s="7" t="n">
        <v>1000</v>
      </c>
      <c r="C29" s="7" t="n">
        <v>1000</v>
      </c>
      <c r="D29" s="7" t="n">
        <v>20000</v>
      </c>
      <c r="E29" s="7" t="n">
        <v>1000</v>
      </c>
      <c r="F29" s="7" t="n">
        <v>1000</v>
      </c>
      <c r="G29" s="7" t="n">
        <v>1000</v>
      </c>
      <c r="H29" s="7" t="n">
        <v>1000</v>
      </c>
      <c r="I29" s="7" t="n">
        <v>1000</v>
      </c>
      <c r="J29" s="0" t="s">
        <v>12</v>
      </c>
    </row>
    <row r="30" customFormat="false" ht="12.75" hidden="false" customHeight="false" outlineLevel="0" collapsed="false">
      <c r="A30" s="0" t="s">
        <v>41</v>
      </c>
      <c r="B30" s="8" t="n">
        <v>500</v>
      </c>
      <c r="C30" s="8" t="n">
        <v>500</v>
      </c>
      <c r="D30" s="8" t="n">
        <v>500</v>
      </c>
      <c r="E30" s="8" t="n">
        <v>500</v>
      </c>
      <c r="F30" s="8" t="n">
        <v>500</v>
      </c>
      <c r="G30" s="8" t="n">
        <v>500</v>
      </c>
      <c r="H30" s="8" t="n">
        <v>500</v>
      </c>
      <c r="I30" s="8" t="n">
        <v>500</v>
      </c>
      <c r="J30" s="0" t="s">
        <v>12</v>
      </c>
    </row>
    <row r="31" customFormat="false" ht="12.75" hidden="false" customHeight="false" outlineLevel="0" collapsed="false">
      <c r="A31" s="0" t="s">
        <v>42</v>
      </c>
      <c r="B31" s="8" t="n">
        <v>500</v>
      </c>
      <c r="C31" s="8" t="n">
        <v>500</v>
      </c>
      <c r="D31" s="8" t="n">
        <v>500</v>
      </c>
      <c r="E31" s="8" t="n">
        <v>500</v>
      </c>
      <c r="F31" s="8" t="n">
        <v>500</v>
      </c>
      <c r="G31" s="8" t="n">
        <v>500</v>
      </c>
      <c r="H31" s="8" t="n">
        <v>500</v>
      </c>
      <c r="I31" s="8" t="n">
        <v>500</v>
      </c>
      <c r="J31" s="0" t="s">
        <v>12</v>
      </c>
    </row>
    <row r="32" customFormat="false" ht="12.75" hidden="false" customHeight="false" outlineLevel="0" collapsed="false">
      <c r="A32" s="0" t="s">
        <v>43</v>
      </c>
      <c r="B32" s="7" t="n">
        <v>1000</v>
      </c>
      <c r="C32" s="7" t="n">
        <v>1000</v>
      </c>
      <c r="D32" s="7" t="n">
        <v>1000</v>
      </c>
      <c r="E32" s="7" t="n">
        <v>1000</v>
      </c>
      <c r="F32" s="7" t="n">
        <v>1000</v>
      </c>
      <c r="G32" s="7" t="n">
        <v>1000</v>
      </c>
      <c r="H32" s="7" t="n">
        <v>1000</v>
      </c>
      <c r="I32" s="7" t="n">
        <v>1000</v>
      </c>
      <c r="J32" s="0" t="s">
        <v>12</v>
      </c>
    </row>
    <row r="33" customFormat="false" ht="12.75" hidden="false" customHeight="false" outlineLevel="0" collapsed="false">
      <c r="A33" s="0" t="s">
        <v>44</v>
      </c>
      <c r="B33" s="7" t="n">
        <v>5000</v>
      </c>
      <c r="C33" s="7" t="n">
        <v>5000</v>
      </c>
      <c r="D33" s="7" t="n">
        <v>5000</v>
      </c>
      <c r="E33" s="7" t="n">
        <v>5000</v>
      </c>
      <c r="F33" s="7" t="n">
        <v>5000</v>
      </c>
      <c r="G33" s="7" t="n">
        <v>5000</v>
      </c>
      <c r="H33" s="7" t="n">
        <v>5000</v>
      </c>
      <c r="I33" s="7" t="n">
        <v>5000</v>
      </c>
      <c r="J33" s="0" t="s">
        <v>12</v>
      </c>
    </row>
    <row r="34" customFormat="false" ht="12.75" hidden="false" customHeight="false" outlineLevel="0" collapsed="false">
      <c r="A34" s="0" t="s">
        <v>45</v>
      </c>
      <c r="B34" s="11" t="n">
        <v>10000</v>
      </c>
      <c r="C34" s="11" t="n">
        <v>10000</v>
      </c>
      <c r="D34" s="11" t="n">
        <v>10000</v>
      </c>
      <c r="E34" s="11" t="n">
        <v>10000</v>
      </c>
      <c r="F34" s="11" t="n">
        <v>10000</v>
      </c>
      <c r="G34" s="11" t="n">
        <v>10000</v>
      </c>
      <c r="H34" s="11" t="n">
        <v>10000</v>
      </c>
      <c r="I34" s="11" t="n">
        <v>10000</v>
      </c>
      <c r="J34" s="0" t="s">
        <v>24</v>
      </c>
      <c r="K34" s="0" t="s">
        <v>46</v>
      </c>
    </row>
    <row r="35" customFormat="false" ht="12.75" hidden="false" customHeight="false" outlineLevel="0" collapsed="false">
      <c r="A35" s="0" t="s">
        <v>47</v>
      </c>
      <c r="B35" s="12" t="n">
        <v>5000</v>
      </c>
      <c r="C35" s="12" t="n">
        <v>5000</v>
      </c>
      <c r="D35" s="12" t="n">
        <v>5000</v>
      </c>
      <c r="E35" s="12" t="n">
        <v>5000</v>
      </c>
      <c r="F35" s="12" t="n">
        <v>5000</v>
      </c>
      <c r="G35" s="12" t="n">
        <v>5000</v>
      </c>
      <c r="H35" s="12" t="n">
        <v>5000</v>
      </c>
      <c r="I35" s="12" t="n">
        <v>5000</v>
      </c>
      <c r="J35" s="0" t="s">
        <v>12</v>
      </c>
    </row>
    <row r="36" customFormat="false" ht="12.75" hidden="false" customHeight="false" outlineLevel="0" collapsed="false">
      <c r="A36" s="13" t="s">
        <v>48</v>
      </c>
      <c r="B36" s="7" t="n">
        <v>10000</v>
      </c>
      <c r="C36" s="7" t="n">
        <v>5000</v>
      </c>
      <c r="D36" s="7" t="n">
        <v>15000</v>
      </c>
      <c r="E36" s="7" t="n">
        <v>5000</v>
      </c>
      <c r="F36" s="7" t="n">
        <v>5000</v>
      </c>
      <c r="G36" s="7" t="n">
        <v>5000</v>
      </c>
      <c r="H36" s="7" t="n">
        <v>5000</v>
      </c>
      <c r="I36" s="7" t="n">
        <v>5000</v>
      </c>
      <c r="J36" s="0" t="s">
        <v>24</v>
      </c>
      <c r="K36" s="0" t="s">
        <v>46</v>
      </c>
    </row>
    <row r="37" customFormat="false" ht="12.75" hidden="false" customHeight="false" outlineLevel="0" collapsed="false">
      <c r="A37" s="0" t="s">
        <v>49</v>
      </c>
      <c r="B37" s="14" t="n">
        <v>0</v>
      </c>
      <c r="C37" s="14" t="n">
        <v>0</v>
      </c>
      <c r="D37" s="15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 t="n">
        <v>0</v>
      </c>
      <c r="J37" s="0" t="s">
        <v>24</v>
      </c>
      <c r="K37" s="0" t="s">
        <v>50</v>
      </c>
    </row>
    <row r="38" customFormat="false" ht="12.75" hidden="false" customHeight="false" outlineLevel="0" collapsed="false">
      <c r="A38" s="0" t="s">
        <v>51</v>
      </c>
      <c r="B38" s="7" t="n">
        <v>5000</v>
      </c>
      <c r="C38" s="7" t="n">
        <v>5000</v>
      </c>
      <c r="D38" s="7" t="n">
        <v>10000</v>
      </c>
      <c r="E38" s="7" t="n">
        <v>5000</v>
      </c>
      <c r="F38" s="7" t="n">
        <v>5000</v>
      </c>
      <c r="G38" s="7" t="n">
        <v>5000</v>
      </c>
      <c r="H38" s="7" t="n">
        <v>5000</v>
      </c>
      <c r="I38" s="7" t="n">
        <v>5000</v>
      </c>
      <c r="J38" s="0" t="s">
        <v>12</v>
      </c>
    </row>
    <row r="39" customFormat="false" ht="12.75" hidden="false" customHeight="false" outlineLevel="0" collapsed="false">
      <c r="A39" s="0" t="s">
        <v>52</v>
      </c>
      <c r="B39" s="8" t="n">
        <v>0</v>
      </c>
      <c r="C39" s="8" t="n">
        <v>0</v>
      </c>
      <c r="D39" s="8" t="n">
        <v>0</v>
      </c>
      <c r="E39" s="7" t="n">
        <v>75000</v>
      </c>
      <c r="F39" s="8" t="n">
        <v>0</v>
      </c>
      <c r="G39" s="8" t="n">
        <v>0</v>
      </c>
      <c r="H39" s="7" t="n">
        <v>0</v>
      </c>
      <c r="I39" s="8" t="n">
        <v>0</v>
      </c>
      <c r="J39" s="0" t="s">
        <v>24</v>
      </c>
      <c r="K39" s="0" t="s">
        <v>46</v>
      </c>
    </row>
    <row r="40" customFormat="false" ht="12.75" hidden="false" customHeight="false" outlineLevel="0" collapsed="false">
      <c r="A40" s="0" t="s">
        <v>53</v>
      </c>
      <c r="B40" s="7" t="n">
        <v>5000</v>
      </c>
      <c r="C40" s="7" t="n">
        <v>5000</v>
      </c>
      <c r="D40" s="7" t="n">
        <v>5000</v>
      </c>
      <c r="E40" s="7" t="n">
        <v>5000</v>
      </c>
      <c r="F40" s="7" t="n">
        <v>5000</v>
      </c>
      <c r="G40" s="7" t="n">
        <v>5000</v>
      </c>
      <c r="H40" s="7" t="n">
        <v>5000</v>
      </c>
      <c r="I40" s="7" t="n">
        <v>5000</v>
      </c>
      <c r="J40" s="0" t="s">
        <v>24</v>
      </c>
    </row>
    <row r="41" customFormat="false" ht="12.75" hidden="false" customHeight="false" outlineLevel="0" collapsed="false">
      <c r="A41" s="0" t="s">
        <v>54</v>
      </c>
      <c r="B41" s="7" t="n">
        <v>5000</v>
      </c>
      <c r="C41" s="7" t="n">
        <v>5000</v>
      </c>
      <c r="D41" s="7" t="n">
        <v>5000</v>
      </c>
      <c r="E41" s="7" t="n">
        <v>5000</v>
      </c>
      <c r="F41" s="7" t="n">
        <v>5000</v>
      </c>
      <c r="G41" s="7" t="n">
        <v>5000</v>
      </c>
      <c r="H41" s="7" t="n">
        <v>5000</v>
      </c>
      <c r="I41" s="7" t="n">
        <v>5000</v>
      </c>
      <c r="J41" s="0" t="s">
        <v>24</v>
      </c>
    </row>
    <row r="42" customFormat="false" ht="12.75" hidden="false" customHeight="false" outlineLevel="0" collapsed="false">
      <c r="A42" s="0" t="s">
        <v>55</v>
      </c>
      <c r="B42" s="7" t="n">
        <v>0</v>
      </c>
      <c r="C42" s="8" t="n">
        <v>100000</v>
      </c>
      <c r="D42" s="8" t="n">
        <v>0</v>
      </c>
      <c r="E42" s="7" t="n">
        <v>0</v>
      </c>
      <c r="F42" s="7" t="n">
        <v>0</v>
      </c>
      <c r="G42" s="8" t="n">
        <v>0</v>
      </c>
      <c r="H42" s="8" t="n">
        <v>100000</v>
      </c>
      <c r="I42" s="7" t="n">
        <v>0</v>
      </c>
      <c r="J42" s="0" t="s">
        <v>12</v>
      </c>
      <c r="K42" s="0" t="s">
        <v>56</v>
      </c>
    </row>
    <row r="43" customFormat="false" ht="12.75" hidden="false" customHeight="false" outlineLevel="0" collapsed="false">
      <c r="A43" s="0" t="s">
        <v>57</v>
      </c>
      <c r="B43" s="12" t="n">
        <v>0</v>
      </c>
      <c r="C43" s="16" t="n">
        <v>0</v>
      </c>
      <c r="D43" s="16" t="n">
        <v>0</v>
      </c>
      <c r="E43" s="12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7" t="s">
        <v>12</v>
      </c>
    </row>
    <row r="44" customFormat="false" ht="12.75" hidden="false" customHeight="false" outlineLevel="0" collapsed="false">
      <c r="A44" s="0" t="s">
        <v>58</v>
      </c>
      <c r="B44" s="18" t="n">
        <v>15000</v>
      </c>
      <c r="C44" s="18" t="n">
        <v>15000</v>
      </c>
      <c r="D44" s="19" t="n">
        <v>0</v>
      </c>
      <c r="E44" s="18" t="n">
        <v>15000</v>
      </c>
      <c r="F44" s="18" t="n">
        <v>15000</v>
      </c>
      <c r="G44" s="18" t="n">
        <v>15000</v>
      </c>
      <c r="H44" s="18" t="n">
        <v>15000</v>
      </c>
      <c r="I44" s="18" t="n">
        <v>0</v>
      </c>
      <c r="J44" s="0" t="s">
        <v>12</v>
      </c>
    </row>
    <row r="45" customFormat="false" ht="12.75" hidden="false" customHeight="false" outlineLevel="0" collapsed="false">
      <c r="A45" s="2" t="s">
        <v>59</v>
      </c>
      <c r="B45" s="10" t="n">
        <f aca="false">SUM(B16:B44)</f>
        <v>131500</v>
      </c>
      <c r="C45" s="10" t="n">
        <f aca="false">SUM(C16:C44)</f>
        <v>357000</v>
      </c>
      <c r="D45" s="10" t="n">
        <f aca="false">SUM(D16:D44)</f>
        <v>427500</v>
      </c>
      <c r="E45" s="10" t="n">
        <f aca="false">SUM(E16:E44)</f>
        <v>237000</v>
      </c>
      <c r="F45" s="10" t="n">
        <f aca="false">SUM(F16:F44)</f>
        <v>151000</v>
      </c>
      <c r="G45" s="10" t="n">
        <f aca="false">SUM(G16:G44)</f>
        <v>314500</v>
      </c>
      <c r="H45" s="10" t="n">
        <f aca="false">SUM(H16:H44)</f>
        <v>308500</v>
      </c>
      <c r="I45" s="10" t="n">
        <f aca="false">SUM(I16:I44)</f>
        <v>337000</v>
      </c>
    </row>
    <row r="48" customFormat="false" ht="12.75" hidden="false" customHeight="false" outlineLevel="0" collapsed="false">
      <c r="A48" s="0" t="s">
        <v>60</v>
      </c>
      <c r="B48" s="7" t="n">
        <v>5000</v>
      </c>
      <c r="C48" s="7" t="n">
        <v>5000</v>
      </c>
      <c r="D48" s="7" t="n">
        <v>5000</v>
      </c>
      <c r="E48" s="7" t="n">
        <v>5000</v>
      </c>
      <c r="F48" s="7" t="n">
        <v>5000</v>
      </c>
      <c r="G48" s="7" t="n">
        <v>5000</v>
      </c>
      <c r="H48" s="7" t="n">
        <v>5000</v>
      </c>
      <c r="I48" s="7" t="n">
        <v>5000</v>
      </c>
      <c r="J48" s="0" t="s">
        <v>12</v>
      </c>
    </row>
    <row r="49" customFormat="false" ht="12.75" hidden="false" customHeight="false" outlineLevel="0" collapsed="false">
      <c r="A49" s="0" t="s">
        <v>61</v>
      </c>
      <c r="B49" s="7" t="n">
        <v>20000</v>
      </c>
      <c r="C49" s="7" t="n">
        <v>20000</v>
      </c>
      <c r="D49" s="7" t="n">
        <v>20000</v>
      </c>
      <c r="E49" s="7" t="n">
        <v>20000</v>
      </c>
      <c r="F49" s="7" t="n">
        <v>20000</v>
      </c>
      <c r="G49" s="7" t="n">
        <v>20000</v>
      </c>
      <c r="H49" s="7" t="n">
        <v>20000</v>
      </c>
      <c r="I49" s="7" t="n">
        <v>20000</v>
      </c>
      <c r="J49" s="0" t="s">
        <v>12</v>
      </c>
    </row>
    <row r="50" customFormat="false" ht="12.75" hidden="false" customHeight="false" outlineLevel="0" collapsed="false">
      <c r="A50" s="0" t="s">
        <v>62</v>
      </c>
      <c r="B50" s="7" t="n">
        <v>0</v>
      </c>
      <c r="C50" s="7" t="n">
        <v>0</v>
      </c>
      <c r="D50" s="7" t="n">
        <v>0</v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</row>
    <row r="51" customFormat="false" ht="12.75" hidden="false" customHeight="false" outlineLevel="0" collapsed="false">
      <c r="A51" s="0" t="s">
        <v>63</v>
      </c>
      <c r="B51" s="7" t="n">
        <v>12500</v>
      </c>
      <c r="C51" s="7" t="n">
        <v>12500</v>
      </c>
      <c r="D51" s="7" t="n">
        <v>12500</v>
      </c>
      <c r="E51" s="7" t="n">
        <v>12500</v>
      </c>
      <c r="F51" s="7" t="n">
        <v>12500</v>
      </c>
      <c r="G51" s="7" t="n">
        <v>12500</v>
      </c>
      <c r="H51" s="7" t="n">
        <v>12500</v>
      </c>
      <c r="I51" s="7" t="n">
        <v>12500</v>
      </c>
      <c r="J51" s="0" t="s">
        <v>12</v>
      </c>
    </row>
    <row r="52" customFormat="false" ht="12.75" hidden="false" customHeight="false" outlineLevel="0" collapsed="false">
      <c r="A52" s="0" t="s">
        <v>64</v>
      </c>
      <c r="B52" s="7" t="n">
        <v>1000</v>
      </c>
      <c r="C52" s="7" t="n">
        <v>1000</v>
      </c>
      <c r="D52" s="7" t="n">
        <v>1000</v>
      </c>
      <c r="E52" s="7" t="n">
        <v>1000</v>
      </c>
      <c r="F52" s="7" t="n">
        <v>1000</v>
      </c>
      <c r="G52" s="7" t="n">
        <v>1000</v>
      </c>
      <c r="H52" s="7" t="n">
        <v>1000</v>
      </c>
      <c r="I52" s="7" t="n">
        <v>1000</v>
      </c>
      <c r="J52" s="0" t="s">
        <v>12</v>
      </c>
    </row>
    <row r="53" customFormat="false" ht="12.75" hidden="false" customHeight="false" outlineLevel="0" collapsed="false">
      <c r="A53" s="0" t="s">
        <v>65</v>
      </c>
      <c r="B53" s="7" t="n">
        <v>0</v>
      </c>
      <c r="C53" s="7" t="n">
        <v>0</v>
      </c>
      <c r="D53" s="7" t="n">
        <v>0</v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</row>
    <row r="54" customFormat="false" ht="12.75" hidden="false" customHeight="false" outlineLevel="0" collapsed="false">
      <c r="A54" s="0" t="s">
        <v>66</v>
      </c>
      <c r="B54" s="7" t="n">
        <v>5000</v>
      </c>
      <c r="C54" s="7" t="n">
        <v>5000</v>
      </c>
      <c r="D54" s="7" t="n">
        <v>5000</v>
      </c>
      <c r="E54" s="7" t="n">
        <v>5000</v>
      </c>
      <c r="F54" s="7" t="n">
        <v>5000</v>
      </c>
      <c r="G54" s="7" t="n">
        <v>5000</v>
      </c>
      <c r="H54" s="7" t="n">
        <v>5000</v>
      </c>
      <c r="I54" s="7" t="n">
        <v>5000</v>
      </c>
    </row>
    <row r="55" customFormat="false" ht="12.75" hidden="false" customHeight="false" outlineLevel="0" collapsed="false">
      <c r="A55" s="0" t="s">
        <v>67</v>
      </c>
      <c r="B55" s="19" t="n">
        <v>0</v>
      </c>
      <c r="C55" s="19" t="n">
        <v>0</v>
      </c>
      <c r="D55" s="19" t="n">
        <v>0</v>
      </c>
      <c r="E55" s="19" t="n">
        <v>0</v>
      </c>
      <c r="F55" s="19" t="n">
        <v>0</v>
      </c>
      <c r="G55" s="19" t="n">
        <v>0</v>
      </c>
      <c r="H55" s="19" t="n">
        <v>0</v>
      </c>
      <c r="I55" s="19" t="n">
        <v>0</v>
      </c>
      <c r="K55" s="0" t="n">
        <v>190000</v>
      </c>
      <c r="L55" s="0" t="s">
        <v>68</v>
      </c>
    </row>
    <row r="56" customFormat="false" ht="12.75" hidden="false" customHeight="false" outlineLevel="0" collapsed="false">
      <c r="A56" s="2" t="s">
        <v>69</v>
      </c>
      <c r="B56" s="10" t="n">
        <f aca="false">SUM(B48:B55)</f>
        <v>43500</v>
      </c>
      <c r="C56" s="10" t="n">
        <f aca="false">SUM(C48:C55)</f>
        <v>43500</v>
      </c>
      <c r="D56" s="10" t="n">
        <f aca="false">SUM(D48:D55)</f>
        <v>43500</v>
      </c>
      <c r="E56" s="10" t="n">
        <f aca="false">SUM(E48:E55)</f>
        <v>43500</v>
      </c>
      <c r="F56" s="10" t="n">
        <f aca="false">SUM(F48:F55)</f>
        <v>43500</v>
      </c>
      <c r="G56" s="10" t="n">
        <f aca="false">SUM(G48:G55)</f>
        <v>43500</v>
      </c>
      <c r="H56" s="10" t="n">
        <f aca="false">SUM(H48:H55)</f>
        <v>43500</v>
      </c>
      <c r="I56" s="10" t="n">
        <f aca="false">SUM(I48:I55)</f>
        <v>43500</v>
      </c>
    </row>
    <row r="59" customFormat="false" ht="12.75" hidden="false" customHeight="false" outlineLevel="0" collapsed="false">
      <c r="A59" s="0" t="s">
        <v>70</v>
      </c>
      <c r="B59" s="7" t="n">
        <v>5000</v>
      </c>
      <c r="C59" s="7" t="n">
        <v>5000</v>
      </c>
      <c r="D59" s="7" t="n">
        <v>5000</v>
      </c>
      <c r="E59" s="7" t="n">
        <v>5000</v>
      </c>
      <c r="F59" s="7" t="n">
        <v>5000</v>
      </c>
      <c r="G59" s="7" t="n">
        <v>5000</v>
      </c>
      <c r="H59" s="7" t="n">
        <v>5000</v>
      </c>
      <c r="I59" s="7" t="n">
        <v>5000</v>
      </c>
      <c r="J59" s="0" t="s">
        <v>12</v>
      </c>
    </row>
    <row r="60" customFormat="false" ht="12.75" hidden="false" customHeight="false" outlineLevel="0" collapsed="false">
      <c r="A60" s="0" t="s">
        <v>71</v>
      </c>
      <c r="B60" s="7" t="n">
        <v>1500</v>
      </c>
      <c r="C60" s="7" t="n">
        <v>1500</v>
      </c>
      <c r="D60" s="7" t="n">
        <v>1500</v>
      </c>
      <c r="E60" s="7" t="n">
        <v>1500</v>
      </c>
      <c r="F60" s="7" t="n">
        <v>1500</v>
      </c>
      <c r="G60" s="7" t="n">
        <v>1500</v>
      </c>
      <c r="H60" s="7" t="n">
        <v>1500</v>
      </c>
      <c r="I60" s="7" t="n">
        <v>1500</v>
      </c>
      <c r="J60" s="0" t="s">
        <v>12</v>
      </c>
    </row>
    <row r="61" customFormat="false" ht="12.75" hidden="false" customHeight="false" outlineLevel="0" collapsed="false">
      <c r="A61" s="0" t="s">
        <v>72</v>
      </c>
      <c r="B61" s="7" t="n">
        <v>1500</v>
      </c>
      <c r="C61" s="7" t="n">
        <v>1500</v>
      </c>
      <c r="D61" s="7" t="n">
        <v>1500</v>
      </c>
      <c r="E61" s="7" t="n">
        <v>1500</v>
      </c>
      <c r="F61" s="7" t="n">
        <v>1500</v>
      </c>
      <c r="G61" s="7" t="n">
        <v>1500</v>
      </c>
      <c r="H61" s="7" t="n">
        <v>1500</v>
      </c>
      <c r="I61" s="7" t="n">
        <v>1500</v>
      </c>
      <c r="J61" s="0" t="s">
        <v>12</v>
      </c>
    </row>
    <row r="62" customFormat="false" ht="12.75" hidden="false" customHeight="false" outlineLevel="0" collapsed="false">
      <c r="A62" s="0" t="s">
        <v>73</v>
      </c>
      <c r="B62" s="7" t="n">
        <v>3000</v>
      </c>
      <c r="C62" s="7" t="n">
        <v>3000</v>
      </c>
      <c r="D62" s="7" t="n">
        <v>3000</v>
      </c>
      <c r="E62" s="7" t="n">
        <v>3000</v>
      </c>
      <c r="F62" s="7" t="n">
        <v>3000</v>
      </c>
      <c r="G62" s="7" t="n">
        <v>3000</v>
      </c>
      <c r="H62" s="7" t="n">
        <v>3000</v>
      </c>
      <c r="I62" s="7" t="n">
        <v>3000</v>
      </c>
      <c r="J62" s="0" t="s">
        <v>12</v>
      </c>
    </row>
    <row r="63" customFormat="false" ht="12.75" hidden="false" customHeight="false" outlineLevel="0" collapsed="false">
      <c r="A63" s="0" t="s">
        <v>74</v>
      </c>
      <c r="B63" s="20" t="n">
        <v>10000</v>
      </c>
      <c r="C63" s="20" t="n">
        <v>10000</v>
      </c>
      <c r="D63" s="20" t="n">
        <v>10000</v>
      </c>
      <c r="E63" s="20" t="n">
        <v>10000</v>
      </c>
      <c r="F63" s="20" t="n">
        <v>10000</v>
      </c>
      <c r="G63" s="20" t="n">
        <v>10000</v>
      </c>
      <c r="H63" s="20" t="n">
        <v>10000</v>
      </c>
      <c r="I63" s="20" t="n">
        <v>10000</v>
      </c>
      <c r="J63" s="0" t="s">
        <v>12</v>
      </c>
    </row>
    <row r="64" customFormat="false" ht="12.75" hidden="false" customHeight="false" outlineLevel="0" collapsed="false">
      <c r="A64" s="2" t="s">
        <v>75</v>
      </c>
      <c r="B64" s="10" t="n">
        <v>19000</v>
      </c>
      <c r="C64" s="10" t="n">
        <v>19000</v>
      </c>
      <c r="D64" s="10" t="n">
        <v>19000</v>
      </c>
      <c r="E64" s="10" t="n">
        <v>19000</v>
      </c>
      <c r="F64" s="10" t="n">
        <v>19000</v>
      </c>
      <c r="G64" s="10" t="n">
        <v>19000</v>
      </c>
      <c r="H64" s="10" t="n">
        <v>19000</v>
      </c>
      <c r="I64" s="10" t="n">
        <v>19000</v>
      </c>
    </row>
    <row r="67" customFormat="false" ht="12.75" hidden="false" customHeight="false" outlineLevel="0" collapsed="false">
      <c r="A67" s="0" t="s">
        <v>76</v>
      </c>
      <c r="B67" s="7" t="n">
        <v>1000</v>
      </c>
      <c r="C67" s="7" t="n">
        <v>40000</v>
      </c>
      <c r="D67" s="7" t="n">
        <v>1000</v>
      </c>
      <c r="E67" s="7" t="n">
        <v>1000</v>
      </c>
      <c r="F67" s="7" t="n">
        <v>1000</v>
      </c>
      <c r="G67" s="7" t="n">
        <v>1000</v>
      </c>
      <c r="H67" s="7" t="n">
        <v>1000</v>
      </c>
      <c r="I67" s="7" t="n">
        <v>1000</v>
      </c>
      <c r="J67" s="0" t="s">
        <v>12</v>
      </c>
    </row>
    <row r="68" customFormat="false" ht="12.75" hidden="false" customHeight="false" outlineLevel="0" collapsed="false">
      <c r="A68" s="0" t="s">
        <v>77</v>
      </c>
      <c r="B68" s="7" t="n">
        <v>1500</v>
      </c>
      <c r="C68" s="7" t="n">
        <v>1500</v>
      </c>
      <c r="D68" s="7" t="n">
        <v>1500</v>
      </c>
      <c r="E68" s="7" t="n">
        <v>1500</v>
      </c>
      <c r="F68" s="7" t="n">
        <v>1500</v>
      </c>
      <c r="G68" s="7" t="n">
        <v>1500</v>
      </c>
      <c r="H68" s="7" t="n">
        <v>1500</v>
      </c>
      <c r="I68" s="7" t="n">
        <v>1500</v>
      </c>
      <c r="J68" s="0" t="s">
        <v>12</v>
      </c>
    </row>
    <row r="69" customFormat="false" ht="12.75" hidden="false" customHeight="false" outlineLevel="0" collapsed="false">
      <c r="A69" s="0" t="s">
        <v>78</v>
      </c>
      <c r="B69" s="7" t="n">
        <v>1500</v>
      </c>
      <c r="C69" s="7" t="n">
        <v>1500</v>
      </c>
      <c r="D69" s="7" t="n">
        <v>1500</v>
      </c>
      <c r="E69" s="7" t="n">
        <v>1500</v>
      </c>
      <c r="F69" s="7" t="n">
        <v>1500</v>
      </c>
      <c r="G69" s="7" t="n">
        <v>1500</v>
      </c>
      <c r="H69" s="7" t="n">
        <v>1500</v>
      </c>
      <c r="I69" s="7" t="n">
        <v>1500</v>
      </c>
      <c r="J69" s="0" t="s">
        <v>12</v>
      </c>
    </row>
    <row r="70" customFormat="false" ht="12.75" hidden="false" customHeight="false" outlineLevel="0" collapsed="false">
      <c r="A70" s="0" t="s">
        <v>79</v>
      </c>
      <c r="B70" s="7" t="n">
        <v>3000</v>
      </c>
      <c r="C70" s="7" t="n">
        <v>3000</v>
      </c>
      <c r="D70" s="7" t="n">
        <v>3000</v>
      </c>
      <c r="E70" s="7" t="n">
        <v>3000</v>
      </c>
      <c r="F70" s="7" t="n">
        <v>3000</v>
      </c>
      <c r="G70" s="7" t="n">
        <v>3000</v>
      </c>
      <c r="H70" s="7" t="n">
        <v>3000</v>
      </c>
      <c r="I70" s="7" t="n">
        <v>3000</v>
      </c>
      <c r="J70" s="0" t="s">
        <v>12</v>
      </c>
    </row>
    <row r="71" customFormat="false" ht="12.75" hidden="false" customHeight="false" outlineLevel="0" collapsed="false">
      <c r="A71" s="0" t="s">
        <v>80</v>
      </c>
      <c r="B71" s="21" t="n">
        <v>500</v>
      </c>
      <c r="C71" s="21" t="n">
        <v>500</v>
      </c>
      <c r="D71" s="21" t="n">
        <v>500</v>
      </c>
      <c r="E71" s="21" t="n">
        <v>500</v>
      </c>
      <c r="F71" s="21" t="n">
        <v>500</v>
      </c>
      <c r="G71" s="21" t="n">
        <v>500</v>
      </c>
      <c r="H71" s="21" t="n">
        <v>500</v>
      </c>
      <c r="I71" s="21" t="n">
        <v>500</v>
      </c>
      <c r="J71" s="0" t="s">
        <v>12</v>
      </c>
    </row>
    <row r="72" customFormat="false" ht="12.75" hidden="false" customHeight="false" outlineLevel="0" collapsed="false">
      <c r="A72" s="2" t="s">
        <v>81</v>
      </c>
      <c r="B72" s="10" t="n">
        <f aca="false">SUM(B67:B71)</f>
        <v>7500</v>
      </c>
      <c r="C72" s="10" t="n">
        <f aca="false">SUM(C67:C71)</f>
        <v>46500</v>
      </c>
      <c r="D72" s="10" t="n">
        <f aca="false">SUM(D67:D71)</f>
        <v>7500</v>
      </c>
      <c r="E72" s="10" t="n">
        <f aca="false">SUM(E67:E71)</f>
        <v>7500</v>
      </c>
      <c r="F72" s="10" t="n">
        <f aca="false">SUM(F67:F71)</f>
        <v>7500</v>
      </c>
      <c r="G72" s="10" t="n">
        <f aca="false">SUM(G67:G71)</f>
        <v>7500</v>
      </c>
      <c r="H72" s="10" t="n">
        <f aca="false">SUM(H67:H71)</f>
        <v>7500</v>
      </c>
      <c r="I72" s="10" t="n">
        <f aca="false">SUM(I67:I71)</f>
        <v>7500</v>
      </c>
      <c r="J72" s="0" t="s">
        <v>12</v>
      </c>
    </row>
    <row r="74" customFormat="false" ht="12.75" hidden="false" customHeight="false" outlineLevel="0" collapsed="false">
      <c r="A74" s="0" t="s">
        <v>82</v>
      </c>
      <c r="B74" s="7" t="n">
        <v>30000</v>
      </c>
      <c r="C74" s="7" t="n">
        <v>30000</v>
      </c>
      <c r="D74" s="7" t="n">
        <v>30000</v>
      </c>
      <c r="E74" s="7" t="n">
        <v>30000</v>
      </c>
      <c r="F74" s="7" t="n">
        <v>30000</v>
      </c>
      <c r="G74" s="7" t="n">
        <v>30000</v>
      </c>
      <c r="H74" s="7" t="n">
        <v>30000</v>
      </c>
      <c r="I74" s="7" t="n">
        <v>30000</v>
      </c>
      <c r="J74" s="0" t="s">
        <v>12</v>
      </c>
    </row>
    <row r="75" customFormat="false" ht="12.75" hidden="false" customHeight="false" outlineLevel="0" collapsed="false">
      <c r="A75" s="0" t="s">
        <v>83</v>
      </c>
      <c r="B75" s="7" t="n">
        <v>3000</v>
      </c>
      <c r="C75" s="7" t="n">
        <v>3000</v>
      </c>
      <c r="D75" s="7" t="n">
        <v>3000</v>
      </c>
      <c r="E75" s="7" t="n">
        <v>3000</v>
      </c>
      <c r="F75" s="7" t="n">
        <v>3000</v>
      </c>
      <c r="G75" s="7" t="n">
        <v>3000</v>
      </c>
      <c r="H75" s="7" t="n">
        <v>3000</v>
      </c>
      <c r="I75" s="7" t="n">
        <v>3000</v>
      </c>
      <c r="J75" s="0" t="s">
        <v>12</v>
      </c>
    </row>
    <row r="76" customFormat="false" ht="12.75" hidden="false" customHeight="false" outlineLevel="0" collapsed="false">
      <c r="A76" s="0" t="s">
        <v>84</v>
      </c>
      <c r="B76" s="8" t="n">
        <v>3000</v>
      </c>
      <c r="C76" s="7" t="n">
        <v>3000</v>
      </c>
      <c r="D76" s="7" t="n">
        <v>3000</v>
      </c>
      <c r="E76" s="7" t="n">
        <v>3000</v>
      </c>
      <c r="F76" s="7" t="n">
        <v>3000</v>
      </c>
      <c r="G76" s="7" t="n">
        <v>3000</v>
      </c>
      <c r="H76" s="7" t="n">
        <v>3000</v>
      </c>
      <c r="I76" s="7" t="n">
        <v>3000</v>
      </c>
      <c r="J76" s="0" t="s">
        <v>12</v>
      </c>
    </row>
    <row r="77" customFormat="false" ht="12.75" hidden="false" customHeight="false" outlineLevel="0" collapsed="false">
      <c r="A77" s="0" t="s">
        <v>85</v>
      </c>
      <c r="B77" s="7" t="n">
        <v>0</v>
      </c>
      <c r="C77" s="8" t="n">
        <v>0</v>
      </c>
      <c r="D77" s="8" t="n">
        <v>0</v>
      </c>
      <c r="E77" s="8" t="n">
        <v>0</v>
      </c>
      <c r="F77" s="8" t="n">
        <v>0</v>
      </c>
      <c r="G77" s="8" t="n">
        <v>0</v>
      </c>
      <c r="H77" s="8" t="n">
        <v>0</v>
      </c>
      <c r="I77" s="8" t="n">
        <v>0</v>
      </c>
      <c r="J77" s="0" t="s">
        <v>12</v>
      </c>
    </row>
    <row r="78" customFormat="false" ht="12.75" hidden="false" customHeight="false" outlineLevel="0" collapsed="false">
      <c r="A78" s="0" t="s">
        <v>86</v>
      </c>
      <c r="B78" s="7" t="n">
        <v>2500</v>
      </c>
      <c r="C78" s="7" t="n">
        <v>2500</v>
      </c>
      <c r="D78" s="7" t="n">
        <v>2500</v>
      </c>
      <c r="E78" s="7" t="n">
        <v>2500</v>
      </c>
      <c r="F78" s="7" t="n">
        <v>2500</v>
      </c>
      <c r="G78" s="7" t="n">
        <v>2500</v>
      </c>
      <c r="H78" s="7" t="n">
        <v>2500</v>
      </c>
      <c r="I78" s="7" t="n">
        <v>2500</v>
      </c>
      <c r="J78" s="0" t="s">
        <v>12</v>
      </c>
    </row>
    <row r="79" customFormat="false" ht="12.75" hidden="false" customHeight="false" outlineLevel="0" collapsed="false">
      <c r="A79" s="0" t="s">
        <v>87</v>
      </c>
      <c r="B79" s="7" t="n">
        <v>6500</v>
      </c>
      <c r="C79" s="7" t="n">
        <v>6500</v>
      </c>
      <c r="D79" s="7" t="n">
        <v>6500</v>
      </c>
      <c r="E79" s="7" t="n">
        <v>6500</v>
      </c>
      <c r="F79" s="7" t="n">
        <v>6500</v>
      </c>
      <c r="G79" s="7" t="n">
        <v>6500</v>
      </c>
      <c r="H79" s="7" t="n">
        <v>6500</v>
      </c>
      <c r="I79" s="7" t="n">
        <v>6500</v>
      </c>
      <c r="J79" s="0" t="s">
        <v>12</v>
      </c>
    </row>
    <row r="80" customFormat="false" ht="12.75" hidden="false" customHeight="false" outlineLevel="0" collapsed="false">
      <c r="A80" s="0" t="s">
        <v>88</v>
      </c>
      <c r="B80" s="7" t="n">
        <v>2400</v>
      </c>
      <c r="C80" s="7" t="n">
        <v>2400</v>
      </c>
      <c r="D80" s="7" t="n">
        <v>2400</v>
      </c>
      <c r="E80" s="7" t="n">
        <v>2400</v>
      </c>
      <c r="F80" s="7" t="n">
        <v>2400</v>
      </c>
      <c r="G80" s="7" t="n">
        <v>2400</v>
      </c>
      <c r="H80" s="7" t="n">
        <v>2400</v>
      </c>
      <c r="I80" s="7" t="n">
        <v>2400</v>
      </c>
      <c r="J80" s="0" t="s">
        <v>12</v>
      </c>
    </row>
    <row r="81" customFormat="false" ht="12.75" hidden="false" customHeight="false" outlineLevel="0" collapsed="false">
      <c r="A81" s="0" t="s">
        <v>89</v>
      </c>
      <c r="B81" s="7" t="n">
        <v>1500</v>
      </c>
      <c r="C81" s="7" t="n">
        <v>1500</v>
      </c>
      <c r="D81" s="7" t="n">
        <v>1500</v>
      </c>
      <c r="E81" s="7" t="n">
        <v>1500</v>
      </c>
      <c r="F81" s="7" t="n">
        <v>1500</v>
      </c>
      <c r="G81" s="7" t="n">
        <v>1500</v>
      </c>
      <c r="H81" s="7" t="n">
        <v>1500</v>
      </c>
      <c r="I81" s="7" t="n">
        <v>1500</v>
      </c>
      <c r="J81" s="0" t="s">
        <v>12</v>
      </c>
    </row>
    <row r="82" customFormat="false" ht="12.75" hidden="false" customHeight="false" outlineLevel="0" collapsed="false">
      <c r="A82" s="0" t="s">
        <v>90</v>
      </c>
      <c r="B82" s="7" t="n">
        <v>2000</v>
      </c>
      <c r="C82" s="7" t="n">
        <v>2000</v>
      </c>
      <c r="D82" s="7" t="n">
        <v>2000</v>
      </c>
      <c r="E82" s="7" t="n">
        <v>2000</v>
      </c>
      <c r="F82" s="7" t="n">
        <v>2000</v>
      </c>
      <c r="G82" s="7" t="n">
        <v>2000</v>
      </c>
      <c r="H82" s="7" t="n">
        <v>2000</v>
      </c>
      <c r="I82" s="7" t="n">
        <v>2000</v>
      </c>
      <c r="J82" s="0" t="s">
        <v>12</v>
      </c>
    </row>
    <row r="83" customFormat="false" ht="12.75" hidden="false" customHeight="false" outlineLevel="0" collapsed="false">
      <c r="A83" s="0" t="s">
        <v>91</v>
      </c>
      <c r="B83" s="7" t="n">
        <v>1000</v>
      </c>
      <c r="C83" s="7" t="n">
        <v>1000</v>
      </c>
      <c r="D83" s="7" t="n">
        <v>1000</v>
      </c>
      <c r="E83" s="7" t="n">
        <v>1000</v>
      </c>
      <c r="F83" s="7" t="n">
        <v>1000</v>
      </c>
      <c r="G83" s="7" t="n">
        <v>1000</v>
      </c>
      <c r="H83" s="7" t="n">
        <v>1000</v>
      </c>
      <c r="I83" s="7" t="n">
        <v>1000</v>
      </c>
      <c r="J83" s="0" t="s">
        <v>12</v>
      </c>
    </row>
    <row r="84" customFormat="false" ht="12.75" hidden="false" customHeight="false" outlineLevel="0" collapsed="false">
      <c r="A84" s="0" t="s">
        <v>92</v>
      </c>
      <c r="B84" s="9" t="n">
        <v>1500</v>
      </c>
      <c r="C84" s="9" t="n">
        <v>1500</v>
      </c>
      <c r="D84" s="9" t="n">
        <v>1500</v>
      </c>
      <c r="E84" s="9" t="n">
        <v>1500</v>
      </c>
      <c r="F84" s="9" t="n">
        <v>1500</v>
      </c>
      <c r="G84" s="9" t="n">
        <v>1500</v>
      </c>
      <c r="H84" s="9" t="n">
        <v>1500</v>
      </c>
      <c r="I84" s="9" t="n">
        <v>1500</v>
      </c>
      <c r="J84" s="0" t="s">
        <v>12</v>
      </c>
    </row>
    <row r="85" customFormat="false" ht="12.75" hidden="false" customHeight="false" outlineLevel="0" collapsed="false">
      <c r="A85" s="2" t="s">
        <v>93</v>
      </c>
      <c r="B85" s="10" t="n">
        <f aca="false">SUM(B74:B84)</f>
        <v>53400</v>
      </c>
      <c r="C85" s="10" t="n">
        <f aca="false">SUM(C74:C84)</f>
        <v>53400</v>
      </c>
      <c r="D85" s="10" t="n">
        <f aca="false">SUM(D74:D84)</f>
        <v>53400</v>
      </c>
      <c r="E85" s="10" t="n">
        <f aca="false">SUM(E74:E84)</f>
        <v>53400</v>
      </c>
      <c r="F85" s="10" t="n">
        <f aca="false">SUM(F74:F84)</f>
        <v>53400</v>
      </c>
      <c r="G85" s="10" t="n">
        <f aca="false">SUM(G74:G84)</f>
        <v>53400</v>
      </c>
      <c r="H85" s="10" t="n">
        <f aca="false">SUM(H74:H84)</f>
        <v>53400</v>
      </c>
      <c r="I85" s="10" t="n">
        <f aca="false">SUM(I74:I84)</f>
        <v>53400</v>
      </c>
      <c r="J85" s="0" t="s">
        <v>12</v>
      </c>
    </row>
    <row r="86" customFormat="false" ht="12.75" hidden="false" customHeight="false" outlineLevel="0" collapsed="false">
      <c r="A86" s="2"/>
      <c r="B86" s="10"/>
      <c r="C86" s="10"/>
      <c r="D86" s="10"/>
      <c r="E86" s="10"/>
      <c r="F86" s="10"/>
      <c r="G86" s="10"/>
      <c r="H86" s="10"/>
      <c r="I86" s="10"/>
    </row>
    <row r="88" customFormat="false" ht="12.75" hidden="false" customHeight="false" outlineLevel="0" collapsed="false">
      <c r="A88" s="0" t="s">
        <v>94</v>
      </c>
      <c r="B88" s="7" t="n">
        <v>0</v>
      </c>
      <c r="C88" s="8" t="n">
        <v>0</v>
      </c>
      <c r="D88" s="8" t="n">
        <v>0</v>
      </c>
      <c r="E88" s="8" t="n">
        <v>0</v>
      </c>
      <c r="F88" s="8" t="n">
        <v>0</v>
      </c>
      <c r="G88" s="7" t="n">
        <v>0</v>
      </c>
      <c r="H88" s="8" t="n">
        <v>0</v>
      </c>
      <c r="I88" s="8" t="n">
        <v>0</v>
      </c>
      <c r="J88" s="0" t="s">
        <v>12</v>
      </c>
      <c r="K88" s="0" t="s">
        <v>46</v>
      </c>
    </row>
    <row r="89" customFormat="false" ht="12.75" hidden="false" customHeight="false" outlineLevel="0" collapsed="false">
      <c r="A89" s="0" t="s">
        <v>95</v>
      </c>
      <c r="B89" s="7" t="n">
        <v>0</v>
      </c>
      <c r="C89" s="7" t="n">
        <v>0</v>
      </c>
      <c r="D89" s="7" t="n">
        <v>0</v>
      </c>
      <c r="E89" s="8" t="n">
        <v>0</v>
      </c>
      <c r="F89" s="7" t="n">
        <v>0</v>
      </c>
      <c r="G89" s="7" t="n">
        <v>0</v>
      </c>
      <c r="H89" s="7" t="n">
        <v>0</v>
      </c>
      <c r="I89" s="8" t="n">
        <v>0</v>
      </c>
      <c r="J89" s="0" t="s">
        <v>12</v>
      </c>
      <c r="K89" s="0" t="s">
        <v>46</v>
      </c>
    </row>
    <row r="90" customFormat="false" ht="12.75" hidden="false" customHeight="false" outlineLevel="0" collapsed="false">
      <c r="A90" s="0" t="s">
        <v>96</v>
      </c>
      <c r="B90" s="9" t="n">
        <v>0</v>
      </c>
      <c r="C90" s="22" t="n">
        <v>0</v>
      </c>
      <c r="D90" s="9" t="n">
        <v>10000</v>
      </c>
      <c r="E90" s="23" t="n">
        <v>0</v>
      </c>
      <c r="F90" s="9" t="n">
        <v>10000</v>
      </c>
      <c r="G90" s="23" t="n">
        <v>0</v>
      </c>
      <c r="H90" s="9" t="n">
        <v>10000</v>
      </c>
      <c r="I90" s="19" t="n">
        <v>0</v>
      </c>
      <c r="J90" s="0" t="s">
        <v>12</v>
      </c>
      <c r="K90" s="0" t="s">
        <v>46</v>
      </c>
    </row>
    <row r="91" customFormat="false" ht="12.75" hidden="false" customHeight="false" outlineLevel="0" collapsed="false">
      <c r="A91" s="2" t="s">
        <v>97</v>
      </c>
      <c r="B91" s="24" t="n">
        <f aca="false">SUM(B88:B90)</f>
        <v>0</v>
      </c>
      <c r="C91" s="24" t="n">
        <f aca="false">SUM(C88:C90)</f>
        <v>0</v>
      </c>
      <c r="D91" s="24" t="n">
        <f aca="false">SUM(D88:D90)</f>
        <v>10000</v>
      </c>
      <c r="E91" s="24" t="n">
        <f aca="false">SUM(E88:E90)</f>
        <v>0</v>
      </c>
      <c r="F91" s="24" t="n">
        <f aca="false">SUM(F88:F90)</f>
        <v>10000</v>
      </c>
      <c r="G91" s="24" t="n">
        <f aca="false">SUM(G88:G90)</f>
        <v>0</v>
      </c>
      <c r="H91" s="24" t="n">
        <f aca="false">SUM(H88:H90)</f>
        <v>10000</v>
      </c>
      <c r="I91" s="24" t="n">
        <f aca="false">SUM(I88:I90)</f>
        <v>0</v>
      </c>
      <c r="J91" s="0" t="s">
        <v>12</v>
      </c>
      <c r="K91" s="0" t="s">
        <v>46</v>
      </c>
    </row>
    <row r="92" customFormat="false" ht="12.75" hidden="false" customHeight="false" outlineLevel="0" collapsed="false">
      <c r="A92" s="2"/>
      <c r="B92" s="24"/>
      <c r="C92" s="17"/>
      <c r="D92" s="24"/>
      <c r="E92" s="17"/>
      <c r="F92" s="24"/>
      <c r="G92" s="24"/>
      <c r="H92" s="24"/>
    </row>
    <row r="93" customFormat="false" ht="12.75" hidden="false" customHeight="false" outlineLevel="0" collapsed="false">
      <c r="A93" s="0" t="s">
        <v>98</v>
      </c>
      <c r="B93" s="8" t="n">
        <v>10000</v>
      </c>
      <c r="C93" s="7" t="n">
        <v>0</v>
      </c>
      <c r="D93" s="7" t="n">
        <v>10000</v>
      </c>
      <c r="E93" s="8" t="n">
        <v>0</v>
      </c>
      <c r="F93" s="7" t="n">
        <v>10000</v>
      </c>
      <c r="G93" s="7" t="n">
        <v>10000</v>
      </c>
      <c r="H93" s="8" t="n">
        <v>0</v>
      </c>
      <c r="I93" s="7" t="n">
        <v>10000</v>
      </c>
      <c r="J93" s="0" t="s">
        <v>12</v>
      </c>
      <c r="K93" s="0" t="s">
        <v>99</v>
      </c>
    </row>
    <row r="94" customFormat="false" ht="12.75" hidden="false" customHeight="false" outlineLevel="0" collapsed="false">
      <c r="A94" s="13" t="s">
        <v>100</v>
      </c>
      <c r="B94" s="18" t="n">
        <v>0</v>
      </c>
      <c r="C94" s="18" t="n">
        <v>0</v>
      </c>
      <c r="D94" s="18" t="n">
        <v>0</v>
      </c>
      <c r="E94" s="18" t="n">
        <v>60000</v>
      </c>
      <c r="F94" s="18" t="n">
        <v>0</v>
      </c>
      <c r="G94" s="19" t="n">
        <v>0</v>
      </c>
      <c r="H94" s="18" t="n">
        <v>0</v>
      </c>
      <c r="I94" s="19" t="n">
        <v>0</v>
      </c>
      <c r="J94" s="0" t="s">
        <v>24</v>
      </c>
      <c r="K94" s="0" t="s">
        <v>99</v>
      </c>
    </row>
    <row r="95" customFormat="false" ht="12.75" hidden="false" customHeight="false" outlineLevel="0" collapsed="false">
      <c r="B95" s="10" t="n">
        <f aca="false">SUM(B93:B94)</f>
        <v>10000</v>
      </c>
      <c r="C95" s="10" t="n">
        <f aca="false">SUM(C93:C94)</f>
        <v>0</v>
      </c>
      <c r="D95" s="10" t="n">
        <f aca="false">SUM(D93:D94)</f>
        <v>10000</v>
      </c>
      <c r="E95" s="10" t="n">
        <f aca="false">SUM(E93:E94)</f>
        <v>60000</v>
      </c>
      <c r="F95" s="10" t="n">
        <f aca="false">SUM(F93:F94)</f>
        <v>10000</v>
      </c>
      <c r="G95" s="10" t="n">
        <f aca="false">SUM(G93:G94)</f>
        <v>10000</v>
      </c>
      <c r="H95" s="10" t="n">
        <f aca="false">SUM(H93:H94)</f>
        <v>0</v>
      </c>
      <c r="I95" s="10" t="n">
        <f aca="false">SUM(I93:I94)</f>
        <v>10000</v>
      </c>
    </row>
    <row r="97" customFormat="false" ht="12.75" hidden="false" customHeight="false" outlineLevel="0" collapsed="false">
      <c r="A97" s="0" t="s">
        <v>101</v>
      </c>
      <c r="B97" s="7" t="n">
        <v>10000</v>
      </c>
      <c r="C97" s="7" t="n">
        <v>10000</v>
      </c>
      <c r="D97" s="8" t="n">
        <v>0</v>
      </c>
      <c r="E97" s="7" t="n">
        <v>10000</v>
      </c>
      <c r="F97" s="7" t="n">
        <v>10000</v>
      </c>
      <c r="G97" s="7" t="n">
        <v>10000</v>
      </c>
      <c r="H97" s="7" t="n">
        <v>10000</v>
      </c>
      <c r="I97" s="7" t="n">
        <v>10000</v>
      </c>
      <c r="J97" s="0" t="s">
        <v>12</v>
      </c>
    </row>
    <row r="98" customFormat="false" ht="12.75" hidden="false" customHeight="false" outlineLevel="0" collapsed="false">
      <c r="A98" s="13" t="s">
        <v>102</v>
      </c>
      <c r="B98" s="8" t="n">
        <v>0</v>
      </c>
      <c r="C98" s="8" t="n">
        <v>0</v>
      </c>
      <c r="D98" s="7" t="n">
        <v>600000</v>
      </c>
      <c r="E98" s="8" t="n">
        <v>0</v>
      </c>
      <c r="F98" s="8" t="n">
        <v>0</v>
      </c>
      <c r="G98" s="8" t="n">
        <v>0</v>
      </c>
      <c r="H98" s="8" t="n">
        <v>0</v>
      </c>
      <c r="I98" s="8" t="n">
        <v>0</v>
      </c>
      <c r="J98" s="0" t="s">
        <v>24</v>
      </c>
      <c r="K98" s="0" t="s">
        <v>103</v>
      </c>
    </row>
    <row r="99" customFormat="false" ht="12.75" hidden="false" customHeight="false" outlineLevel="0" collapsed="false">
      <c r="A99" s="0" t="s">
        <v>104</v>
      </c>
      <c r="B99" s="8" t="n">
        <v>0</v>
      </c>
      <c r="C99" s="8" t="n">
        <v>0</v>
      </c>
      <c r="D99" s="7" t="n">
        <v>7000</v>
      </c>
      <c r="E99" s="8" t="n">
        <v>0</v>
      </c>
      <c r="F99" s="8" t="n">
        <v>0</v>
      </c>
      <c r="G99" s="8" t="n">
        <v>0</v>
      </c>
      <c r="H99" s="8" t="n">
        <v>0</v>
      </c>
      <c r="I99" s="8" t="n">
        <v>0</v>
      </c>
      <c r="J99" s="0" t="s">
        <v>24</v>
      </c>
    </row>
    <row r="100" customFormat="false" ht="12.75" hidden="false" customHeight="false" outlineLevel="0" collapsed="false">
      <c r="A100" s="0" t="s">
        <v>105</v>
      </c>
      <c r="B100" s="19" t="n">
        <v>0</v>
      </c>
      <c r="C100" s="19" t="n">
        <v>0</v>
      </c>
      <c r="D100" s="9" t="n">
        <v>15000</v>
      </c>
      <c r="E100" s="19" t="n">
        <v>0</v>
      </c>
      <c r="F100" s="19" t="n">
        <v>0</v>
      </c>
      <c r="G100" s="19" t="n">
        <v>0</v>
      </c>
      <c r="H100" s="19" t="n">
        <v>0</v>
      </c>
      <c r="I100" s="18" t="n">
        <v>15000</v>
      </c>
      <c r="J100" s="0" t="s">
        <v>24</v>
      </c>
    </row>
    <row r="101" customFormat="false" ht="12.75" hidden="false" customHeight="false" outlineLevel="0" collapsed="false">
      <c r="A101" s="2" t="s">
        <v>102</v>
      </c>
      <c r="B101" s="10" t="n">
        <f aca="false">SUM(B97:B100)</f>
        <v>10000</v>
      </c>
      <c r="C101" s="10" t="n">
        <f aca="false">SUM(C97:C100)</f>
        <v>10000</v>
      </c>
      <c r="D101" s="10" t="n">
        <f aca="false">SUM(D97:D100)</f>
        <v>622000</v>
      </c>
      <c r="E101" s="10" t="n">
        <f aca="false">SUM(E97:E100)</f>
        <v>10000</v>
      </c>
      <c r="F101" s="10" t="n">
        <f aca="false">SUM(F97:F100)</f>
        <v>10000</v>
      </c>
      <c r="G101" s="10" t="n">
        <f aca="false">SUM(G97:G100)</f>
        <v>10000</v>
      </c>
      <c r="H101" s="10" t="n">
        <f aca="false">SUM(H97:H100)</f>
        <v>10000</v>
      </c>
      <c r="I101" s="10" t="n">
        <f aca="false">SUM(I97:I100)</f>
        <v>25000</v>
      </c>
    </row>
    <row r="104" customFormat="false" ht="12.75" hidden="false" customHeight="false" outlineLevel="0" collapsed="false">
      <c r="A104" s="2" t="s">
        <v>106</v>
      </c>
      <c r="B104" s="15" t="n">
        <v>8000</v>
      </c>
      <c r="C104" s="8" t="n">
        <v>0</v>
      </c>
      <c r="D104" s="8" t="n">
        <v>0</v>
      </c>
      <c r="E104" s="7" t="n">
        <v>0</v>
      </c>
      <c r="F104" s="7" t="n">
        <v>8000</v>
      </c>
      <c r="G104" s="8" t="n">
        <v>0</v>
      </c>
      <c r="H104" s="8" t="n">
        <v>0</v>
      </c>
      <c r="I104" s="7" t="n">
        <v>0</v>
      </c>
      <c r="J104" s="0" t="s">
        <v>12</v>
      </c>
      <c r="K104" s="0" t="s">
        <v>46</v>
      </c>
    </row>
    <row r="106" customFormat="false" ht="12.75" hidden="false" customHeight="false" outlineLevel="0" collapsed="false">
      <c r="A106" s="0" t="s">
        <v>107</v>
      </c>
      <c r="B106" s="8" t="n">
        <v>0</v>
      </c>
      <c r="C106" s="8" t="n">
        <v>0</v>
      </c>
      <c r="D106" s="7" t="n">
        <v>25000</v>
      </c>
      <c r="E106" s="7" t="n">
        <v>0</v>
      </c>
      <c r="F106" s="7" t="n">
        <v>25000</v>
      </c>
      <c r="G106" s="8" t="n">
        <v>0</v>
      </c>
      <c r="H106" s="7" t="n">
        <v>25000</v>
      </c>
      <c r="I106" s="7" t="n">
        <v>0</v>
      </c>
      <c r="J106" s="0" t="s">
        <v>12</v>
      </c>
      <c r="K106" s="0" t="s">
        <v>46</v>
      </c>
    </row>
    <row r="107" customFormat="false" ht="12.75" hidden="false" customHeight="false" outlineLevel="0" collapsed="false">
      <c r="A107" s="2" t="s">
        <v>108</v>
      </c>
      <c r="B107" s="9" t="n">
        <v>0</v>
      </c>
      <c r="C107" s="9" t="n">
        <v>0</v>
      </c>
      <c r="D107" s="9"/>
      <c r="E107" s="9" t="n">
        <v>0</v>
      </c>
      <c r="F107" s="9" t="n">
        <v>0</v>
      </c>
      <c r="G107" s="9" t="n">
        <v>60000</v>
      </c>
      <c r="H107" s="9" t="n">
        <v>0</v>
      </c>
      <c r="I107" s="9" t="n">
        <v>0</v>
      </c>
      <c r="J107" s="0" t="s">
        <v>12</v>
      </c>
      <c r="K107" s="0" t="s">
        <v>46</v>
      </c>
    </row>
    <row r="108" customFormat="false" ht="12.75" hidden="false" customHeight="false" outlineLevel="0" collapsed="false">
      <c r="A108" s="2"/>
      <c r="B108" s="10" t="n">
        <f aca="false">SUM(B106:B107)</f>
        <v>0</v>
      </c>
      <c r="C108" s="10" t="n">
        <f aca="false">SUM(C106:C107)</f>
        <v>0</v>
      </c>
      <c r="D108" s="10" t="n">
        <f aca="false">SUM(D106:D107)</f>
        <v>25000</v>
      </c>
      <c r="E108" s="10" t="n">
        <f aca="false">SUM(E106:E107)</f>
        <v>0</v>
      </c>
      <c r="F108" s="10" t="n">
        <f aca="false">SUM(F106:F107)</f>
        <v>25000</v>
      </c>
      <c r="G108" s="10" t="n">
        <f aca="false">SUM(G106:G107)</f>
        <v>60000</v>
      </c>
      <c r="H108" s="10" t="n">
        <f aca="false">SUM(H106:H107)</f>
        <v>25000</v>
      </c>
      <c r="I108" s="10" t="n">
        <f aca="false">SUM(I106:I107)</f>
        <v>0</v>
      </c>
    </row>
    <row r="110" customFormat="false" ht="12.75" hidden="false" customHeight="false" outlineLevel="0" collapsed="false">
      <c r="A110" s="2" t="s">
        <v>109</v>
      </c>
      <c r="B110" s="7" t="n">
        <v>5000</v>
      </c>
      <c r="C110" s="8" t="n">
        <v>0</v>
      </c>
      <c r="D110" s="15" t="n">
        <v>5000</v>
      </c>
      <c r="E110" s="8" t="n">
        <v>0</v>
      </c>
      <c r="F110" s="7" t="n">
        <v>5000</v>
      </c>
      <c r="G110" s="7" t="n">
        <v>0</v>
      </c>
      <c r="H110" s="7" t="n">
        <v>5000</v>
      </c>
      <c r="I110" s="7" t="n">
        <v>0</v>
      </c>
      <c r="J110" s="0" t="s">
        <v>12</v>
      </c>
      <c r="K110" s="0" t="s">
        <v>46</v>
      </c>
    </row>
    <row r="112" customFormat="false" ht="12.75" hidden="false" customHeight="false" outlineLevel="0" collapsed="false">
      <c r="A112" s="2" t="s">
        <v>110</v>
      </c>
      <c r="B112" s="7" t="n">
        <v>5000</v>
      </c>
      <c r="C112" s="8" t="n">
        <v>0</v>
      </c>
      <c r="D112" s="8" t="n">
        <v>0</v>
      </c>
      <c r="E112" s="15" t="n">
        <v>0</v>
      </c>
      <c r="F112" s="8" t="n">
        <v>0</v>
      </c>
      <c r="G112" s="7" t="n">
        <v>5000</v>
      </c>
      <c r="H112" s="8" t="n">
        <v>0</v>
      </c>
      <c r="I112" s="8" t="n">
        <v>0</v>
      </c>
      <c r="J112" s="0" t="s">
        <v>12</v>
      </c>
      <c r="K112" s="0" t="s">
        <v>46</v>
      </c>
    </row>
    <row r="114" customFormat="false" ht="12.75" hidden="false" customHeight="false" outlineLevel="0" collapsed="false">
      <c r="A114" s="2" t="s">
        <v>111</v>
      </c>
      <c r="B114" s="7" t="n">
        <v>2000</v>
      </c>
      <c r="C114" s="7" t="n">
        <v>10000</v>
      </c>
      <c r="D114" s="7" t="n">
        <v>2000</v>
      </c>
      <c r="E114" s="7" t="n">
        <v>2000</v>
      </c>
      <c r="F114" s="7" t="n">
        <v>2000</v>
      </c>
      <c r="G114" s="7" t="n">
        <v>2000</v>
      </c>
      <c r="H114" s="7" t="n">
        <v>2000</v>
      </c>
      <c r="I114" s="7" t="n">
        <v>2000</v>
      </c>
      <c r="J114" s="0" t="s">
        <v>24</v>
      </c>
      <c r="K114" s="0" t="s">
        <v>112</v>
      </c>
    </row>
    <row r="116" customFormat="false" ht="12.75" hidden="false" customHeight="false" outlineLevel="0" collapsed="false">
      <c r="A116" s="2" t="s">
        <v>113</v>
      </c>
      <c r="B116" s="7" t="n">
        <v>5000</v>
      </c>
      <c r="C116" s="7" t="n">
        <v>5000</v>
      </c>
      <c r="D116" s="7" t="n">
        <v>35000</v>
      </c>
      <c r="E116" s="7" t="n">
        <v>5000</v>
      </c>
      <c r="F116" s="7" t="n">
        <v>5000</v>
      </c>
      <c r="G116" s="7" t="n">
        <v>5000</v>
      </c>
      <c r="H116" s="7" t="n">
        <v>5000</v>
      </c>
      <c r="I116" s="7" t="n">
        <v>5000</v>
      </c>
      <c r="J116" s="0" t="s">
        <v>12</v>
      </c>
      <c r="K116" s="0" t="s">
        <v>114</v>
      </c>
    </row>
    <row r="118" customFormat="false" ht="12.75" hidden="false" customHeight="false" outlineLevel="0" collapsed="false">
      <c r="A118" s="2" t="s">
        <v>115</v>
      </c>
      <c r="B118" s="7" t="n">
        <v>0</v>
      </c>
      <c r="C118" s="8" t="n">
        <v>0</v>
      </c>
      <c r="D118" s="7" t="n">
        <v>15000</v>
      </c>
      <c r="E118" s="8" t="n">
        <v>0</v>
      </c>
      <c r="F118" s="7" t="n">
        <v>15000</v>
      </c>
      <c r="G118" s="7" t="n">
        <v>0</v>
      </c>
      <c r="H118" s="7" t="n">
        <v>15000</v>
      </c>
      <c r="I118" s="8" t="n">
        <v>0</v>
      </c>
      <c r="J118" s="0" t="s">
        <v>12</v>
      </c>
      <c r="K118" s="0" t="s">
        <v>116</v>
      </c>
    </row>
    <row r="120" customFormat="false" ht="12.75" hidden="false" customHeight="false" outlineLevel="0" collapsed="false">
      <c r="A120" s="2" t="s">
        <v>117</v>
      </c>
      <c r="B120" s="7" t="n">
        <v>0</v>
      </c>
      <c r="C120" s="7" t="n">
        <v>15000</v>
      </c>
      <c r="D120" s="8" t="n">
        <v>0</v>
      </c>
      <c r="E120" s="8" t="n">
        <v>0</v>
      </c>
      <c r="F120" s="7" t="n">
        <v>0</v>
      </c>
      <c r="G120" s="8" t="n">
        <v>0</v>
      </c>
      <c r="H120" s="8" t="n">
        <v>15000</v>
      </c>
      <c r="I120" s="7" t="n">
        <v>0</v>
      </c>
      <c r="J120" s="0" t="s">
        <v>24</v>
      </c>
      <c r="K120" s="0" t="s">
        <v>118</v>
      </c>
    </row>
    <row r="121" customFormat="false" ht="12.75" hidden="false" customHeight="false" outlineLevel="0" collapsed="false">
      <c r="A121" s="2"/>
      <c r="B121" s="25"/>
      <c r="C121" s="25"/>
      <c r="D121" s="26"/>
      <c r="E121" s="26"/>
      <c r="F121" s="25"/>
      <c r="G121" s="26"/>
      <c r="H121" s="26"/>
      <c r="I121" s="25"/>
    </row>
    <row r="122" customFormat="false" ht="12.75" hidden="false" customHeight="false" outlineLevel="0" collapsed="false">
      <c r="A122" s="0" t="s">
        <v>119</v>
      </c>
      <c r="B122" s="8" t="n">
        <v>8760</v>
      </c>
      <c r="C122" s="8" t="n">
        <v>8760</v>
      </c>
      <c r="D122" s="8" t="n">
        <v>8760</v>
      </c>
      <c r="E122" s="8" t="n">
        <v>8760</v>
      </c>
      <c r="F122" s="8" t="n">
        <v>8760</v>
      </c>
      <c r="G122" s="8" t="n">
        <v>8760</v>
      </c>
      <c r="H122" s="8" t="n">
        <v>8760</v>
      </c>
      <c r="I122" s="8" t="n">
        <v>8760</v>
      </c>
    </row>
    <row r="123" customFormat="false" ht="12.75" hidden="false" customHeight="false" outlineLevel="0" collapsed="false">
      <c r="A123" s="0" t="s">
        <v>120</v>
      </c>
      <c r="B123" s="8" t="n">
        <v>0</v>
      </c>
      <c r="C123" s="8" t="n">
        <v>0</v>
      </c>
      <c r="D123" s="8" t="n">
        <v>0</v>
      </c>
      <c r="E123" s="8" t="n">
        <v>0</v>
      </c>
      <c r="F123" s="8" t="n">
        <v>0</v>
      </c>
      <c r="G123" s="8" t="n">
        <v>0</v>
      </c>
      <c r="H123" s="8" t="n">
        <v>0</v>
      </c>
      <c r="I123" s="8" t="n">
        <v>0</v>
      </c>
    </row>
    <row r="124" customFormat="false" ht="12.75" hidden="false" customHeight="false" outlineLevel="0" collapsed="false">
      <c r="B124" s="27"/>
      <c r="C124" s="27"/>
      <c r="D124" s="27"/>
      <c r="E124" s="27"/>
      <c r="F124" s="27"/>
      <c r="G124" s="27"/>
      <c r="H124" s="27"/>
      <c r="I124" s="27"/>
    </row>
    <row r="125" customFormat="false" ht="12.75" hidden="false" customHeight="false" outlineLevel="0" collapsed="false">
      <c r="A125" s="0" t="s">
        <v>121</v>
      </c>
      <c r="B125" s="28" t="n">
        <v>2.5</v>
      </c>
      <c r="C125" s="28" t="n">
        <v>2.5</v>
      </c>
      <c r="D125" s="28" t="n">
        <v>2.5</v>
      </c>
      <c r="E125" s="28" t="n">
        <v>2.5</v>
      </c>
      <c r="F125" s="28" t="n">
        <v>2.5</v>
      </c>
      <c r="G125" s="28" t="n">
        <v>2.5</v>
      </c>
      <c r="H125" s="28" t="n">
        <v>2.5</v>
      </c>
      <c r="I125" s="28" t="n">
        <v>2.5</v>
      </c>
    </row>
    <row r="126" customFormat="false" ht="12.75" hidden="false" customHeight="false" outlineLevel="0" collapsed="false">
      <c r="A126" s="0" t="s">
        <v>122</v>
      </c>
      <c r="B126" s="28" t="n">
        <v>2.3</v>
      </c>
      <c r="C126" s="28" t="n">
        <v>2.3</v>
      </c>
      <c r="D126" s="28" t="n">
        <v>2.3</v>
      </c>
      <c r="E126" s="28" t="n">
        <v>2.3</v>
      </c>
      <c r="F126" s="28" t="n">
        <v>2.3</v>
      </c>
      <c r="G126" s="28" t="n">
        <v>2.3</v>
      </c>
      <c r="H126" s="28" t="n">
        <v>2.3</v>
      </c>
      <c r="I126" s="28" t="n">
        <v>2.3</v>
      </c>
    </row>
    <row r="127" customFormat="false" ht="12.75" hidden="false" customHeight="false" outlineLevel="0" collapsed="false">
      <c r="A127" s="2"/>
      <c r="B127" s="29"/>
      <c r="C127" s="30"/>
      <c r="D127" s="29"/>
      <c r="E127" s="29"/>
      <c r="F127" s="29"/>
      <c r="G127" s="29"/>
      <c r="H127" s="29"/>
      <c r="I127" s="29"/>
    </row>
    <row r="128" customFormat="false" ht="12.75" hidden="false" customHeight="false" outlineLevel="0" collapsed="false">
      <c r="A128" s="13" t="s">
        <v>123</v>
      </c>
      <c r="B128" s="10" t="n">
        <f aca="false">(B122*B125)+(B123*B126)</f>
        <v>21900</v>
      </c>
      <c r="C128" s="10" t="n">
        <f aca="false">(C122*C125)+(C123*C126)</f>
        <v>21900</v>
      </c>
      <c r="D128" s="10" t="n">
        <f aca="false">(D122*D125)+(D123*D126)</f>
        <v>21900</v>
      </c>
      <c r="E128" s="10" t="n">
        <f aca="false">(E122*E125)+(E123*E126)</f>
        <v>21900</v>
      </c>
      <c r="F128" s="10" t="n">
        <f aca="false">(F122*F125)+(F123*F126)</f>
        <v>21900</v>
      </c>
      <c r="G128" s="10" t="n">
        <f aca="false">(G122*G125)+(G123*G126)</f>
        <v>21900</v>
      </c>
      <c r="H128" s="10" t="n">
        <f aca="false">(H122*H125)+(H123*H126)</f>
        <v>21900</v>
      </c>
      <c r="I128" s="10" t="n">
        <f aca="false">(I122*I125)+(I123*I126)</f>
        <v>21900</v>
      </c>
      <c r="J128" s="0" t="s">
        <v>24</v>
      </c>
    </row>
    <row r="129" customFormat="false" ht="12.75" hidden="false" customHeight="false" outlineLevel="0" collapsed="false">
      <c r="A129" s="0" t="s">
        <v>124</v>
      </c>
      <c r="B129" s="7" t="n">
        <v>30000</v>
      </c>
      <c r="C129" s="7" t="n">
        <v>30000</v>
      </c>
      <c r="D129" s="7" t="n">
        <v>33000</v>
      </c>
      <c r="E129" s="7" t="n">
        <v>30000</v>
      </c>
      <c r="F129" s="7" t="n">
        <v>30000</v>
      </c>
      <c r="G129" s="7" t="n">
        <v>30000</v>
      </c>
      <c r="H129" s="7" t="n">
        <v>30000</v>
      </c>
      <c r="I129" s="7" t="n">
        <v>30000</v>
      </c>
      <c r="J129" s="0" t="s">
        <v>24</v>
      </c>
      <c r="K129" s="0" t="s">
        <v>125</v>
      </c>
    </row>
    <row r="130" customFormat="false" ht="12.75" hidden="false" customHeight="false" outlineLevel="0" collapsed="false">
      <c r="A130" s="0" t="s">
        <v>126</v>
      </c>
      <c r="B130" s="7" t="n">
        <v>7000</v>
      </c>
      <c r="C130" s="7" t="n">
        <v>7000</v>
      </c>
      <c r="D130" s="7" t="n">
        <v>8000</v>
      </c>
      <c r="E130" s="7" t="n">
        <v>7000</v>
      </c>
      <c r="F130" s="7" t="n">
        <v>7000</v>
      </c>
      <c r="G130" s="7" t="n">
        <v>7000</v>
      </c>
      <c r="H130" s="7" t="n">
        <v>7000</v>
      </c>
      <c r="I130" s="7" t="n">
        <v>7000</v>
      </c>
      <c r="J130" s="0" t="s">
        <v>24</v>
      </c>
    </row>
    <row r="131" customFormat="false" ht="12.75" hidden="false" customHeight="false" outlineLevel="0" collapsed="false">
      <c r="A131" s="0" t="s">
        <v>127</v>
      </c>
      <c r="B131" s="7" t="n">
        <v>6000</v>
      </c>
      <c r="C131" s="7" t="n">
        <v>6000</v>
      </c>
      <c r="D131" s="7" t="n">
        <v>6000</v>
      </c>
      <c r="E131" s="7" t="n">
        <v>6000</v>
      </c>
      <c r="F131" s="7" t="n">
        <v>6000</v>
      </c>
      <c r="G131" s="7" t="n">
        <v>6000</v>
      </c>
      <c r="H131" s="7" t="n">
        <v>6000</v>
      </c>
      <c r="I131" s="7" t="n">
        <v>6000</v>
      </c>
      <c r="J131" s="0" t="s">
        <v>24</v>
      </c>
    </row>
    <row r="132" customFormat="false" ht="12.75" hidden="false" customHeight="false" outlineLevel="0" collapsed="false">
      <c r="A132" s="0" t="s">
        <v>128</v>
      </c>
      <c r="B132" s="7" t="n">
        <v>2000</v>
      </c>
      <c r="C132" s="7" t="n">
        <v>2000</v>
      </c>
      <c r="D132" s="7" t="n">
        <v>2000</v>
      </c>
      <c r="E132" s="7" t="n">
        <v>2000</v>
      </c>
      <c r="F132" s="7" t="n">
        <v>2000</v>
      </c>
      <c r="G132" s="7" t="n">
        <v>2000</v>
      </c>
      <c r="H132" s="7" t="n">
        <v>2000</v>
      </c>
      <c r="I132" s="7" t="n">
        <v>2000</v>
      </c>
      <c r="J132" s="0" t="s">
        <v>24</v>
      </c>
    </row>
    <row r="133" customFormat="false" ht="12.75" hidden="false" customHeight="false" outlineLevel="0" collapsed="false">
      <c r="A133" s="0" t="s">
        <v>129</v>
      </c>
      <c r="B133" s="18" t="n">
        <v>2000</v>
      </c>
      <c r="C133" s="18" t="n">
        <v>2000</v>
      </c>
      <c r="D133" s="18" t="n">
        <v>2000</v>
      </c>
      <c r="E133" s="18" t="n">
        <v>2000</v>
      </c>
      <c r="F133" s="18" t="n">
        <v>2000</v>
      </c>
      <c r="G133" s="18" t="n">
        <v>2000</v>
      </c>
      <c r="H133" s="18" t="n">
        <v>2000</v>
      </c>
      <c r="I133" s="18" t="n">
        <v>2000</v>
      </c>
      <c r="J133" s="0" t="s">
        <v>12</v>
      </c>
    </row>
    <row r="134" customFormat="false" ht="12.75" hidden="false" customHeight="false" outlineLevel="0" collapsed="false">
      <c r="A134" s="2" t="s">
        <v>130</v>
      </c>
      <c r="B134" s="10" t="n">
        <f aca="false">SUM(B128:B133)</f>
        <v>68900</v>
      </c>
      <c r="C134" s="10" t="n">
        <f aca="false">SUM(C128:C133)</f>
        <v>68900</v>
      </c>
      <c r="D134" s="10" t="n">
        <f aca="false">SUM(D128:D133)</f>
        <v>72900</v>
      </c>
      <c r="E134" s="10" t="n">
        <f aca="false">SUM(E128:E133)</f>
        <v>68900</v>
      </c>
      <c r="F134" s="10" t="n">
        <f aca="false">SUM(F128:F133)</f>
        <v>68900</v>
      </c>
      <c r="G134" s="10" t="n">
        <f aca="false">SUM(G128:G133)</f>
        <v>68900</v>
      </c>
      <c r="H134" s="10" t="n">
        <f aca="false">SUM(H128:H133)</f>
        <v>68900</v>
      </c>
      <c r="I134" s="10" t="n">
        <f aca="false">SUM(I128:I133)</f>
        <v>68900</v>
      </c>
    </row>
    <row r="137" customFormat="false" ht="12.75" hidden="false" customHeight="false" outlineLevel="0" collapsed="false">
      <c r="A137" s="0" t="s">
        <v>131</v>
      </c>
      <c r="B137" s="8" t="n">
        <v>0</v>
      </c>
      <c r="C137" s="8" t="n">
        <v>0</v>
      </c>
      <c r="D137" s="8" t="n">
        <v>0</v>
      </c>
      <c r="E137" s="7" t="n">
        <v>20000</v>
      </c>
      <c r="F137" s="8" t="n">
        <v>0</v>
      </c>
      <c r="G137" s="8" t="n">
        <v>0</v>
      </c>
      <c r="H137" s="8" t="n">
        <v>0</v>
      </c>
      <c r="I137" s="8" t="n">
        <v>0</v>
      </c>
      <c r="J137" s="0" t="s">
        <v>132</v>
      </c>
      <c r="K137" s="0" t="s">
        <v>133</v>
      </c>
    </row>
    <row r="138" customFormat="false" ht="12.75" hidden="false" customHeight="false" outlineLevel="0" collapsed="false">
      <c r="A138" s="0" t="s">
        <v>134</v>
      </c>
      <c r="B138" s="8" t="n">
        <v>0</v>
      </c>
      <c r="C138" s="8" t="n">
        <v>0</v>
      </c>
      <c r="D138" s="8" t="n">
        <v>0</v>
      </c>
      <c r="E138" s="8" t="n">
        <v>0</v>
      </c>
      <c r="F138" s="7" t="n">
        <v>30000</v>
      </c>
      <c r="G138" s="8" t="n">
        <v>0</v>
      </c>
      <c r="H138" s="8" t="n">
        <v>0</v>
      </c>
      <c r="I138" s="8" t="n">
        <v>0</v>
      </c>
      <c r="J138" s="0" t="s">
        <v>24</v>
      </c>
      <c r="K138" s="0" t="s">
        <v>135</v>
      </c>
    </row>
    <row r="139" customFormat="false" ht="12.75" hidden="false" customHeight="false" outlineLevel="0" collapsed="false">
      <c r="A139" s="0" t="s">
        <v>136</v>
      </c>
      <c r="B139" s="8" t="n">
        <v>0</v>
      </c>
      <c r="C139" s="8" t="n">
        <v>0</v>
      </c>
      <c r="D139" s="7" t="n">
        <v>10000</v>
      </c>
      <c r="E139" s="8" t="n">
        <v>0</v>
      </c>
      <c r="F139" s="8" t="n">
        <v>0</v>
      </c>
      <c r="G139" s="8" t="n">
        <v>0</v>
      </c>
      <c r="H139" s="8" t="n">
        <v>0</v>
      </c>
      <c r="I139" s="8" t="n">
        <v>0</v>
      </c>
      <c r="J139" s="0" t="s">
        <v>24</v>
      </c>
      <c r="K139" s="0" t="s">
        <v>137</v>
      </c>
    </row>
    <row r="140" customFormat="false" ht="12.75" hidden="false" customHeight="false" outlineLevel="0" collapsed="false">
      <c r="A140" s="0" t="s">
        <v>138</v>
      </c>
      <c r="B140" s="7" t="n">
        <v>10000</v>
      </c>
      <c r="C140" s="7" t="n">
        <v>10000</v>
      </c>
      <c r="D140" s="7" t="n">
        <v>10000</v>
      </c>
      <c r="E140" s="7" t="n">
        <v>10000</v>
      </c>
      <c r="F140" s="7" t="n">
        <v>10000</v>
      </c>
      <c r="G140" s="7" t="n">
        <v>10000</v>
      </c>
      <c r="H140" s="7" t="n">
        <v>10000</v>
      </c>
      <c r="I140" s="7" t="n">
        <v>10000</v>
      </c>
      <c r="J140" s="0" t="s">
        <v>24</v>
      </c>
      <c r="K140" s="0" t="s">
        <v>139</v>
      </c>
    </row>
    <row r="141" customFormat="false" ht="12.75" hidden="false" customHeight="false" outlineLevel="0" collapsed="false">
      <c r="A141" s="13" t="s">
        <v>140</v>
      </c>
      <c r="B141" s="18" t="n">
        <v>10000</v>
      </c>
      <c r="C141" s="18" t="n">
        <v>20000</v>
      </c>
      <c r="D141" s="18" t="n">
        <v>10000</v>
      </c>
      <c r="E141" s="18" t="n">
        <v>10000</v>
      </c>
      <c r="F141" s="18" t="n">
        <v>50000</v>
      </c>
      <c r="G141" s="18" t="n">
        <v>10000</v>
      </c>
      <c r="H141" s="18" t="n">
        <v>10000</v>
      </c>
      <c r="I141" s="18" t="n">
        <v>10000</v>
      </c>
      <c r="J141" s="0" t="s">
        <v>24</v>
      </c>
      <c r="K141" s="0" t="s">
        <v>139</v>
      </c>
    </row>
    <row r="142" customFormat="false" ht="12.75" hidden="false" customHeight="false" outlineLevel="0" collapsed="false">
      <c r="A142" s="2" t="s">
        <v>141</v>
      </c>
      <c r="B142" s="10" t="n">
        <f aca="false">SUM(B137:B141)</f>
        <v>20000</v>
      </c>
      <c r="C142" s="10" t="n">
        <f aca="false">SUM(C137:C141)</f>
        <v>30000</v>
      </c>
      <c r="D142" s="10" t="n">
        <f aca="false">SUM(D137:D141)</f>
        <v>30000</v>
      </c>
      <c r="E142" s="10" t="n">
        <f aca="false">SUM(E137:E141)</f>
        <v>40000</v>
      </c>
      <c r="F142" s="10" t="n">
        <f aca="false">SUM(F137:F141)</f>
        <v>90000</v>
      </c>
      <c r="G142" s="10" t="n">
        <f aca="false">SUM(G137:G141)</f>
        <v>20000</v>
      </c>
      <c r="H142" s="10" t="n">
        <f aca="false">SUM(H137:H141)</f>
        <v>20000</v>
      </c>
      <c r="I142" s="10" t="n">
        <f aca="false">SUM(I137:I141)</f>
        <v>20000</v>
      </c>
    </row>
    <row r="145" customFormat="false" ht="12.75" hidden="false" customHeight="false" outlineLevel="0" collapsed="false">
      <c r="A145" s="2" t="s">
        <v>142</v>
      </c>
      <c r="B145" s="31" t="n">
        <v>0</v>
      </c>
      <c r="C145" s="8" t="n">
        <v>0</v>
      </c>
      <c r="D145" s="8" t="n">
        <v>0</v>
      </c>
      <c r="E145" s="8" t="n">
        <v>0</v>
      </c>
      <c r="F145" s="7" t="n">
        <v>25000</v>
      </c>
      <c r="G145" s="8" t="n">
        <v>0</v>
      </c>
      <c r="H145" s="8" t="n">
        <v>0</v>
      </c>
      <c r="I145" s="8" t="n">
        <v>0</v>
      </c>
      <c r="K145" s="0" t="s">
        <v>143</v>
      </c>
    </row>
    <row r="146" customFormat="false" ht="12.75" hidden="false" customHeight="false" outlineLevel="0" collapsed="false">
      <c r="B146" s="32"/>
    </row>
    <row r="147" customFormat="false" ht="12.75" hidden="false" customHeight="false" outlineLevel="0" collapsed="false">
      <c r="A147" s="2" t="s">
        <v>144</v>
      </c>
      <c r="B147" s="33" t="n">
        <v>150000</v>
      </c>
      <c r="C147" s="18" t="n">
        <v>150000</v>
      </c>
      <c r="D147" s="18" t="n">
        <v>150000</v>
      </c>
      <c r="E147" s="18" t="n">
        <v>150000</v>
      </c>
      <c r="F147" s="18" t="n">
        <v>150000</v>
      </c>
      <c r="G147" s="18" t="n">
        <v>150000</v>
      </c>
      <c r="H147" s="18" t="n">
        <v>150000</v>
      </c>
      <c r="I147" s="18" t="n">
        <v>150000</v>
      </c>
      <c r="J147" s="0" t="s">
        <v>24</v>
      </c>
    </row>
    <row r="148" customFormat="false" ht="12.75" hidden="false" customHeight="false" outlineLevel="0" collapsed="false">
      <c r="A148" s="2" t="s">
        <v>145</v>
      </c>
      <c r="B148" s="34" t="n">
        <f aca="false">B13+B45+B56+B64+B72+B85+B91+B95+B104+B108+B110+B112+B114+B116+B118+B120+B134+B142+B145+B147</f>
        <v>558200</v>
      </c>
      <c r="C148" s="34" t="n">
        <f aca="false">C13+C45+C56+C64+C72+C85+C91+C95+C104+C108+C110+C112+C114+C116+C118+C120+C134+C142+C145+C147</f>
        <v>827700</v>
      </c>
      <c r="D148" s="34" t="n">
        <f aca="false">D13+D45+D56+D64+D72+D85+D91+D95+D104+D108+D110+D112+D114+D116+D118+D120+D134+D142+D145+D147</f>
        <v>935200</v>
      </c>
      <c r="E148" s="34" t="n">
        <f aca="false">E13+E45+E56+E64+E72+E85+E91+E95+E104+E108+E110+E112+E114+E116+E118+E120+E134+E142+E145+E147</f>
        <v>705700</v>
      </c>
      <c r="F148" s="34" t="n">
        <f aca="false">F13+F45+F56+F64+F72+F85+F91+F95+F104+F108+F110+F112+F114+F116+F118+F120+F134+F142+F145+F147</f>
        <v>707700</v>
      </c>
      <c r="G148" s="34" t="n">
        <f aca="false">G13+G45+G56+G64+G72+G85+G91+G95+G104+G108+G110+G112+G114+G116+G118+G120+G134+G142+G145+G147</f>
        <v>778200</v>
      </c>
      <c r="H148" s="34" t="n">
        <f aca="false">H13+H45+H56+H64+H72+H85+H91+H95+H104+H108+H110+H112+H114+H116+H118+H120+H134+H142+H145+H147</f>
        <v>767200</v>
      </c>
      <c r="I148" s="34" t="n">
        <f aca="false">I13+I45+I56+I64+I72+I85+I91+I95+I104+I108+I110+I112+I114+I116+I118+I120+I134+I142+I145+I147</f>
        <v>735700</v>
      </c>
      <c r="M148" s="34"/>
    </row>
    <row r="149" customFormat="false" ht="12.75" hidden="false" customHeight="false" outlineLevel="0" collapsed="false">
      <c r="A149" s="2" t="s">
        <v>146</v>
      </c>
      <c r="B149" s="34" t="n">
        <f aca="false">B148*(1+Inflation!C4)</f>
        <v>574387.8</v>
      </c>
      <c r="C149" s="34" t="n">
        <f aca="false">C148*(1+Inflation!D4)</f>
        <v>874878.9</v>
      </c>
      <c r="D149" s="34" t="n">
        <f aca="false">D148*(1+Inflation!E4)</f>
        <v>1015627.2</v>
      </c>
      <c r="E149" s="34" t="n">
        <f aca="false">E148*(1+Inflation!F4)</f>
        <v>786502.65</v>
      </c>
      <c r="F149" s="34" t="n">
        <f aca="false">F148*(1+Inflation!G4)</f>
        <v>808547.25</v>
      </c>
      <c r="G149" s="34" t="n">
        <f aca="false">G148*(1+Inflation!H4)</f>
        <v>910260.54</v>
      </c>
      <c r="H149" s="34" t="n">
        <f aca="false">H148*(1+Inflation!I4)</f>
        <v>917878.08</v>
      </c>
      <c r="I149" s="34" t="n">
        <f aca="false">I148*(1+Inflation!J4)</f>
        <v>899466.82</v>
      </c>
    </row>
    <row r="150" customFormat="false" ht="12.75" hidden="false" customHeight="false" outlineLevel="0" collapsed="false">
      <c r="B150" s="34"/>
      <c r="C150" s="34"/>
      <c r="D150" s="34"/>
      <c r="E150" s="34"/>
      <c r="F150" s="34"/>
      <c r="G150" s="34"/>
      <c r="H150" s="34"/>
      <c r="I150" s="34"/>
    </row>
    <row r="151" customFormat="false" ht="12.75" hidden="false" customHeight="false" outlineLevel="0" collapsed="false">
      <c r="A151" s="35" t="s">
        <v>147</v>
      </c>
      <c r="B151" s="24" t="n">
        <f aca="false">(B148-B134)*(1+Inflation!C4)</f>
        <v>503489.7</v>
      </c>
      <c r="C151" s="24" t="n">
        <f aca="false">(C148-C134)*(1+Inflation!D4)</f>
        <v>802051.6</v>
      </c>
      <c r="D151" s="24" t="n">
        <f aca="false">(D148-D134)*(1+Inflation!E4)</f>
        <v>936457.8</v>
      </c>
      <c r="E151" s="24" t="n">
        <f aca="false">(E148-E134)*(1+Inflation!F4)</f>
        <v>709713.6</v>
      </c>
      <c r="F151" s="24" t="n">
        <f aca="false">(F148-F134)*(1+Inflation!G4)</f>
        <v>729829</v>
      </c>
      <c r="G151" s="24" t="n">
        <f aca="false">(G148-G134)*(1+Inflation!H4)</f>
        <v>829668.21</v>
      </c>
      <c r="H151" s="24" t="n">
        <f aca="false">(H148-H134)*(1+Inflation!I4)</f>
        <v>835446.12</v>
      </c>
      <c r="I151" s="24" t="n">
        <f aca="false">(I148-I134)*(1+Inflation!J4)</f>
        <v>815229.68</v>
      </c>
      <c r="J151" s="17"/>
    </row>
    <row r="152" customFormat="false" ht="12.75" hidden="false" customHeight="false" outlineLevel="0" collapsed="false">
      <c r="A152" s="2" t="s">
        <v>148</v>
      </c>
      <c r="B152" s="36" t="n">
        <v>1982.66333333342</v>
      </c>
      <c r="C152" s="24"/>
      <c r="D152" s="24"/>
      <c r="E152" s="24"/>
      <c r="F152" s="24"/>
      <c r="G152" s="24"/>
      <c r="H152" s="24"/>
      <c r="I152" s="24"/>
      <c r="J152" s="17"/>
    </row>
    <row r="153" customFormat="false" ht="12.75" hidden="false" customHeight="false" outlineLevel="0" collapsed="false">
      <c r="A153" s="2" t="s">
        <v>149</v>
      </c>
      <c r="B153" s="24" t="n">
        <f aca="false">AVERAGE(B151:I151)+B152</f>
        <v>772218.377083333</v>
      </c>
      <c r="C153" s="24" t="n">
        <f aca="false">B153</f>
        <v>772218.377083333</v>
      </c>
      <c r="D153" s="24" t="n">
        <f aca="false">C153</f>
        <v>772218.377083333</v>
      </c>
      <c r="E153" s="24" t="n">
        <f aca="false">D153</f>
        <v>772218.377083333</v>
      </c>
      <c r="F153" s="24" t="n">
        <f aca="false">E153</f>
        <v>772218.377083333</v>
      </c>
      <c r="G153" s="24" t="n">
        <f aca="false">F153</f>
        <v>772218.377083333</v>
      </c>
      <c r="H153" s="24" t="n">
        <f aca="false">G153</f>
        <v>772218.377083333</v>
      </c>
      <c r="I153" s="24" t="n">
        <f aca="false">H153</f>
        <v>772218.377083333</v>
      </c>
      <c r="J153" s="17"/>
    </row>
    <row r="154" customFormat="false" ht="12.75" hidden="false" customHeight="false" outlineLevel="0" collapsed="false">
      <c r="A154" s="35"/>
      <c r="B154" s="24"/>
      <c r="C154" s="24"/>
      <c r="D154" s="24"/>
      <c r="E154" s="24"/>
      <c r="F154" s="24"/>
      <c r="G154" s="24"/>
      <c r="H154" s="24"/>
      <c r="I154" s="24"/>
      <c r="J154" s="17"/>
    </row>
    <row r="155" customFormat="false" ht="12.75" hidden="false" customHeight="false" outlineLevel="0" collapsed="false">
      <c r="A155" s="35" t="s">
        <v>150</v>
      </c>
      <c r="B155" s="37" t="n">
        <f aca="false">B149-B151</f>
        <v>70898.1</v>
      </c>
      <c r="C155" s="37" t="n">
        <f aca="false">C149-C151</f>
        <v>72827.2999999999</v>
      </c>
      <c r="D155" s="37" t="n">
        <f aca="false">D149-D151</f>
        <v>79169.4</v>
      </c>
      <c r="E155" s="37" t="n">
        <f aca="false">E149-E151</f>
        <v>76789.0500000001</v>
      </c>
      <c r="F155" s="37" t="n">
        <f aca="false">F149-F151</f>
        <v>78718.25</v>
      </c>
      <c r="G155" s="37" t="n">
        <f aca="false">G149-G151</f>
        <v>80592.33</v>
      </c>
      <c r="H155" s="37" t="n">
        <f aca="false">H149-H151</f>
        <v>82431.96</v>
      </c>
      <c r="I155" s="37" t="n">
        <f aca="false">I149-I151</f>
        <v>84237.14</v>
      </c>
      <c r="J155" s="17"/>
    </row>
    <row r="156" customFormat="false" ht="12.75" hidden="false" customHeight="false" outlineLevel="0" collapsed="false">
      <c r="A156" s="35"/>
      <c r="B156" s="24"/>
      <c r="C156" s="24"/>
      <c r="D156" s="24"/>
      <c r="E156" s="24"/>
      <c r="F156" s="24"/>
      <c r="G156" s="24"/>
      <c r="H156" s="24"/>
      <c r="I156" s="24"/>
      <c r="J156" s="17"/>
    </row>
    <row r="157" customFormat="false" ht="12.75" hidden="false" customHeight="false" outlineLevel="0" collapsed="false">
      <c r="A157" s="35"/>
      <c r="B157" s="24"/>
      <c r="C157" s="24"/>
      <c r="D157" s="24"/>
      <c r="E157" s="24"/>
      <c r="F157" s="24"/>
      <c r="G157" s="24"/>
      <c r="H157" s="24"/>
      <c r="I157" s="24"/>
      <c r="J157" s="17"/>
    </row>
    <row r="158" customFormat="false" ht="12.75" hidden="false" customHeight="false" outlineLevel="0" collapsed="false">
      <c r="A158" s="35" t="s">
        <v>151</v>
      </c>
      <c r="B158" s="24"/>
      <c r="C158" s="24"/>
      <c r="D158" s="24"/>
      <c r="E158" s="24"/>
      <c r="F158" s="24"/>
      <c r="G158" s="24"/>
      <c r="H158" s="24"/>
      <c r="I158" s="24"/>
      <c r="J158" s="17"/>
    </row>
    <row r="159" customFormat="false" ht="12.75" hidden="false" customHeight="false" outlineLevel="0" collapsed="false">
      <c r="A159" s="38" t="s">
        <v>32</v>
      </c>
      <c r="B159" s="36" t="n">
        <v>0</v>
      </c>
      <c r="C159" s="24"/>
      <c r="D159" s="24"/>
    </row>
    <row r="160" customFormat="false" ht="12.75" hidden="false" customHeight="false" outlineLevel="0" collapsed="false">
      <c r="A160" s="38" t="s">
        <v>37</v>
      </c>
      <c r="B160" s="36" t="n">
        <v>60000</v>
      </c>
      <c r="C160" s="24"/>
      <c r="D160" s="24"/>
    </row>
    <row r="161" customFormat="false" ht="12.75" hidden="false" customHeight="false" outlineLevel="0" collapsed="false">
      <c r="A161" s="38" t="s">
        <v>38</v>
      </c>
      <c r="B161" s="36" t="n">
        <v>25000</v>
      </c>
      <c r="C161" s="24"/>
      <c r="D161" s="24"/>
    </row>
    <row r="162" customFormat="false" ht="12.75" hidden="false" customHeight="false" outlineLevel="0" collapsed="false">
      <c r="A162" s="38" t="s">
        <v>45</v>
      </c>
      <c r="B162" s="36" t="n">
        <v>0</v>
      </c>
      <c r="C162" s="24"/>
      <c r="D162" s="24"/>
      <c r="E162" s="24"/>
      <c r="F162" s="24"/>
      <c r="G162" s="24"/>
      <c r="H162" s="24"/>
      <c r="I162" s="24"/>
      <c r="J162" s="17"/>
    </row>
    <row r="163" customFormat="false" ht="12.75" hidden="false" customHeight="false" outlineLevel="0" collapsed="false">
      <c r="A163" s="38" t="s">
        <v>51</v>
      </c>
      <c r="B163" s="36" t="n">
        <v>15000</v>
      </c>
      <c r="C163" s="24"/>
      <c r="D163" s="24"/>
      <c r="E163" s="24"/>
      <c r="F163" s="24"/>
      <c r="G163" s="24"/>
      <c r="H163" s="24"/>
      <c r="I163" s="24"/>
      <c r="J163" s="17"/>
    </row>
    <row r="164" customFormat="false" ht="12.75" hidden="false" customHeight="false" outlineLevel="0" collapsed="false">
      <c r="A164" s="39" t="s">
        <v>53</v>
      </c>
      <c r="B164" s="36" t="n">
        <v>25000</v>
      </c>
      <c r="C164" s="24"/>
      <c r="D164" s="24"/>
      <c r="E164" s="24"/>
      <c r="F164" s="24"/>
      <c r="G164" s="24"/>
      <c r="H164" s="24"/>
      <c r="I164" s="24"/>
      <c r="J164" s="17"/>
    </row>
    <row r="165" customFormat="false" ht="12.75" hidden="false" customHeight="false" outlineLevel="0" collapsed="false">
      <c r="A165" s="39" t="s">
        <v>54</v>
      </c>
      <c r="B165" s="36" t="n">
        <v>25000</v>
      </c>
      <c r="C165" s="24"/>
      <c r="D165" s="24"/>
      <c r="E165" s="24"/>
      <c r="F165" s="24"/>
      <c r="G165" s="24"/>
      <c r="H165" s="24"/>
      <c r="I165" s="24"/>
      <c r="J165" s="17"/>
    </row>
    <row r="166" customFormat="false" ht="12.75" hidden="false" customHeight="false" outlineLevel="0" collapsed="false">
      <c r="A166" s="38" t="s">
        <v>65</v>
      </c>
      <c r="B166" s="36" t="n">
        <v>230000</v>
      </c>
      <c r="C166" s="24"/>
      <c r="D166" s="24"/>
      <c r="E166" s="24"/>
      <c r="F166" s="24"/>
      <c r="G166" s="24"/>
      <c r="H166" s="24"/>
      <c r="I166" s="24"/>
      <c r="J166" s="17"/>
    </row>
    <row r="167" customFormat="false" ht="12.75" hidden="false" customHeight="false" outlineLevel="0" collapsed="false">
      <c r="A167" s="38" t="s">
        <v>76</v>
      </c>
      <c r="B167" s="36" t="n">
        <v>43000</v>
      </c>
      <c r="C167" s="24"/>
      <c r="D167" s="24"/>
      <c r="E167" s="24"/>
      <c r="F167" s="24"/>
      <c r="G167" s="24"/>
      <c r="H167" s="24"/>
      <c r="I167" s="24"/>
      <c r="J167" s="17"/>
    </row>
    <row r="168" customFormat="false" ht="12.75" hidden="false" customHeight="false" outlineLevel="0" collapsed="false">
      <c r="A168" s="38" t="s">
        <v>85</v>
      </c>
      <c r="B168" s="36" t="n">
        <v>15000</v>
      </c>
      <c r="C168" s="24"/>
      <c r="D168" s="24"/>
      <c r="E168" s="24"/>
      <c r="F168" s="24"/>
      <c r="G168" s="24"/>
      <c r="H168" s="24"/>
      <c r="I168" s="24"/>
      <c r="J168" s="17"/>
    </row>
    <row r="169" customFormat="false" ht="12.75" hidden="false" customHeight="false" outlineLevel="0" collapsed="false">
      <c r="A169" s="38" t="s">
        <v>94</v>
      </c>
      <c r="B169" s="36" t="n">
        <v>150000</v>
      </c>
      <c r="C169" s="24"/>
      <c r="D169" s="24"/>
      <c r="E169" s="24"/>
      <c r="F169" s="24"/>
      <c r="G169" s="24"/>
      <c r="H169" s="24"/>
      <c r="I169" s="24"/>
      <c r="J169" s="17"/>
    </row>
    <row r="170" customFormat="false" ht="12.75" hidden="false" customHeight="false" outlineLevel="0" collapsed="false">
      <c r="A170" s="38" t="s">
        <v>95</v>
      </c>
      <c r="B170" s="36" t="n">
        <v>20000</v>
      </c>
      <c r="C170" s="24"/>
      <c r="D170" s="24"/>
      <c r="E170" s="24"/>
      <c r="F170" s="24"/>
      <c r="G170" s="24"/>
      <c r="H170" s="24"/>
      <c r="I170" s="24"/>
      <c r="J170" s="17"/>
    </row>
    <row r="171" customFormat="false" ht="12.75" hidden="false" customHeight="false" outlineLevel="0" collapsed="false">
      <c r="A171" s="38" t="s">
        <v>96</v>
      </c>
      <c r="B171" s="36" t="n">
        <v>10000</v>
      </c>
      <c r="C171" s="24"/>
      <c r="D171" s="24"/>
      <c r="E171" s="24"/>
      <c r="F171" s="24"/>
      <c r="G171" s="24"/>
      <c r="H171" s="24"/>
      <c r="I171" s="24"/>
      <c r="J171" s="17"/>
    </row>
    <row r="172" customFormat="false" ht="12.75" hidden="false" customHeight="false" outlineLevel="0" collapsed="false">
      <c r="A172" s="38" t="s">
        <v>108</v>
      </c>
      <c r="B172" s="36" t="n">
        <v>60000</v>
      </c>
      <c r="C172" s="24"/>
      <c r="D172" s="24"/>
      <c r="E172" s="24"/>
      <c r="F172" s="24"/>
      <c r="G172" s="24"/>
      <c r="H172" s="24"/>
      <c r="I172" s="24"/>
      <c r="J172" s="17"/>
    </row>
    <row r="173" customFormat="false" ht="12.75" hidden="false" customHeight="false" outlineLevel="0" collapsed="false">
      <c r="A173" s="38" t="s">
        <v>115</v>
      </c>
      <c r="B173" s="36" t="n">
        <v>15000</v>
      </c>
      <c r="C173" s="24"/>
      <c r="D173" s="24"/>
      <c r="E173" s="24"/>
      <c r="F173" s="24"/>
      <c r="G173" s="24"/>
      <c r="H173" s="24"/>
      <c r="I173" s="24"/>
      <c r="J173" s="17"/>
    </row>
    <row r="174" customFormat="false" ht="12.75" hidden="false" customHeight="false" outlineLevel="0" collapsed="false">
      <c r="A174" s="38" t="s">
        <v>142</v>
      </c>
      <c r="B174" s="40" t="n">
        <v>25000</v>
      </c>
      <c r="C174" s="24"/>
      <c r="D174" s="24"/>
      <c r="E174" s="24"/>
      <c r="F174" s="24"/>
      <c r="G174" s="24"/>
      <c r="H174" s="24"/>
      <c r="I174" s="24"/>
      <c r="J174" s="17"/>
    </row>
    <row r="175" customFormat="false" ht="12.75" hidden="false" customHeight="false" outlineLevel="0" collapsed="false">
      <c r="A175" s="35"/>
      <c r="B175" s="24" t="n">
        <f aca="false">SUM(B159:B174)</f>
        <v>718000</v>
      </c>
      <c r="C175" s="24"/>
      <c r="D175" s="24"/>
      <c r="E175" s="24"/>
      <c r="F175" s="24"/>
      <c r="G175" s="24"/>
      <c r="H175" s="24"/>
      <c r="I175" s="24"/>
      <c r="J175" s="17"/>
    </row>
    <row r="176" customFormat="false" ht="12.75" hidden="false" customHeight="false" outlineLevel="0" collapsed="false">
      <c r="A176" s="35"/>
      <c r="B176" s="24"/>
      <c r="C176" s="24"/>
      <c r="D176" s="24"/>
      <c r="E176" s="24"/>
      <c r="F176" s="24"/>
      <c r="G176" s="24"/>
      <c r="H176" s="24"/>
      <c r="I176" s="24"/>
      <c r="J176" s="17"/>
    </row>
    <row r="177" customFormat="false" ht="12.75" hidden="false" customHeight="false" outlineLevel="0" collapsed="false">
      <c r="A177" s="35"/>
      <c r="B177" s="24"/>
      <c r="C177" s="24"/>
      <c r="D177" s="24"/>
      <c r="E177" s="24"/>
      <c r="F177" s="24"/>
      <c r="G177" s="24"/>
      <c r="H177" s="24"/>
      <c r="I177" s="24"/>
      <c r="J177" s="17"/>
    </row>
    <row r="179" customFormat="false" ht="12.75" hidden="false" customHeight="false" outlineLevel="0" collapsed="false">
      <c r="A179" s="0" t="s">
        <v>152</v>
      </c>
    </row>
    <row r="180" customFormat="false" ht="12.75" hidden="false" customHeight="false" outlineLevel="0" collapsed="false">
      <c r="A180" s="0" t="s">
        <v>153</v>
      </c>
    </row>
    <row r="181" customFormat="false" ht="12.75" hidden="false" customHeight="false" outlineLevel="0" collapsed="false">
      <c r="A181" s="0" t="s">
        <v>154</v>
      </c>
    </row>
    <row r="182" customFormat="false" ht="12.75" hidden="false" customHeight="false" outlineLevel="0" collapsed="false">
      <c r="A182" s="0" t="s">
        <v>155</v>
      </c>
    </row>
    <row r="183" customFormat="false" ht="12.75" hidden="false" customHeight="false" outlineLevel="0" collapsed="false">
      <c r="A183" s="0" t="s">
        <v>156</v>
      </c>
    </row>
    <row r="184" customFormat="false" ht="12.75" hidden="false" customHeight="false" outlineLevel="0" collapsed="false">
      <c r="A184" s="0" t="s">
        <v>157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6" man="true" max="16383" min="0"/>
    <brk id="135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1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8.85"/>
    <col collapsed="false" customWidth="true" hidden="false" outlineLevel="0" max="2" min="2" style="0" width="12.99"/>
    <col collapsed="false" customWidth="true" hidden="false" outlineLevel="0" max="3" min="3" style="0" width="13.85"/>
    <col collapsed="false" customWidth="true" hidden="false" outlineLevel="0" max="4" min="4" style="0" width="16.84"/>
    <col collapsed="false" customWidth="true" hidden="false" outlineLevel="0" max="5" min="5" style="0" width="14.7"/>
    <col collapsed="false" customWidth="true" hidden="false" outlineLevel="0" max="6" min="6" style="0" width="16.28"/>
    <col collapsed="false" customWidth="true" hidden="false" outlineLevel="0" max="7" min="7" style="0" width="19.28"/>
    <col collapsed="false" customWidth="true" hidden="false" outlineLevel="0" max="8" min="8" style="0" width="13.28"/>
    <col collapsed="false" customWidth="true" hidden="false" outlineLevel="0" max="9" min="9" style="0" width="16.99"/>
  </cols>
  <sheetData>
    <row r="1" customFormat="false" ht="15.75" hidden="false" customHeight="false" outlineLevel="0" collapsed="false">
      <c r="A1" s="1" t="s">
        <v>158</v>
      </c>
      <c r="B1" s="2" t="n">
        <v>2001</v>
      </c>
      <c r="C1" s="2" t="n">
        <v>2002</v>
      </c>
      <c r="D1" s="2" t="n">
        <v>2003</v>
      </c>
      <c r="E1" s="2" t="n">
        <v>2004</v>
      </c>
      <c r="F1" s="2" t="n">
        <v>2005</v>
      </c>
      <c r="G1" s="2" t="n">
        <v>2006</v>
      </c>
      <c r="H1" s="2" t="n">
        <v>2007</v>
      </c>
      <c r="I1" s="2" t="n">
        <v>2008</v>
      </c>
    </row>
    <row r="2" customFormat="false" ht="12.75" hidden="false" customHeight="false" outlineLevel="0" collapsed="false">
      <c r="A2" s="2" t="s">
        <v>10</v>
      </c>
    </row>
    <row r="3" customFormat="false" ht="12.75" hidden="false" customHeight="false" outlineLevel="0" collapsed="false">
      <c r="A3" s="0" t="s">
        <v>11</v>
      </c>
      <c r="B3" s="41" t="n">
        <v>5000</v>
      </c>
      <c r="C3" s="41" t="n">
        <v>5000</v>
      </c>
      <c r="D3" s="41" t="n">
        <v>5000</v>
      </c>
      <c r="E3" s="41" t="n">
        <v>5000</v>
      </c>
      <c r="F3" s="41" t="n">
        <v>5000</v>
      </c>
      <c r="G3" s="41" t="n">
        <v>5000</v>
      </c>
      <c r="H3" s="41" t="n">
        <v>5000</v>
      </c>
      <c r="I3" s="41" t="n">
        <v>5000</v>
      </c>
      <c r="J3" s="0" t="s">
        <v>12</v>
      </c>
    </row>
    <row r="4" customFormat="false" ht="12.75" hidden="false" customHeight="false" outlineLevel="0" collapsed="false">
      <c r="A4" s="0" t="s">
        <v>13</v>
      </c>
      <c r="B4" s="41" t="n">
        <v>0</v>
      </c>
      <c r="C4" s="41" t="n">
        <v>0</v>
      </c>
      <c r="D4" s="41" t="n">
        <v>0</v>
      </c>
      <c r="E4" s="41" t="n">
        <v>0</v>
      </c>
      <c r="F4" s="41" t="n">
        <v>0</v>
      </c>
      <c r="G4" s="41" t="n">
        <v>0</v>
      </c>
      <c r="H4" s="41" t="n">
        <v>0</v>
      </c>
      <c r="I4" s="41" t="n">
        <v>0</v>
      </c>
      <c r="J4" s="0" t="s">
        <v>12</v>
      </c>
    </row>
    <row r="5" customFormat="false" ht="12.75" hidden="false" customHeight="false" outlineLevel="0" collapsed="false">
      <c r="A5" s="0" t="s">
        <v>14</v>
      </c>
      <c r="B5" s="41" t="n">
        <v>0</v>
      </c>
      <c r="C5" s="41" t="n">
        <v>15000</v>
      </c>
      <c r="D5" s="41" t="n">
        <v>15000</v>
      </c>
      <c r="E5" s="41" t="n">
        <v>2000</v>
      </c>
      <c r="F5" s="41" t="n">
        <v>2000</v>
      </c>
      <c r="G5" s="41" t="n">
        <v>2000</v>
      </c>
      <c r="H5" s="41" t="n">
        <v>2000</v>
      </c>
      <c r="I5" s="41" t="n">
        <v>2000</v>
      </c>
      <c r="J5" s="0" t="s">
        <v>12</v>
      </c>
    </row>
    <row r="6" customFormat="false" ht="12.75" hidden="false" customHeight="false" outlineLevel="0" collapsed="false">
      <c r="A6" s="0" t="s">
        <v>15</v>
      </c>
      <c r="B6" s="41" t="n">
        <v>500</v>
      </c>
      <c r="C6" s="41" t="n">
        <v>500</v>
      </c>
      <c r="D6" s="41" t="n">
        <v>500</v>
      </c>
      <c r="E6" s="41" t="n">
        <v>500</v>
      </c>
      <c r="F6" s="41" t="n">
        <v>500</v>
      </c>
      <c r="G6" s="41" t="n">
        <v>500</v>
      </c>
      <c r="H6" s="41" t="n">
        <v>500</v>
      </c>
      <c r="I6" s="41" t="n">
        <v>500</v>
      </c>
      <c r="J6" s="0" t="s">
        <v>12</v>
      </c>
    </row>
    <row r="7" customFormat="false" ht="12.75" hidden="false" customHeight="false" outlineLevel="0" collapsed="false">
      <c r="A7" s="0" t="s">
        <v>16</v>
      </c>
      <c r="B7" s="41" t="n">
        <v>500</v>
      </c>
      <c r="C7" s="41" t="n">
        <v>500</v>
      </c>
      <c r="D7" s="41" t="n">
        <v>500</v>
      </c>
      <c r="E7" s="41" t="n">
        <v>500</v>
      </c>
      <c r="F7" s="41" t="n">
        <v>500</v>
      </c>
      <c r="G7" s="41" t="n">
        <v>500</v>
      </c>
      <c r="H7" s="41" t="n">
        <v>500</v>
      </c>
      <c r="I7" s="41" t="n">
        <v>500</v>
      </c>
      <c r="J7" s="0" t="s">
        <v>12</v>
      </c>
    </row>
    <row r="8" customFormat="false" ht="12.75" hidden="false" customHeight="false" outlineLevel="0" collapsed="false">
      <c r="A8" s="0" t="s">
        <v>159</v>
      </c>
      <c r="B8" s="41" t="n">
        <v>0</v>
      </c>
      <c r="C8" s="41" t="n">
        <v>2000</v>
      </c>
      <c r="D8" s="41" t="n">
        <v>2000</v>
      </c>
      <c r="E8" s="41" t="n">
        <v>2000</v>
      </c>
      <c r="F8" s="41" t="n">
        <v>2000</v>
      </c>
      <c r="G8" s="41" t="n">
        <v>2000</v>
      </c>
      <c r="H8" s="41" t="n">
        <v>2000</v>
      </c>
      <c r="I8" s="41" t="n">
        <v>2000</v>
      </c>
      <c r="J8" s="0" t="s">
        <v>12</v>
      </c>
    </row>
    <row r="9" customFormat="false" ht="12.75" hidden="false" customHeight="false" outlineLevel="0" collapsed="false">
      <c r="A9" s="0" t="s">
        <v>18</v>
      </c>
      <c r="B9" s="41" t="n">
        <v>4000</v>
      </c>
      <c r="C9" s="41" t="n">
        <v>4000</v>
      </c>
      <c r="D9" s="41" t="n">
        <v>4000</v>
      </c>
      <c r="E9" s="41" t="n">
        <v>4000</v>
      </c>
      <c r="F9" s="41" t="n">
        <v>4000</v>
      </c>
      <c r="G9" s="41" t="n">
        <v>4000</v>
      </c>
      <c r="H9" s="41" t="n">
        <v>4000</v>
      </c>
      <c r="I9" s="41" t="n">
        <v>4000</v>
      </c>
      <c r="J9" s="0" t="s">
        <v>12</v>
      </c>
    </row>
    <row r="10" customFormat="false" ht="12.75" hidden="false" customHeight="false" outlineLevel="0" collapsed="false">
      <c r="A10" s="0" t="s">
        <v>19</v>
      </c>
      <c r="B10" s="41" t="n">
        <v>2500</v>
      </c>
      <c r="C10" s="41" t="n">
        <v>2500</v>
      </c>
      <c r="D10" s="41" t="n">
        <v>4000</v>
      </c>
      <c r="E10" s="41" t="n">
        <v>2500</v>
      </c>
      <c r="F10" s="41" t="n">
        <v>2500</v>
      </c>
      <c r="G10" s="41" t="n">
        <v>2500</v>
      </c>
      <c r="H10" s="41" t="n">
        <v>2500</v>
      </c>
      <c r="I10" s="41" t="n">
        <v>2500</v>
      </c>
      <c r="J10" s="0" t="s">
        <v>12</v>
      </c>
    </row>
    <row r="11" customFormat="false" ht="12.75" hidden="false" customHeight="false" outlineLevel="0" collapsed="false">
      <c r="A11" s="0" t="s">
        <v>20</v>
      </c>
      <c r="B11" s="41" t="n">
        <v>200</v>
      </c>
      <c r="C11" s="41" t="n">
        <v>200</v>
      </c>
      <c r="D11" s="41" t="n">
        <v>200</v>
      </c>
      <c r="E11" s="41" t="n">
        <v>200</v>
      </c>
      <c r="F11" s="41" t="n">
        <v>200</v>
      </c>
      <c r="G11" s="41" t="n">
        <v>200</v>
      </c>
      <c r="H11" s="41" t="n">
        <v>200</v>
      </c>
      <c r="I11" s="41" t="n">
        <v>200</v>
      </c>
      <c r="J11" s="0" t="s">
        <v>12</v>
      </c>
    </row>
    <row r="12" customFormat="false" ht="12.75" hidden="false" customHeight="false" outlineLevel="0" collapsed="false">
      <c r="A12" s="0" t="s">
        <v>21</v>
      </c>
      <c r="B12" s="42" t="n">
        <v>1200</v>
      </c>
      <c r="C12" s="42" t="n">
        <v>1200</v>
      </c>
      <c r="D12" s="42" t="n">
        <v>1200</v>
      </c>
      <c r="E12" s="42" t="n">
        <v>1200</v>
      </c>
      <c r="F12" s="42" t="n">
        <v>1250</v>
      </c>
      <c r="G12" s="42" t="n">
        <v>1250</v>
      </c>
      <c r="H12" s="42" t="n">
        <v>1250</v>
      </c>
      <c r="I12" s="42" t="n">
        <v>1250</v>
      </c>
      <c r="J12" s="0" t="s">
        <v>12</v>
      </c>
    </row>
    <row r="13" customFormat="false" ht="12.75" hidden="false" customHeight="false" outlineLevel="0" collapsed="false">
      <c r="A13" s="2" t="s">
        <v>22</v>
      </c>
      <c r="B13" s="27" t="n">
        <f aca="false">SUM(B3:B12)</f>
        <v>13900</v>
      </c>
      <c r="C13" s="27" t="n">
        <f aca="false">SUM(C3:C12)</f>
        <v>30900</v>
      </c>
      <c r="D13" s="27" t="n">
        <f aca="false">SUM(D3:D12)</f>
        <v>32400</v>
      </c>
      <c r="E13" s="27" t="n">
        <f aca="false">SUM(E3:E12)</f>
        <v>17900</v>
      </c>
      <c r="F13" s="27" t="n">
        <f aca="false">SUM(F3:F12)</f>
        <v>17950</v>
      </c>
      <c r="G13" s="27" t="n">
        <f aca="false">SUM(G3:G12)</f>
        <v>17950</v>
      </c>
      <c r="H13" s="27" t="n">
        <f aca="false">SUM(H3:H12)</f>
        <v>17950</v>
      </c>
      <c r="I13" s="27" t="n">
        <f aca="false">SUM(I3:I12)</f>
        <v>17950</v>
      </c>
    </row>
    <row r="14" customFormat="false" ht="12.75" hidden="false" customHeight="false" outlineLevel="0" collapsed="false">
      <c r="B14" s="27"/>
      <c r="C14" s="27"/>
      <c r="D14" s="27"/>
      <c r="E14" s="27"/>
      <c r="F14" s="27"/>
      <c r="G14" s="27"/>
      <c r="H14" s="27"/>
      <c r="I14" s="27"/>
    </row>
    <row r="15" customFormat="false" ht="12.75" hidden="false" customHeight="false" outlineLevel="0" collapsed="false">
      <c r="A15" s="0" t="s">
        <v>23</v>
      </c>
      <c r="B15" s="41" t="n">
        <v>30000</v>
      </c>
      <c r="C15" s="41" t="n">
        <v>30000</v>
      </c>
      <c r="D15" s="41" t="n">
        <v>30000</v>
      </c>
      <c r="E15" s="41" t="n">
        <v>30000</v>
      </c>
      <c r="F15" s="41" t="n">
        <v>30000</v>
      </c>
      <c r="G15" s="41" t="n">
        <v>30000</v>
      </c>
      <c r="H15" s="41" t="n">
        <v>30000</v>
      </c>
      <c r="I15" s="41" t="n">
        <v>30000</v>
      </c>
      <c r="J15" s="0" t="s">
        <v>24</v>
      </c>
      <c r="K15" s="0" t="s">
        <v>160</v>
      </c>
    </row>
    <row r="16" customFormat="false" ht="12.75" hidden="false" customHeight="false" outlineLevel="0" collapsed="false">
      <c r="A16" s="0" t="s">
        <v>26</v>
      </c>
      <c r="B16" s="41" t="n">
        <v>0</v>
      </c>
      <c r="C16" s="41" t="n">
        <v>0</v>
      </c>
      <c r="D16" s="41" t="n">
        <v>0</v>
      </c>
      <c r="E16" s="41" t="n">
        <v>10000</v>
      </c>
      <c r="F16" s="41" t="n">
        <v>0</v>
      </c>
      <c r="G16" s="41" t="n">
        <v>0</v>
      </c>
      <c r="H16" s="41" t="n">
        <v>0</v>
      </c>
      <c r="I16" s="41" t="n">
        <v>0</v>
      </c>
      <c r="J16" s="0" t="s">
        <v>12</v>
      </c>
      <c r="K16" s="0" t="s">
        <v>161</v>
      </c>
    </row>
    <row r="17" customFormat="false" ht="12.75" hidden="false" customHeight="false" outlineLevel="0" collapsed="false">
      <c r="A17" s="0" t="s">
        <v>27</v>
      </c>
      <c r="B17" s="41" t="n">
        <v>0</v>
      </c>
      <c r="C17" s="41" t="n">
        <v>0</v>
      </c>
      <c r="D17" s="41" t="n">
        <v>200000</v>
      </c>
      <c r="E17" s="41" t="n">
        <v>0</v>
      </c>
      <c r="F17" s="41" t="n">
        <v>0</v>
      </c>
      <c r="G17" s="41" t="n">
        <v>0</v>
      </c>
      <c r="H17" s="41" t="n">
        <v>0</v>
      </c>
      <c r="I17" s="41" t="n">
        <v>200000</v>
      </c>
      <c r="J17" s="0" t="s">
        <v>24</v>
      </c>
      <c r="K17" s="0" t="s">
        <v>162</v>
      </c>
    </row>
    <row r="18" customFormat="false" ht="12.75" hidden="false" customHeight="false" outlineLevel="0" collapsed="false">
      <c r="A18" s="0" t="s">
        <v>29</v>
      </c>
      <c r="B18" s="41" t="n">
        <v>2500</v>
      </c>
      <c r="C18" s="41" t="n">
        <v>2500</v>
      </c>
      <c r="D18" s="41" t="n">
        <v>2500</v>
      </c>
      <c r="E18" s="41" t="n">
        <v>2500</v>
      </c>
      <c r="F18" s="41" t="n">
        <v>2500</v>
      </c>
      <c r="G18" s="41" t="n">
        <v>2500</v>
      </c>
      <c r="H18" s="41" t="n">
        <v>2500</v>
      </c>
      <c r="I18" s="41" t="n">
        <v>2500</v>
      </c>
      <c r="J18" s="0" t="s">
        <v>12</v>
      </c>
    </row>
    <row r="19" customFormat="false" ht="12.75" hidden="false" customHeight="false" outlineLevel="0" collapsed="false">
      <c r="A19" s="0" t="s">
        <v>30</v>
      </c>
      <c r="B19" s="41" t="n">
        <v>0</v>
      </c>
      <c r="C19" s="41" t="n">
        <v>1000</v>
      </c>
      <c r="D19" s="41" t="n">
        <v>0</v>
      </c>
      <c r="E19" s="41" t="n">
        <v>1000</v>
      </c>
      <c r="F19" s="41" t="n">
        <v>0</v>
      </c>
      <c r="G19" s="41" t="n">
        <v>1000</v>
      </c>
      <c r="H19" s="41" t="n">
        <v>0</v>
      </c>
      <c r="I19" s="41" t="n">
        <v>1000</v>
      </c>
      <c r="J19" s="0" t="s">
        <v>12</v>
      </c>
    </row>
    <row r="20" customFormat="false" ht="12.75" hidden="false" customHeight="false" outlineLevel="0" collapsed="false">
      <c r="A20" s="0" t="s">
        <v>163</v>
      </c>
      <c r="B20" s="41" t="n">
        <v>3000</v>
      </c>
      <c r="C20" s="41" t="n">
        <v>3000</v>
      </c>
      <c r="D20" s="41" t="n">
        <v>3000</v>
      </c>
      <c r="E20" s="41" t="n">
        <v>3000</v>
      </c>
      <c r="F20" s="41" t="n">
        <v>3000</v>
      </c>
      <c r="G20" s="41" t="n">
        <v>3000</v>
      </c>
      <c r="H20" s="41" t="n">
        <v>3000</v>
      </c>
      <c r="I20" s="41" t="n">
        <v>3000</v>
      </c>
      <c r="J20" s="0" t="s">
        <v>12</v>
      </c>
    </row>
    <row r="21" customFormat="false" ht="12.75" hidden="false" customHeight="false" outlineLevel="0" collapsed="false">
      <c r="A21" s="0" t="s">
        <v>32</v>
      </c>
      <c r="B21" s="41" t="n">
        <v>0</v>
      </c>
      <c r="C21" s="41" t="n">
        <v>105000</v>
      </c>
      <c r="D21" s="41" t="n">
        <v>0</v>
      </c>
      <c r="E21" s="41" t="n">
        <v>0</v>
      </c>
      <c r="F21" s="41" t="n">
        <v>0</v>
      </c>
      <c r="G21" s="41" t="n">
        <v>0</v>
      </c>
      <c r="H21" s="41" t="n">
        <v>110000</v>
      </c>
      <c r="I21" s="41" t="n">
        <v>0</v>
      </c>
      <c r="J21" s="0" t="s">
        <v>12</v>
      </c>
    </row>
    <row r="22" customFormat="false" ht="12.75" hidden="false" customHeight="false" outlineLevel="0" collapsed="false">
      <c r="A22" s="0" t="s">
        <v>34</v>
      </c>
      <c r="B22" s="41" t="n">
        <v>5000</v>
      </c>
      <c r="C22" s="41" t="n">
        <v>5000</v>
      </c>
      <c r="D22" s="41" t="n">
        <v>5000</v>
      </c>
      <c r="E22" s="41" t="n">
        <v>5000</v>
      </c>
      <c r="F22" s="41" t="n">
        <v>5000</v>
      </c>
      <c r="G22" s="41" t="n">
        <v>5000</v>
      </c>
      <c r="H22" s="41" t="n">
        <v>5000</v>
      </c>
      <c r="I22" s="41" t="n">
        <v>5000</v>
      </c>
      <c r="J22" s="0" t="s">
        <v>12</v>
      </c>
      <c r="K22" s="0" t="s">
        <v>164</v>
      </c>
    </row>
    <row r="23" customFormat="false" ht="12.75" hidden="false" customHeight="false" outlineLevel="0" collapsed="false">
      <c r="A23" s="0" t="s">
        <v>35</v>
      </c>
      <c r="B23" s="41" t="n">
        <v>10000</v>
      </c>
      <c r="C23" s="41" t="n">
        <v>7000</v>
      </c>
      <c r="D23" s="41" t="n">
        <v>7000</v>
      </c>
      <c r="E23" s="41" t="n">
        <v>7000</v>
      </c>
      <c r="F23" s="41" t="n">
        <v>7000</v>
      </c>
      <c r="G23" s="41" t="n">
        <v>7000</v>
      </c>
      <c r="H23" s="41" t="n">
        <v>7000</v>
      </c>
      <c r="I23" s="41" t="n">
        <v>7000</v>
      </c>
      <c r="J23" s="0" t="s">
        <v>12</v>
      </c>
    </row>
    <row r="24" customFormat="false" ht="12.75" hidden="false" customHeight="false" outlineLevel="0" collapsed="false">
      <c r="A24" s="0" t="s">
        <v>36</v>
      </c>
      <c r="B24" s="41" t="n">
        <v>5000</v>
      </c>
      <c r="C24" s="41" t="n">
        <v>5000</v>
      </c>
      <c r="D24" s="41" t="n">
        <v>5000</v>
      </c>
      <c r="E24" s="41" t="n">
        <v>5000</v>
      </c>
      <c r="F24" s="41" t="n">
        <v>50000</v>
      </c>
      <c r="G24" s="41" t="n">
        <v>5000</v>
      </c>
      <c r="H24" s="41" t="n">
        <v>5000</v>
      </c>
      <c r="I24" s="41" t="n">
        <v>5000</v>
      </c>
      <c r="J24" s="0" t="s">
        <v>12</v>
      </c>
    </row>
    <row r="25" customFormat="false" ht="12.75" hidden="false" customHeight="false" outlineLevel="0" collapsed="false">
      <c r="A25" s="0" t="s">
        <v>37</v>
      </c>
      <c r="B25" s="41" t="n">
        <v>5000</v>
      </c>
      <c r="C25" s="41" t="n">
        <v>5000</v>
      </c>
      <c r="D25" s="41" t="n">
        <v>65000</v>
      </c>
      <c r="E25" s="41" t="n">
        <v>5000</v>
      </c>
      <c r="F25" s="41" t="n">
        <v>5000</v>
      </c>
      <c r="G25" s="41" t="n">
        <v>65000</v>
      </c>
      <c r="H25" s="41" t="n">
        <v>65000</v>
      </c>
      <c r="I25" s="41" t="n">
        <v>5000</v>
      </c>
      <c r="J25" s="0" t="s">
        <v>12</v>
      </c>
    </row>
    <row r="26" customFormat="false" ht="12.75" hidden="false" customHeight="false" outlineLevel="0" collapsed="false">
      <c r="A26" s="0" t="s">
        <v>38</v>
      </c>
      <c r="B26" s="41" t="n">
        <v>25000</v>
      </c>
      <c r="C26" s="41" t="n">
        <v>25000</v>
      </c>
      <c r="D26" s="41" t="n">
        <v>25000</v>
      </c>
      <c r="E26" s="41" t="n">
        <v>25000</v>
      </c>
      <c r="F26" s="41" t="n">
        <v>25000</v>
      </c>
      <c r="G26" s="41" t="n">
        <v>25000</v>
      </c>
      <c r="H26" s="41" t="n">
        <v>25000</v>
      </c>
      <c r="I26" s="41" t="n">
        <v>25000</v>
      </c>
      <c r="J26" s="0" t="s">
        <v>12</v>
      </c>
    </row>
    <row r="27" customFormat="false" ht="12.75" hidden="false" customHeight="false" outlineLevel="0" collapsed="false">
      <c r="A27" s="0" t="s">
        <v>39</v>
      </c>
      <c r="B27" s="41" t="n">
        <v>2000</v>
      </c>
      <c r="C27" s="41" t="n">
        <v>2000</v>
      </c>
      <c r="D27" s="41" t="n">
        <v>2000</v>
      </c>
      <c r="E27" s="41" t="n">
        <v>2000</v>
      </c>
      <c r="F27" s="41" t="n">
        <v>2000</v>
      </c>
      <c r="G27" s="41" t="n">
        <v>2000</v>
      </c>
      <c r="H27" s="41" t="n">
        <v>2000</v>
      </c>
      <c r="I27" s="41" t="n">
        <v>2000</v>
      </c>
      <c r="J27" s="0" t="s">
        <v>12</v>
      </c>
    </row>
    <row r="28" customFormat="false" ht="12.75" hidden="false" customHeight="false" outlineLevel="0" collapsed="false">
      <c r="A28" s="0" t="s">
        <v>40</v>
      </c>
      <c r="B28" s="41" t="n">
        <v>1000</v>
      </c>
      <c r="C28" s="41" t="n">
        <v>1000</v>
      </c>
      <c r="D28" s="41" t="n">
        <v>5000</v>
      </c>
      <c r="E28" s="41" t="n">
        <v>0</v>
      </c>
      <c r="F28" s="41" t="n">
        <v>0</v>
      </c>
      <c r="G28" s="41" t="n">
        <v>0</v>
      </c>
      <c r="H28" s="41" t="n">
        <v>0</v>
      </c>
      <c r="I28" s="41" t="n">
        <v>0</v>
      </c>
      <c r="J28" s="0" t="s">
        <v>12</v>
      </c>
    </row>
    <row r="29" customFormat="false" ht="12.75" hidden="false" customHeight="false" outlineLevel="0" collapsed="false">
      <c r="A29" s="0" t="s">
        <v>41</v>
      </c>
      <c r="B29" s="41" t="n">
        <v>500</v>
      </c>
      <c r="C29" s="41" t="n">
        <v>500</v>
      </c>
      <c r="D29" s="41" t="n">
        <v>500</v>
      </c>
      <c r="E29" s="41" t="n">
        <v>500</v>
      </c>
      <c r="F29" s="41" t="n">
        <v>500</v>
      </c>
      <c r="G29" s="41" t="n">
        <v>500</v>
      </c>
      <c r="H29" s="41" t="n">
        <v>500</v>
      </c>
      <c r="I29" s="41" t="n">
        <v>500</v>
      </c>
      <c r="J29" s="0" t="s">
        <v>12</v>
      </c>
    </row>
    <row r="30" customFormat="false" ht="12.75" hidden="false" customHeight="false" outlineLevel="0" collapsed="false">
      <c r="A30" s="0" t="s">
        <v>42</v>
      </c>
      <c r="B30" s="41" t="n">
        <v>500</v>
      </c>
      <c r="C30" s="41" t="n">
        <v>500</v>
      </c>
      <c r="D30" s="41" t="n">
        <v>500</v>
      </c>
      <c r="E30" s="41" t="n">
        <v>500</v>
      </c>
      <c r="F30" s="41" t="n">
        <v>500</v>
      </c>
      <c r="G30" s="41" t="n">
        <v>500</v>
      </c>
      <c r="H30" s="41" t="n">
        <v>500</v>
      </c>
      <c r="I30" s="41" t="n">
        <v>500</v>
      </c>
      <c r="J30" s="0" t="s">
        <v>12</v>
      </c>
    </row>
    <row r="31" customFormat="false" ht="12.75" hidden="false" customHeight="false" outlineLevel="0" collapsed="false">
      <c r="A31" s="0" t="s">
        <v>43</v>
      </c>
      <c r="B31" s="41" t="n">
        <v>1000</v>
      </c>
      <c r="C31" s="41" t="n">
        <v>1000</v>
      </c>
      <c r="D31" s="41" t="n">
        <v>1000</v>
      </c>
      <c r="E31" s="41" t="n">
        <v>1000</v>
      </c>
      <c r="F31" s="41" t="n">
        <v>1000</v>
      </c>
      <c r="G31" s="41" t="n">
        <v>1000</v>
      </c>
      <c r="H31" s="41" t="n">
        <v>1000</v>
      </c>
      <c r="I31" s="41" t="n">
        <v>1000</v>
      </c>
      <c r="J31" s="0" t="s">
        <v>12</v>
      </c>
    </row>
    <row r="32" customFormat="false" ht="12.75" hidden="false" customHeight="false" outlineLevel="0" collapsed="false">
      <c r="A32" s="0" t="s">
        <v>44</v>
      </c>
      <c r="B32" s="41" t="n">
        <v>5000</v>
      </c>
      <c r="C32" s="41" t="n">
        <v>5000</v>
      </c>
      <c r="D32" s="41" t="n">
        <v>5000</v>
      </c>
      <c r="E32" s="41" t="n">
        <v>5000</v>
      </c>
      <c r="F32" s="41" t="n">
        <v>5000</v>
      </c>
      <c r="G32" s="41" t="n">
        <v>5000</v>
      </c>
      <c r="H32" s="41" t="n">
        <v>5000</v>
      </c>
      <c r="I32" s="41" t="n">
        <v>5000</v>
      </c>
      <c r="J32" s="0" t="s">
        <v>12</v>
      </c>
    </row>
    <row r="33" customFormat="false" ht="12.75" hidden="false" customHeight="false" outlineLevel="0" collapsed="false">
      <c r="A33" s="0" t="s">
        <v>45</v>
      </c>
      <c r="B33" s="43" t="n">
        <v>10000</v>
      </c>
      <c r="C33" s="43" t="n">
        <v>10000</v>
      </c>
      <c r="D33" s="43" t="n">
        <v>10000</v>
      </c>
      <c r="E33" s="43" t="n">
        <v>10000</v>
      </c>
      <c r="F33" s="43" t="n">
        <v>10000</v>
      </c>
      <c r="G33" s="43" t="n">
        <v>10000</v>
      </c>
      <c r="H33" s="43" t="n">
        <v>10000</v>
      </c>
      <c r="I33" s="43" t="n">
        <v>10000</v>
      </c>
      <c r="J33" s="0" t="s">
        <v>12</v>
      </c>
      <c r="K33" s="0" t="s">
        <v>165</v>
      </c>
    </row>
    <row r="34" customFormat="false" ht="12.75" hidden="false" customHeight="false" outlineLevel="0" collapsed="false">
      <c r="A34" s="0" t="s">
        <v>47</v>
      </c>
      <c r="B34" s="41" t="n">
        <v>5000</v>
      </c>
      <c r="C34" s="41" t="n">
        <v>5000</v>
      </c>
      <c r="D34" s="41" t="n">
        <v>5000</v>
      </c>
      <c r="E34" s="41" t="n">
        <v>5000</v>
      </c>
      <c r="F34" s="41" t="n">
        <v>5000</v>
      </c>
      <c r="G34" s="41" t="n">
        <v>5000</v>
      </c>
      <c r="H34" s="41" t="n">
        <v>5000</v>
      </c>
      <c r="I34" s="41" t="n">
        <v>5000</v>
      </c>
      <c r="J34" s="0" t="s">
        <v>12</v>
      </c>
    </row>
    <row r="35" customFormat="false" ht="12.75" hidden="false" customHeight="false" outlineLevel="0" collapsed="false">
      <c r="A35" s="0" t="s">
        <v>58</v>
      </c>
      <c r="B35" s="41" t="n">
        <v>15000</v>
      </c>
      <c r="C35" s="41" t="n">
        <v>15000</v>
      </c>
      <c r="D35" s="41" t="n">
        <v>0</v>
      </c>
      <c r="E35" s="41" t="n">
        <v>15000</v>
      </c>
      <c r="F35" s="41" t="n">
        <v>15000</v>
      </c>
      <c r="G35" s="41" t="n">
        <v>15000</v>
      </c>
      <c r="H35" s="41" t="n">
        <v>15000</v>
      </c>
      <c r="I35" s="41" t="n">
        <v>0</v>
      </c>
      <c r="J35" s="0" t="s">
        <v>12</v>
      </c>
    </row>
    <row r="36" customFormat="false" ht="12.75" hidden="false" customHeight="false" outlineLevel="0" collapsed="false">
      <c r="A36" s="0" t="s">
        <v>49</v>
      </c>
      <c r="B36" s="41" t="n">
        <v>0</v>
      </c>
      <c r="C36" s="41" t="n">
        <v>0</v>
      </c>
      <c r="D36" s="41" t="n">
        <v>0</v>
      </c>
      <c r="E36" s="41" t="n">
        <v>0</v>
      </c>
      <c r="F36" s="41" t="n">
        <v>0</v>
      </c>
      <c r="G36" s="41" t="n">
        <v>0</v>
      </c>
      <c r="H36" s="41" t="n">
        <v>0</v>
      </c>
      <c r="I36" s="41" t="n">
        <v>0</v>
      </c>
      <c r="J36" s="0" t="s">
        <v>24</v>
      </c>
      <c r="K36" s="0" t="s">
        <v>166</v>
      </c>
    </row>
    <row r="37" customFormat="false" ht="12.75" hidden="false" customHeight="false" outlineLevel="0" collapsed="false">
      <c r="A37" s="0" t="s">
        <v>167</v>
      </c>
      <c r="B37" s="41" t="n">
        <v>0</v>
      </c>
      <c r="C37" s="41" t="n">
        <v>5000</v>
      </c>
      <c r="D37" s="41" t="n">
        <v>5000</v>
      </c>
      <c r="E37" s="41" t="n">
        <v>5000</v>
      </c>
      <c r="F37" s="41" t="n">
        <v>5000</v>
      </c>
      <c r="G37" s="41" t="n">
        <v>5000</v>
      </c>
      <c r="H37" s="41" t="n">
        <v>5000</v>
      </c>
      <c r="I37" s="41" t="n">
        <v>5000</v>
      </c>
      <c r="J37" s="0" t="s">
        <v>12</v>
      </c>
    </row>
    <row r="38" customFormat="false" ht="12.75" hidden="false" customHeight="false" outlineLevel="0" collapsed="false">
      <c r="A38" s="0" t="s">
        <v>52</v>
      </c>
      <c r="B38" s="41" t="n">
        <v>0</v>
      </c>
      <c r="C38" s="41" t="n">
        <v>0</v>
      </c>
      <c r="D38" s="41" t="n">
        <v>0</v>
      </c>
      <c r="E38" s="41" t="n">
        <v>75000</v>
      </c>
      <c r="F38" s="41" t="n">
        <v>0</v>
      </c>
      <c r="G38" s="41" t="n">
        <v>0</v>
      </c>
      <c r="H38" s="41" t="n">
        <v>0</v>
      </c>
      <c r="I38" s="41" t="n">
        <v>0</v>
      </c>
      <c r="J38" s="0" t="s">
        <v>24</v>
      </c>
      <c r="K38" s="0" t="s">
        <v>166</v>
      </c>
    </row>
    <row r="39" customFormat="false" ht="12.75" hidden="false" customHeight="false" outlineLevel="0" collapsed="false">
      <c r="A39" s="0" t="s">
        <v>53</v>
      </c>
      <c r="B39" s="41" t="n">
        <v>0</v>
      </c>
      <c r="C39" s="41" t="n">
        <v>5000</v>
      </c>
      <c r="D39" s="41" t="n">
        <v>5000</v>
      </c>
      <c r="E39" s="41" t="n">
        <v>5000</v>
      </c>
      <c r="F39" s="41" t="n">
        <v>5000</v>
      </c>
      <c r="G39" s="41" t="n">
        <v>5000</v>
      </c>
      <c r="H39" s="41" t="n">
        <v>5000</v>
      </c>
      <c r="I39" s="41" t="n">
        <v>5000</v>
      </c>
      <c r="J39" s="0" t="s">
        <v>24</v>
      </c>
      <c r="K39" s="0" t="s">
        <v>168</v>
      </c>
    </row>
    <row r="40" customFormat="false" ht="12.75" hidden="false" customHeight="false" outlineLevel="0" collapsed="false">
      <c r="A40" s="0" t="s">
        <v>54</v>
      </c>
      <c r="B40" s="41" t="n">
        <v>0</v>
      </c>
      <c r="C40" s="41" t="n">
        <v>5000</v>
      </c>
      <c r="D40" s="41" t="n">
        <v>5000</v>
      </c>
      <c r="E40" s="41" t="n">
        <v>5000</v>
      </c>
      <c r="F40" s="41" t="n">
        <v>5000</v>
      </c>
      <c r="G40" s="41" t="n">
        <v>5000</v>
      </c>
      <c r="H40" s="41" t="n">
        <v>5000</v>
      </c>
      <c r="I40" s="41" t="n">
        <v>5000</v>
      </c>
      <c r="J40" s="0" t="s">
        <v>24</v>
      </c>
      <c r="K40" s="0" t="s">
        <v>168</v>
      </c>
    </row>
    <row r="41" customFormat="false" ht="12.75" hidden="false" customHeight="false" outlineLevel="0" collapsed="false">
      <c r="A41" s="0" t="s">
        <v>55</v>
      </c>
      <c r="B41" s="41" t="n">
        <v>0</v>
      </c>
      <c r="C41" s="41" t="n">
        <v>100000</v>
      </c>
      <c r="D41" s="41" t="n">
        <v>0</v>
      </c>
      <c r="E41" s="41" t="n">
        <v>0</v>
      </c>
      <c r="F41" s="41" t="n">
        <v>0</v>
      </c>
      <c r="G41" s="41" t="n">
        <v>0</v>
      </c>
      <c r="H41" s="41" t="n">
        <v>0</v>
      </c>
      <c r="I41" s="41" t="n">
        <v>0</v>
      </c>
      <c r="J41" s="0" t="s">
        <v>24</v>
      </c>
      <c r="K41" s="0" t="s">
        <v>169</v>
      </c>
    </row>
    <row r="42" customFormat="false" ht="12.75" hidden="false" customHeight="false" outlineLevel="0" collapsed="false">
      <c r="A42" s="0" t="s">
        <v>57</v>
      </c>
      <c r="B42" s="43" t="n">
        <v>0</v>
      </c>
      <c r="C42" s="43" t="n">
        <v>0</v>
      </c>
      <c r="D42" s="43" t="n">
        <v>0</v>
      </c>
      <c r="E42" s="43" t="n">
        <v>0</v>
      </c>
      <c r="F42" s="43" t="n">
        <v>0</v>
      </c>
      <c r="G42" s="43" t="n">
        <v>0</v>
      </c>
      <c r="H42" s="43" t="n">
        <v>0</v>
      </c>
      <c r="I42" s="43" t="n">
        <v>0</v>
      </c>
      <c r="J42" s="0" t="s">
        <v>12</v>
      </c>
    </row>
    <row r="43" customFormat="false" ht="12.75" hidden="false" customHeight="false" outlineLevel="0" collapsed="false">
      <c r="A43" s="0" t="s">
        <v>170</v>
      </c>
      <c r="B43" s="44" t="n">
        <v>0</v>
      </c>
      <c r="C43" s="44" t="n">
        <v>0</v>
      </c>
      <c r="D43" s="44" t="n">
        <v>0</v>
      </c>
      <c r="E43" s="44" t="n">
        <v>0</v>
      </c>
      <c r="F43" s="44" t="n">
        <v>0</v>
      </c>
      <c r="G43" s="44" t="n">
        <v>0</v>
      </c>
      <c r="H43" s="44" t="n">
        <v>0</v>
      </c>
      <c r="I43" s="44" t="n">
        <v>0</v>
      </c>
      <c r="J43" s="0" t="s">
        <v>12</v>
      </c>
    </row>
    <row r="44" customFormat="false" ht="12.75" hidden="false" customHeight="false" outlineLevel="0" collapsed="false">
      <c r="A44" s="2" t="s">
        <v>59</v>
      </c>
      <c r="B44" s="27" t="n">
        <f aca="false">SUM(B15:B43)</f>
        <v>125500</v>
      </c>
      <c r="C44" s="27" t="n">
        <f aca="false">SUM(C15:C43)</f>
        <v>343500</v>
      </c>
      <c r="D44" s="27" t="n">
        <f aca="false">SUM(D15:D43)</f>
        <v>386500</v>
      </c>
      <c r="E44" s="27" t="n">
        <f aca="false">SUM(E15:E43)</f>
        <v>222500</v>
      </c>
      <c r="F44" s="27" t="n">
        <f aca="false">SUM(F15:F43)</f>
        <v>181500</v>
      </c>
      <c r="G44" s="27" t="n">
        <f aca="false">SUM(G15:G43)</f>
        <v>197500</v>
      </c>
      <c r="H44" s="27" t="n">
        <f aca="false">SUM(H15:H43)</f>
        <v>306500</v>
      </c>
      <c r="I44" s="27" t="n">
        <f aca="false">SUM(I15:I43)</f>
        <v>322500</v>
      </c>
    </row>
    <row r="45" customFormat="false" ht="12.75" hidden="false" customHeight="false" outlineLevel="0" collapsed="false">
      <c r="A45" s="2"/>
      <c r="B45" s="27"/>
      <c r="C45" s="27"/>
      <c r="D45" s="27"/>
      <c r="E45" s="27"/>
      <c r="F45" s="27"/>
      <c r="G45" s="27"/>
      <c r="H45" s="27"/>
      <c r="I45" s="27"/>
    </row>
    <row r="46" customFormat="false" ht="12.75" hidden="false" customHeight="false" outlineLevel="0" collapsed="false">
      <c r="B46" s="27"/>
      <c r="C46" s="27"/>
      <c r="D46" s="27"/>
      <c r="E46" s="27"/>
      <c r="F46" s="27"/>
      <c r="G46" s="27"/>
      <c r="H46" s="27"/>
      <c r="I46" s="27"/>
    </row>
    <row r="47" customFormat="false" ht="12.75" hidden="false" customHeight="false" outlineLevel="0" collapsed="false">
      <c r="A47" s="0" t="s">
        <v>60</v>
      </c>
      <c r="B47" s="41" t="n">
        <v>0</v>
      </c>
      <c r="C47" s="41" t="n">
        <v>0</v>
      </c>
      <c r="D47" s="41" t="n">
        <v>5000</v>
      </c>
      <c r="E47" s="41" t="n">
        <v>0</v>
      </c>
      <c r="F47" s="41" t="n">
        <v>0</v>
      </c>
      <c r="G47" s="41" t="n">
        <v>0</v>
      </c>
      <c r="H47" s="41" t="n">
        <v>0</v>
      </c>
      <c r="I47" s="41" t="n">
        <v>5000</v>
      </c>
      <c r="J47" s="0" t="s">
        <v>12</v>
      </c>
    </row>
    <row r="48" customFormat="false" ht="12.75" hidden="false" customHeight="false" outlineLevel="0" collapsed="false">
      <c r="A48" s="0" t="s">
        <v>61</v>
      </c>
      <c r="B48" s="41" t="n">
        <v>20000</v>
      </c>
      <c r="C48" s="41" t="n">
        <v>20000</v>
      </c>
      <c r="D48" s="41" t="n">
        <v>20000</v>
      </c>
      <c r="E48" s="41" t="n">
        <v>20000</v>
      </c>
      <c r="F48" s="41" t="n">
        <v>20000</v>
      </c>
      <c r="G48" s="41" t="n">
        <v>20000</v>
      </c>
      <c r="H48" s="41" t="n">
        <v>20000</v>
      </c>
      <c r="I48" s="41" t="n">
        <v>20000</v>
      </c>
      <c r="J48" s="0" t="s">
        <v>24</v>
      </c>
    </row>
    <row r="49" customFormat="false" ht="12.75" hidden="false" customHeight="false" outlineLevel="0" collapsed="false">
      <c r="A49" s="0" t="s">
        <v>62</v>
      </c>
      <c r="B49" s="41" t="n">
        <v>3000</v>
      </c>
      <c r="C49" s="41" t="n">
        <v>3000</v>
      </c>
      <c r="D49" s="41" t="n">
        <v>3000</v>
      </c>
      <c r="E49" s="41" t="n">
        <v>3000</v>
      </c>
      <c r="F49" s="41" t="n">
        <v>3000</v>
      </c>
      <c r="G49" s="41" t="n">
        <v>3000</v>
      </c>
      <c r="H49" s="41" t="n">
        <v>3000</v>
      </c>
      <c r="I49" s="41" t="n">
        <v>3000</v>
      </c>
      <c r="J49" s="0" t="s">
        <v>24</v>
      </c>
    </row>
    <row r="50" customFormat="false" ht="12.75" hidden="false" customHeight="false" outlineLevel="0" collapsed="false">
      <c r="A50" s="0" t="s">
        <v>63</v>
      </c>
      <c r="B50" s="41" t="n">
        <v>10000</v>
      </c>
      <c r="C50" s="41" t="n">
        <v>10000</v>
      </c>
      <c r="D50" s="41" t="n">
        <v>10000</v>
      </c>
      <c r="E50" s="41" t="n">
        <v>10000</v>
      </c>
      <c r="F50" s="41" t="n">
        <v>10000</v>
      </c>
      <c r="G50" s="41" t="n">
        <v>10000</v>
      </c>
      <c r="H50" s="41" t="n">
        <v>10000</v>
      </c>
      <c r="I50" s="41" t="n">
        <v>10000</v>
      </c>
      <c r="J50" s="0" t="s">
        <v>24</v>
      </c>
    </row>
    <row r="51" customFormat="false" ht="12.75" hidden="false" customHeight="false" outlineLevel="0" collapsed="false">
      <c r="A51" s="0" t="s">
        <v>64</v>
      </c>
      <c r="B51" s="41" t="n">
        <v>1000</v>
      </c>
      <c r="C51" s="41" t="n">
        <v>1000</v>
      </c>
      <c r="D51" s="41" t="n">
        <v>1000</v>
      </c>
      <c r="E51" s="41" t="n">
        <v>1000</v>
      </c>
      <c r="F51" s="41" t="n">
        <v>1000</v>
      </c>
      <c r="G51" s="41" t="n">
        <v>1000</v>
      </c>
      <c r="H51" s="41" t="n">
        <v>1000</v>
      </c>
      <c r="I51" s="41" t="n">
        <v>1000</v>
      </c>
      <c r="J51" s="0" t="s">
        <v>12</v>
      </c>
    </row>
    <row r="52" customFormat="false" ht="12.75" hidden="false" customHeight="false" outlineLevel="0" collapsed="false">
      <c r="A52" s="0" t="s">
        <v>65</v>
      </c>
      <c r="B52" s="41" t="n">
        <v>0</v>
      </c>
      <c r="C52" s="41" t="n">
        <v>0</v>
      </c>
      <c r="D52" s="41" t="n">
        <v>0</v>
      </c>
      <c r="E52" s="41" t="n">
        <v>0</v>
      </c>
      <c r="F52" s="41" t="n">
        <v>0</v>
      </c>
      <c r="G52" s="41" t="n">
        <v>0</v>
      </c>
      <c r="H52" s="41" t="n">
        <v>0</v>
      </c>
      <c r="I52" s="41" t="n">
        <v>0</v>
      </c>
      <c r="J52" s="0" t="s">
        <v>12</v>
      </c>
    </row>
    <row r="53" customFormat="false" ht="12.75" hidden="false" customHeight="false" outlineLevel="0" collapsed="false">
      <c r="A53" s="0" t="s">
        <v>66</v>
      </c>
      <c r="B53" s="41" t="n">
        <v>5000</v>
      </c>
      <c r="C53" s="41" t="n">
        <v>5000</v>
      </c>
      <c r="D53" s="41" t="n">
        <v>5000</v>
      </c>
      <c r="E53" s="41" t="n">
        <v>5000</v>
      </c>
      <c r="F53" s="41" t="n">
        <v>5000</v>
      </c>
      <c r="G53" s="41" t="n">
        <v>5000</v>
      </c>
      <c r="H53" s="41" t="n">
        <v>5000</v>
      </c>
      <c r="I53" s="41" t="n">
        <v>5000</v>
      </c>
    </row>
    <row r="54" customFormat="false" ht="12.75" hidden="false" customHeight="false" outlineLevel="0" collapsed="false">
      <c r="A54" s="0" t="s">
        <v>67</v>
      </c>
      <c r="B54" s="44" t="n">
        <v>0</v>
      </c>
      <c r="C54" s="44" t="n">
        <v>0</v>
      </c>
      <c r="D54" s="44" t="n">
        <v>0</v>
      </c>
      <c r="E54" s="44" t="n">
        <v>0</v>
      </c>
      <c r="F54" s="44" t="n">
        <v>0</v>
      </c>
      <c r="G54" s="44" t="n">
        <v>0</v>
      </c>
      <c r="H54" s="44" t="n">
        <v>0</v>
      </c>
      <c r="I54" s="44" t="n">
        <v>0</v>
      </c>
      <c r="J54" s="0" t="s">
        <v>24</v>
      </c>
    </row>
    <row r="55" customFormat="false" ht="12.75" hidden="false" customHeight="false" outlineLevel="0" collapsed="false">
      <c r="A55" s="2" t="s">
        <v>69</v>
      </c>
      <c r="B55" s="27" t="n">
        <f aca="false">SUM(B47:B54)</f>
        <v>39000</v>
      </c>
      <c r="C55" s="27" t="n">
        <f aca="false">SUM(C47:C54)</f>
        <v>39000</v>
      </c>
      <c r="D55" s="27" t="n">
        <f aca="false">SUM(D47:D54)</f>
        <v>44000</v>
      </c>
      <c r="E55" s="27" t="n">
        <f aca="false">SUM(E47:E54)</f>
        <v>39000</v>
      </c>
      <c r="F55" s="27" t="n">
        <f aca="false">SUM(F47:F54)</f>
        <v>39000</v>
      </c>
      <c r="G55" s="27" t="n">
        <f aca="false">SUM(G47:G54)</f>
        <v>39000</v>
      </c>
      <c r="H55" s="27" t="n">
        <f aca="false">SUM(H47:H54)</f>
        <v>39000</v>
      </c>
      <c r="I55" s="27" t="n">
        <f aca="false">SUM(I47:I54)</f>
        <v>44000</v>
      </c>
    </row>
    <row r="56" customFormat="false" ht="12.75" hidden="false" customHeight="false" outlineLevel="0" collapsed="false">
      <c r="B56" s="27"/>
      <c r="C56" s="27"/>
      <c r="D56" s="27"/>
      <c r="E56" s="27"/>
      <c r="F56" s="27"/>
      <c r="G56" s="27"/>
      <c r="H56" s="27"/>
      <c r="I56" s="27"/>
    </row>
    <row r="57" customFormat="false" ht="12.75" hidden="false" customHeight="false" outlineLevel="0" collapsed="false">
      <c r="A57" s="0" t="s">
        <v>70</v>
      </c>
      <c r="B57" s="41" t="n">
        <v>5000</v>
      </c>
      <c r="C57" s="41" t="n">
        <v>5000</v>
      </c>
      <c r="D57" s="41" t="n">
        <v>5000</v>
      </c>
      <c r="E57" s="41" t="n">
        <v>5000</v>
      </c>
      <c r="F57" s="41" t="n">
        <v>5000</v>
      </c>
      <c r="G57" s="41" t="n">
        <v>5000</v>
      </c>
      <c r="H57" s="41" t="n">
        <v>5000</v>
      </c>
      <c r="I57" s="41" t="n">
        <v>5000</v>
      </c>
      <c r="J57" s="0" t="s">
        <v>12</v>
      </c>
    </row>
    <row r="58" customFormat="false" ht="12.75" hidden="false" customHeight="false" outlineLevel="0" collapsed="false">
      <c r="A58" s="0" t="s">
        <v>71</v>
      </c>
      <c r="B58" s="41" t="n">
        <v>1500</v>
      </c>
      <c r="C58" s="41" t="n">
        <v>1500</v>
      </c>
      <c r="D58" s="41" t="n">
        <v>1500</v>
      </c>
      <c r="E58" s="41" t="n">
        <v>1500</v>
      </c>
      <c r="F58" s="41" t="n">
        <v>1500</v>
      </c>
      <c r="G58" s="41" t="n">
        <v>1500</v>
      </c>
      <c r="H58" s="41" t="n">
        <v>1500</v>
      </c>
      <c r="I58" s="41" t="n">
        <v>1500</v>
      </c>
      <c r="J58" s="0" t="s">
        <v>12</v>
      </c>
    </row>
    <row r="59" customFormat="false" ht="12.75" hidden="false" customHeight="false" outlineLevel="0" collapsed="false">
      <c r="A59" s="0" t="s">
        <v>72</v>
      </c>
      <c r="B59" s="41" t="n">
        <v>1500</v>
      </c>
      <c r="C59" s="41" t="n">
        <v>1500</v>
      </c>
      <c r="D59" s="41" t="n">
        <v>1500</v>
      </c>
      <c r="E59" s="41" t="n">
        <v>1500</v>
      </c>
      <c r="F59" s="41" t="n">
        <v>1500</v>
      </c>
      <c r="G59" s="41" t="n">
        <v>1500</v>
      </c>
      <c r="H59" s="41" t="n">
        <v>1500</v>
      </c>
      <c r="I59" s="41" t="n">
        <v>1500</v>
      </c>
      <c r="J59" s="0" t="s">
        <v>12</v>
      </c>
    </row>
    <row r="60" customFormat="false" ht="12.75" hidden="false" customHeight="false" outlineLevel="0" collapsed="false">
      <c r="A60" s="0" t="s">
        <v>73</v>
      </c>
      <c r="B60" s="41" t="n">
        <v>3000</v>
      </c>
      <c r="C60" s="41" t="n">
        <v>3000</v>
      </c>
      <c r="D60" s="41" t="n">
        <v>3000</v>
      </c>
      <c r="E60" s="41" t="n">
        <v>3000</v>
      </c>
      <c r="F60" s="41" t="n">
        <v>3000</v>
      </c>
      <c r="G60" s="41" t="n">
        <v>3000</v>
      </c>
      <c r="H60" s="41" t="n">
        <v>3000</v>
      </c>
      <c r="I60" s="41" t="n">
        <v>3000</v>
      </c>
      <c r="J60" s="0" t="s">
        <v>12</v>
      </c>
    </row>
    <row r="61" customFormat="false" ht="12.75" hidden="false" customHeight="false" outlineLevel="0" collapsed="false">
      <c r="A61" s="0" t="s">
        <v>74</v>
      </c>
      <c r="B61" s="42" t="n">
        <v>10000</v>
      </c>
      <c r="C61" s="42" t="n">
        <v>10000</v>
      </c>
      <c r="D61" s="42" t="n">
        <v>10000</v>
      </c>
      <c r="E61" s="42" t="n">
        <v>10000</v>
      </c>
      <c r="F61" s="42" t="n">
        <v>10000</v>
      </c>
      <c r="G61" s="42" t="n">
        <v>10000</v>
      </c>
      <c r="H61" s="42" t="n">
        <v>10000</v>
      </c>
      <c r="I61" s="42" t="n">
        <v>10000</v>
      </c>
      <c r="J61" s="0" t="s">
        <v>12</v>
      </c>
    </row>
    <row r="62" customFormat="false" ht="12.75" hidden="false" customHeight="false" outlineLevel="0" collapsed="false">
      <c r="A62" s="2" t="s">
        <v>75</v>
      </c>
      <c r="B62" s="27" t="n">
        <f aca="false">SUM(B57:B61)</f>
        <v>21000</v>
      </c>
      <c r="C62" s="27" t="n">
        <f aca="false">SUM(C57:C61)</f>
        <v>21000</v>
      </c>
      <c r="D62" s="27" t="n">
        <f aca="false">SUM(D57:D61)</f>
        <v>21000</v>
      </c>
      <c r="E62" s="27" t="n">
        <f aca="false">SUM(E57:E61)</f>
        <v>21000</v>
      </c>
      <c r="F62" s="27" t="n">
        <f aca="false">SUM(F57:F61)</f>
        <v>21000</v>
      </c>
      <c r="G62" s="27" t="n">
        <f aca="false">SUM(G57:G61)</f>
        <v>21000</v>
      </c>
      <c r="H62" s="27" t="n">
        <f aca="false">SUM(H57:H61)</f>
        <v>21000</v>
      </c>
      <c r="I62" s="27" t="n">
        <f aca="false">SUM(I57:I61)</f>
        <v>21000</v>
      </c>
    </row>
    <row r="63" customFormat="false" ht="12.75" hidden="false" customHeight="false" outlineLevel="0" collapsed="false">
      <c r="B63" s="27"/>
      <c r="C63" s="27"/>
      <c r="D63" s="27"/>
      <c r="E63" s="27"/>
      <c r="F63" s="27"/>
      <c r="G63" s="27"/>
      <c r="H63" s="27"/>
      <c r="I63" s="27"/>
    </row>
    <row r="64" customFormat="false" ht="12.75" hidden="false" customHeight="false" outlineLevel="0" collapsed="false">
      <c r="B64" s="27"/>
      <c r="C64" s="27"/>
      <c r="D64" s="27"/>
      <c r="E64" s="27"/>
      <c r="F64" s="27"/>
      <c r="G64" s="27"/>
      <c r="H64" s="27"/>
      <c r="I64" s="27"/>
    </row>
    <row r="65" customFormat="false" ht="12.75" hidden="false" customHeight="false" outlineLevel="0" collapsed="false">
      <c r="A65" s="0" t="s">
        <v>76</v>
      </c>
      <c r="B65" s="41" t="n">
        <v>1000</v>
      </c>
      <c r="C65" s="41" t="n">
        <v>40000</v>
      </c>
      <c r="D65" s="41" t="n">
        <v>1000</v>
      </c>
      <c r="E65" s="41" t="n">
        <v>1000</v>
      </c>
      <c r="F65" s="41" t="n">
        <v>1000</v>
      </c>
      <c r="G65" s="41" t="n">
        <v>1000</v>
      </c>
      <c r="H65" s="41" t="n">
        <v>1000</v>
      </c>
      <c r="I65" s="41" t="n">
        <v>1000</v>
      </c>
      <c r="J65" s="0" t="s">
        <v>12</v>
      </c>
    </row>
    <row r="66" customFormat="false" ht="12.75" hidden="false" customHeight="false" outlineLevel="0" collapsed="false">
      <c r="A66" s="0" t="s">
        <v>77</v>
      </c>
      <c r="B66" s="41" t="n">
        <v>1500</v>
      </c>
      <c r="C66" s="41" t="n">
        <v>1500</v>
      </c>
      <c r="D66" s="41" t="n">
        <v>1500</v>
      </c>
      <c r="E66" s="41" t="n">
        <v>1500</v>
      </c>
      <c r="F66" s="41" t="n">
        <v>1500</v>
      </c>
      <c r="G66" s="41" t="n">
        <v>1500</v>
      </c>
      <c r="H66" s="41" t="n">
        <v>1500</v>
      </c>
      <c r="I66" s="41" t="n">
        <v>1500</v>
      </c>
      <c r="J66" s="0" t="s">
        <v>12</v>
      </c>
    </row>
    <row r="67" customFormat="false" ht="12.75" hidden="false" customHeight="false" outlineLevel="0" collapsed="false">
      <c r="A67" s="0" t="s">
        <v>78</v>
      </c>
      <c r="B67" s="41" t="n">
        <v>1500</v>
      </c>
      <c r="C67" s="41" t="n">
        <v>1500</v>
      </c>
      <c r="D67" s="41" t="n">
        <v>750</v>
      </c>
      <c r="E67" s="41" t="n">
        <v>750</v>
      </c>
      <c r="F67" s="41" t="n">
        <v>750</v>
      </c>
      <c r="G67" s="41" t="n">
        <v>750</v>
      </c>
      <c r="H67" s="41" t="n">
        <v>750</v>
      </c>
      <c r="I67" s="41" t="n">
        <v>750</v>
      </c>
      <c r="J67" s="0" t="s">
        <v>12</v>
      </c>
    </row>
    <row r="68" customFormat="false" ht="12.75" hidden="false" customHeight="false" outlineLevel="0" collapsed="false">
      <c r="A68" s="0" t="s">
        <v>79</v>
      </c>
      <c r="B68" s="41" t="n">
        <v>3000</v>
      </c>
      <c r="C68" s="41" t="n">
        <v>3000</v>
      </c>
      <c r="D68" s="41" t="n">
        <v>3000</v>
      </c>
      <c r="E68" s="41" t="n">
        <v>3000</v>
      </c>
      <c r="F68" s="41" t="n">
        <v>3000</v>
      </c>
      <c r="G68" s="41" t="n">
        <v>3000</v>
      </c>
      <c r="H68" s="41" t="n">
        <v>3000</v>
      </c>
      <c r="I68" s="41" t="n">
        <v>3000</v>
      </c>
      <c r="J68" s="0" t="s">
        <v>12</v>
      </c>
    </row>
    <row r="69" customFormat="false" ht="12.75" hidden="false" customHeight="false" outlineLevel="0" collapsed="false">
      <c r="A69" s="0" t="s">
        <v>80</v>
      </c>
      <c r="B69" s="42" t="n">
        <v>500</v>
      </c>
      <c r="C69" s="42" t="n">
        <v>500</v>
      </c>
      <c r="D69" s="42" t="n">
        <v>500</v>
      </c>
      <c r="E69" s="42" t="n">
        <v>500</v>
      </c>
      <c r="F69" s="42" t="n">
        <v>500</v>
      </c>
      <c r="G69" s="42" t="n">
        <v>500</v>
      </c>
      <c r="H69" s="42" t="n">
        <v>500</v>
      </c>
      <c r="I69" s="42" t="n">
        <v>500</v>
      </c>
      <c r="J69" s="0" t="s">
        <v>12</v>
      </c>
    </row>
    <row r="70" customFormat="false" ht="12.75" hidden="false" customHeight="false" outlineLevel="0" collapsed="false">
      <c r="A70" s="2" t="s">
        <v>81</v>
      </c>
      <c r="B70" s="27" t="n">
        <f aca="false">SUM(B65:B69)</f>
        <v>7500</v>
      </c>
      <c r="C70" s="27" t="n">
        <f aca="false">SUM(C65:C69)</f>
        <v>46500</v>
      </c>
      <c r="D70" s="27" t="n">
        <f aca="false">SUM(D65:D69)</f>
        <v>6750</v>
      </c>
      <c r="E70" s="27" t="n">
        <f aca="false">SUM(E65:E69)</f>
        <v>6750</v>
      </c>
      <c r="F70" s="27" t="n">
        <f aca="false">SUM(F65:F69)</f>
        <v>6750</v>
      </c>
      <c r="G70" s="27" t="n">
        <f aca="false">SUM(G65:G69)</f>
        <v>6750</v>
      </c>
      <c r="H70" s="27" t="n">
        <f aca="false">SUM(H65:H69)</f>
        <v>6750</v>
      </c>
      <c r="I70" s="27" t="n">
        <f aca="false">SUM(I65:I69)</f>
        <v>6750</v>
      </c>
    </row>
    <row r="71" customFormat="false" ht="12.75" hidden="false" customHeight="false" outlineLevel="0" collapsed="false">
      <c r="B71" s="27"/>
      <c r="C71" s="27"/>
      <c r="D71" s="27"/>
      <c r="E71" s="27"/>
      <c r="F71" s="27"/>
      <c r="G71" s="27"/>
      <c r="H71" s="27"/>
      <c r="I71" s="27"/>
    </row>
    <row r="72" customFormat="false" ht="12.75" hidden="false" customHeight="false" outlineLevel="0" collapsed="false">
      <c r="B72" s="27"/>
      <c r="C72" s="27"/>
      <c r="D72" s="27"/>
      <c r="E72" s="27"/>
      <c r="F72" s="27"/>
      <c r="G72" s="27"/>
      <c r="H72" s="27"/>
      <c r="I72" s="27"/>
    </row>
    <row r="73" customFormat="false" ht="12.75" hidden="false" customHeight="false" outlineLevel="0" collapsed="false">
      <c r="A73" s="0" t="s">
        <v>82</v>
      </c>
      <c r="B73" s="41" t="n">
        <v>30000</v>
      </c>
      <c r="C73" s="41" t="n">
        <v>30000</v>
      </c>
      <c r="D73" s="41" t="n">
        <v>30000</v>
      </c>
      <c r="E73" s="41" t="n">
        <v>30000</v>
      </c>
      <c r="F73" s="41" t="n">
        <v>30000</v>
      </c>
      <c r="G73" s="41" t="n">
        <v>30000</v>
      </c>
      <c r="H73" s="41" t="n">
        <v>30000</v>
      </c>
      <c r="I73" s="41" t="n">
        <v>30000</v>
      </c>
      <c r="J73" s="0" t="s">
        <v>12</v>
      </c>
    </row>
    <row r="74" customFormat="false" ht="12.75" hidden="false" customHeight="false" outlineLevel="0" collapsed="false">
      <c r="A74" s="0" t="s">
        <v>83</v>
      </c>
      <c r="B74" s="41" t="n">
        <v>3000</v>
      </c>
      <c r="C74" s="41" t="n">
        <v>3000</v>
      </c>
      <c r="D74" s="41" t="n">
        <v>3200</v>
      </c>
      <c r="E74" s="41" t="n">
        <v>3300</v>
      </c>
      <c r="F74" s="41" t="n">
        <v>3400</v>
      </c>
      <c r="G74" s="41" t="n">
        <v>3500</v>
      </c>
      <c r="H74" s="41" t="n">
        <v>3600</v>
      </c>
      <c r="I74" s="41" t="n">
        <v>3700</v>
      </c>
      <c r="J74" s="0" t="s">
        <v>12</v>
      </c>
    </row>
    <row r="75" customFormat="false" ht="12.75" hidden="false" customHeight="false" outlineLevel="0" collapsed="false">
      <c r="A75" s="0" t="s">
        <v>171</v>
      </c>
      <c r="B75" s="41"/>
      <c r="C75" s="41" t="n">
        <v>3000</v>
      </c>
      <c r="D75" s="41" t="n">
        <v>3200</v>
      </c>
      <c r="E75" s="41" t="n">
        <v>3300</v>
      </c>
      <c r="F75" s="41" t="n">
        <v>3300</v>
      </c>
      <c r="G75" s="41" t="n">
        <v>3400</v>
      </c>
      <c r="H75" s="41" t="n">
        <v>3500</v>
      </c>
      <c r="I75" s="41" t="n">
        <v>3500</v>
      </c>
      <c r="J75" s="0" t="s">
        <v>12</v>
      </c>
    </row>
    <row r="76" customFormat="false" ht="12.75" hidden="false" customHeight="false" outlineLevel="0" collapsed="false">
      <c r="A76" s="0" t="s">
        <v>85</v>
      </c>
      <c r="B76" s="41" t="n">
        <v>0</v>
      </c>
      <c r="C76" s="41" t="n">
        <v>0</v>
      </c>
      <c r="D76" s="41" t="n">
        <v>0</v>
      </c>
      <c r="E76" s="41" t="n">
        <v>0</v>
      </c>
      <c r="F76" s="41" t="n">
        <v>0</v>
      </c>
      <c r="G76" s="41" t="n">
        <v>0</v>
      </c>
      <c r="H76" s="41" t="n">
        <v>0</v>
      </c>
      <c r="I76" s="41" t="n">
        <v>0</v>
      </c>
      <c r="J76" s="0" t="s">
        <v>12</v>
      </c>
    </row>
    <row r="77" customFormat="false" ht="12.75" hidden="false" customHeight="false" outlineLevel="0" collapsed="false">
      <c r="A77" s="0" t="s">
        <v>86</v>
      </c>
      <c r="B77" s="41" t="n">
        <v>1000</v>
      </c>
      <c r="C77" s="41" t="n">
        <v>1000</v>
      </c>
      <c r="D77" s="41" t="n">
        <v>1000</v>
      </c>
      <c r="E77" s="41" t="n">
        <v>1000</v>
      </c>
      <c r="F77" s="41" t="n">
        <v>1000</v>
      </c>
      <c r="G77" s="41" t="n">
        <v>1000</v>
      </c>
      <c r="H77" s="41" t="n">
        <v>1000</v>
      </c>
      <c r="I77" s="41" t="n">
        <v>1000</v>
      </c>
      <c r="J77" s="0" t="s">
        <v>12</v>
      </c>
    </row>
    <row r="78" customFormat="false" ht="12.75" hidden="false" customHeight="false" outlineLevel="0" collapsed="false">
      <c r="A78" s="0" t="s">
        <v>87</v>
      </c>
      <c r="B78" s="41" t="n">
        <v>6000</v>
      </c>
      <c r="C78" s="41" t="n">
        <v>6000</v>
      </c>
      <c r="D78" s="41" t="n">
        <v>6000</v>
      </c>
      <c r="E78" s="41" t="n">
        <v>6300</v>
      </c>
      <c r="F78" s="41" t="n">
        <v>6300</v>
      </c>
      <c r="G78" s="41" t="n">
        <v>6600</v>
      </c>
      <c r="H78" s="41" t="n">
        <v>6600</v>
      </c>
      <c r="I78" s="41" t="n">
        <v>6900</v>
      </c>
      <c r="J78" s="0" t="s">
        <v>12</v>
      </c>
    </row>
    <row r="79" customFormat="false" ht="12.75" hidden="false" customHeight="false" outlineLevel="0" collapsed="false">
      <c r="A79" s="0" t="s">
        <v>88</v>
      </c>
      <c r="B79" s="41" t="n">
        <v>3000</v>
      </c>
      <c r="C79" s="41" t="n">
        <v>3100</v>
      </c>
      <c r="D79" s="41" t="n">
        <v>3200</v>
      </c>
      <c r="E79" s="41" t="n">
        <v>3300</v>
      </c>
      <c r="F79" s="41" t="n">
        <v>3400</v>
      </c>
      <c r="G79" s="41" t="n">
        <v>3500</v>
      </c>
      <c r="H79" s="41" t="n">
        <v>3600</v>
      </c>
      <c r="I79" s="41" t="n">
        <v>3700</v>
      </c>
      <c r="J79" s="0" t="s">
        <v>12</v>
      </c>
    </row>
    <row r="80" customFormat="false" ht="12.75" hidden="false" customHeight="false" outlineLevel="0" collapsed="false">
      <c r="A80" s="0" t="s">
        <v>89</v>
      </c>
      <c r="B80" s="41" t="n">
        <v>1000</v>
      </c>
      <c r="C80" s="41" t="n">
        <v>1000</v>
      </c>
      <c r="D80" s="41" t="n">
        <v>1000</v>
      </c>
      <c r="E80" s="41" t="n">
        <v>1000</v>
      </c>
      <c r="F80" s="41" t="n">
        <v>1000</v>
      </c>
      <c r="G80" s="41" t="n">
        <v>1100</v>
      </c>
      <c r="H80" s="41" t="n">
        <v>1100</v>
      </c>
      <c r="I80" s="41" t="n">
        <v>1100</v>
      </c>
      <c r="J80" s="0" t="s">
        <v>12</v>
      </c>
    </row>
    <row r="81" customFormat="false" ht="12.75" hidden="false" customHeight="false" outlineLevel="0" collapsed="false">
      <c r="A81" s="0" t="s">
        <v>90</v>
      </c>
      <c r="B81" s="41" t="n">
        <v>2000</v>
      </c>
      <c r="C81" s="41" t="n">
        <v>2000</v>
      </c>
      <c r="D81" s="41" t="n">
        <v>2200</v>
      </c>
      <c r="E81" s="41" t="n">
        <v>2200</v>
      </c>
      <c r="F81" s="41" t="n">
        <v>2400</v>
      </c>
      <c r="G81" s="41" t="n">
        <v>2400</v>
      </c>
      <c r="H81" s="41" t="n">
        <v>2400</v>
      </c>
      <c r="I81" s="41" t="n">
        <v>2500</v>
      </c>
      <c r="J81" s="0" t="s">
        <v>12</v>
      </c>
    </row>
    <row r="82" customFormat="false" ht="12.75" hidden="false" customHeight="false" outlineLevel="0" collapsed="false">
      <c r="A82" s="0" t="s">
        <v>91</v>
      </c>
      <c r="B82" s="41" t="n">
        <v>1000</v>
      </c>
      <c r="C82" s="41" t="n">
        <v>1000</v>
      </c>
      <c r="D82" s="41" t="n">
        <v>1000</v>
      </c>
      <c r="E82" s="41" t="n">
        <v>1000</v>
      </c>
      <c r="F82" s="41" t="n">
        <v>1000</v>
      </c>
      <c r="G82" s="41" t="n">
        <v>1000</v>
      </c>
      <c r="H82" s="41" t="n">
        <v>1200</v>
      </c>
      <c r="I82" s="41" t="n">
        <v>1200</v>
      </c>
      <c r="J82" s="0" t="s">
        <v>12</v>
      </c>
    </row>
    <row r="83" customFormat="false" ht="12.75" hidden="false" customHeight="false" outlineLevel="0" collapsed="false">
      <c r="A83" s="0" t="s">
        <v>92</v>
      </c>
      <c r="B83" s="42" t="n">
        <v>1500</v>
      </c>
      <c r="C83" s="42" t="n">
        <v>1500</v>
      </c>
      <c r="D83" s="42" t="n">
        <v>1600</v>
      </c>
      <c r="E83" s="42" t="n">
        <v>1600</v>
      </c>
      <c r="F83" s="42" t="n">
        <v>1700</v>
      </c>
      <c r="G83" s="42" t="n">
        <v>1700</v>
      </c>
      <c r="H83" s="42" t="n">
        <v>1800</v>
      </c>
      <c r="I83" s="42" t="n">
        <v>1800</v>
      </c>
      <c r="J83" s="0" t="s">
        <v>12</v>
      </c>
    </row>
    <row r="84" customFormat="false" ht="12.75" hidden="false" customHeight="false" outlineLevel="0" collapsed="false">
      <c r="A84" s="2" t="s">
        <v>93</v>
      </c>
      <c r="B84" s="27" t="n">
        <f aca="false">SUM(B73:B83)</f>
        <v>48500</v>
      </c>
      <c r="C84" s="27" t="n">
        <f aca="false">SUM(C73:C83)</f>
        <v>51600</v>
      </c>
      <c r="D84" s="27" t="n">
        <f aca="false">SUM(D73:D83)</f>
        <v>52400</v>
      </c>
      <c r="E84" s="27" t="n">
        <f aca="false">SUM(E73:E83)</f>
        <v>53000</v>
      </c>
      <c r="F84" s="27" t="n">
        <f aca="false">SUM(F73:F83)</f>
        <v>53500</v>
      </c>
      <c r="G84" s="27" t="n">
        <f aca="false">SUM(G73:G83)</f>
        <v>54200</v>
      </c>
      <c r="H84" s="27" t="n">
        <f aca="false">SUM(H73:H83)</f>
        <v>54800</v>
      </c>
      <c r="I84" s="27" t="n">
        <f aca="false">SUM(I73:I83)</f>
        <v>55400</v>
      </c>
    </row>
    <row r="85" customFormat="false" ht="12.75" hidden="false" customHeight="false" outlineLevel="0" collapsed="false">
      <c r="B85" s="27"/>
      <c r="C85" s="27"/>
      <c r="D85" s="27"/>
      <c r="E85" s="27"/>
      <c r="F85" s="27"/>
      <c r="G85" s="27"/>
      <c r="H85" s="27"/>
      <c r="I85" s="27"/>
    </row>
    <row r="86" customFormat="false" ht="12.75" hidden="false" customHeight="false" outlineLevel="0" collapsed="false">
      <c r="A86" s="0" t="s">
        <v>94</v>
      </c>
      <c r="B86" s="41" t="n">
        <v>0</v>
      </c>
      <c r="C86" s="41" t="n">
        <v>0</v>
      </c>
      <c r="D86" s="41" t="n">
        <v>0</v>
      </c>
      <c r="E86" s="41" t="n">
        <v>0</v>
      </c>
      <c r="F86" s="41" t="n">
        <v>0</v>
      </c>
      <c r="G86" s="41" t="n">
        <v>0</v>
      </c>
      <c r="H86" s="41" t="n">
        <v>0</v>
      </c>
      <c r="I86" s="41" t="n">
        <v>0</v>
      </c>
      <c r="J86" s="0" t="s">
        <v>12</v>
      </c>
      <c r="K86" s="0" t="s">
        <v>46</v>
      </c>
    </row>
    <row r="87" customFormat="false" ht="12.75" hidden="false" customHeight="false" outlineLevel="0" collapsed="false">
      <c r="A87" s="0" t="s">
        <v>95</v>
      </c>
      <c r="B87" s="41" t="n">
        <v>0</v>
      </c>
      <c r="C87" s="41" t="n">
        <v>0</v>
      </c>
      <c r="D87" s="41" t="n">
        <v>0</v>
      </c>
      <c r="E87" s="41" t="n">
        <v>0</v>
      </c>
      <c r="F87" s="41" t="n">
        <v>0</v>
      </c>
      <c r="G87" s="41" t="n">
        <v>0</v>
      </c>
      <c r="H87" s="41" t="n">
        <v>0</v>
      </c>
      <c r="I87" s="41" t="n">
        <v>0</v>
      </c>
      <c r="J87" s="0" t="s">
        <v>12</v>
      </c>
      <c r="K87" s="0" t="s">
        <v>46</v>
      </c>
    </row>
    <row r="88" customFormat="false" ht="12.75" hidden="false" customHeight="false" outlineLevel="0" collapsed="false">
      <c r="A88" s="0" t="s">
        <v>96</v>
      </c>
      <c r="B88" s="42" t="n">
        <v>0</v>
      </c>
      <c r="C88" s="42" t="n">
        <v>0</v>
      </c>
      <c r="D88" s="42" t="n">
        <v>10000</v>
      </c>
      <c r="E88" s="42" t="n">
        <v>0</v>
      </c>
      <c r="F88" s="42" t="n">
        <v>10000</v>
      </c>
      <c r="G88" s="42" t="n">
        <v>0</v>
      </c>
      <c r="H88" s="42" t="n">
        <v>10000</v>
      </c>
      <c r="I88" s="42" t="n">
        <v>0</v>
      </c>
      <c r="J88" s="0" t="s">
        <v>12</v>
      </c>
      <c r="K88" s="0" t="s">
        <v>46</v>
      </c>
    </row>
    <row r="89" customFormat="false" ht="12.75" hidden="false" customHeight="false" outlineLevel="0" collapsed="false">
      <c r="A89" s="2" t="s">
        <v>172</v>
      </c>
      <c r="B89" s="27" t="n">
        <f aca="false">SUM(B86:B88)</f>
        <v>0</v>
      </c>
      <c r="C89" s="27" t="n">
        <f aca="false">SUM(C86:C88)</f>
        <v>0</v>
      </c>
      <c r="D89" s="27" t="n">
        <f aca="false">SUM(D86:D88)</f>
        <v>10000</v>
      </c>
      <c r="E89" s="27" t="n">
        <f aca="false">SUM(E86:E88)</f>
        <v>0</v>
      </c>
      <c r="F89" s="27" t="n">
        <f aca="false">SUM(F86:F88)</f>
        <v>10000</v>
      </c>
      <c r="G89" s="27" t="n">
        <f aca="false">SUM(G86:G88)</f>
        <v>0</v>
      </c>
      <c r="H89" s="27" t="n">
        <f aca="false">SUM(H86:H88)</f>
        <v>10000</v>
      </c>
      <c r="I89" s="27" t="n">
        <f aca="false">SUM(I86:I88)</f>
        <v>0</v>
      </c>
    </row>
    <row r="90" customFormat="false" ht="12.75" hidden="false" customHeight="false" outlineLevel="0" collapsed="false">
      <c r="B90" s="27"/>
      <c r="C90" s="27"/>
      <c r="D90" s="27"/>
      <c r="E90" s="27"/>
      <c r="F90" s="27"/>
      <c r="G90" s="27"/>
      <c r="H90" s="27"/>
      <c r="I90" s="27"/>
    </row>
    <row r="91" customFormat="false" ht="12.75" hidden="false" customHeight="false" outlineLevel="0" collapsed="false">
      <c r="A91" s="0" t="s">
        <v>173</v>
      </c>
      <c r="B91" s="41" t="n">
        <v>10000</v>
      </c>
      <c r="C91" s="41" t="n">
        <v>0</v>
      </c>
      <c r="D91" s="41" t="n">
        <v>10000</v>
      </c>
      <c r="E91" s="41" t="n">
        <v>10000</v>
      </c>
      <c r="F91" s="41" t="n">
        <v>0</v>
      </c>
      <c r="G91" s="41" t="n">
        <v>10000</v>
      </c>
      <c r="H91" s="41" t="n">
        <v>10000</v>
      </c>
      <c r="I91" s="41" t="n">
        <v>0</v>
      </c>
      <c r="J91" s="0" t="s">
        <v>12</v>
      </c>
      <c r="K91" s="0" t="s">
        <v>46</v>
      </c>
    </row>
    <row r="92" customFormat="false" ht="12.75" hidden="false" customHeight="false" outlineLevel="0" collapsed="false">
      <c r="A92" s="13" t="s">
        <v>100</v>
      </c>
      <c r="B92" s="44" t="n">
        <v>0</v>
      </c>
      <c r="C92" s="44" t="n">
        <v>10000</v>
      </c>
      <c r="D92" s="44" t="n">
        <v>0</v>
      </c>
      <c r="E92" s="44" t="n">
        <v>0</v>
      </c>
      <c r="F92" s="44" t="n">
        <v>60000</v>
      </c>
      <c r="G92" s="44" t="n">
        <v>0</v>
      </c>
      <c r="H92" s="44" t="n">
        <v>0</v>
      </c>
      <c r="I92" s="44" t="n">
        <v>60000</v>
      </c>
      <c r="J92" s="0" t="s">
        <v>24</v>
      </c>
    </row>
    <row r="93" customFormat="false" ht="12.75" hidden="false" customHeight="false" outlineLevel="0" collapsed="false">
      <c r="B93" s="27" t="n">
        <f aca="false">SUM(B91:B92)</f>
        <v>10000</v>
      </c>
      <c r="C93" s="27" t="n">
        <f aca="false">SUM(C91:C92)</f>
        <v>10000</v>
      </c>
      <c r="D93" s="27" t="n">
        <f aca="false">SUM(D91:D92)</f>
        <v>10000</v>
      </c>
      <c r="E93" s="27" t="n">
        <f aca="false">SUM(E91:E92)</f>
        <v>10000</v>
      </c>
      <c r="F93" s="27" t="n">
        <f aca="false">SUM(F91:F92)</f>
        <v>60000</v>
      </c>
      <c r="G93" s="27" t="n">
        <f aca="false">SUM(G91:G92)</f>
        <v>10000</v>
      </c>
      <c r="H93" s="27" t="n">
        <f aca="false">SUM(H91:H92)</f>
        <v>10000</v>
      </c>
      <c r="I93" s="27" t="n">
        <f aca="false">SUM(I91:I92)</f>
        <v>60000</v>
      </c>
    </row>
    <row r="94" customFormat="false" ht="12.75" hidden="false" customHeight="false" outlineLevel="0" collapsed="false">
      <c r="B94" s="27"/>
      <c r="C94" s="27"/>
      <c r="D94" s="27"/>
      <c r="E94" s="27"/>
      <c r="F94" s="27"/>
      <c r="G94" s="27"/>
      <c r="H94" s="27"/>
      <c r="I94" s="27"/>
    </row>
    <row r="95" customFormat="false" ht="12.75" hidden="false" customHeight="false" outlineLevel="0" collapsed="false">
      <c r="A95" s="0" t="s">
        <v>101</v>
      </c>
      <c r="B95" s="41" t="n">
        <v>10000</v>
      </c>
      <c r="C95" s="41" t="n">
        <v>10000</v>
      </c>
      <c r="D95" s="41" t="n">
        <v>0</v>
      </c>
      <c r="E95" s="41" t="n">
        <v>10000</v>
      </c>
      <c r="F95" s="41" t="n">
        <v>10000</v>
      </c>
      <c r="G95" s="41" t="n">
        <v>10000</v>
      </c>
      <c r="H95" s="41" t="n">
        <v>10000</v>
      </c>
      <c r="I95" s="41" t="n">
        <v>10000</v>
      </c>
      <c r="J95" s="0" t="s">
        <v>12</v>
      </c>
      <c r="K95" s="0" t="s">
        <v>46</v>
      </c>
    </row>
    <row r="96" customFormat="false" ht="12.75" hidden="false" customHeight="false" outlineLevel="0" collapsed="false">
      <c r="A96" s="13" t="s">
        <v>102</v>
      </c>
      <c r="B96" s="41" t="n">
        <v>0</v>
      </c>
      <c r="C96" s="41" t="n">
        <v>0</v>
      </c>
      <c r="D96" s="41" t="n">
        <v>600000</v>
      </c>
      <c r="E96" s="41" t="n">
        <v>0</v>
      </c>
      <c r="F96" s="41" t="n">
        <v>0</v>
      </c>
      <c r="G96" s="41" t="n">
        <v>0</v>
      </c>
      <c r="H96" s="41" t="n">
        <v>0</v>
      </c>
      <c r="I96" s="41" t="n">
        <v>0</v>
      </c>
      <c r="J96" s="0" t="s">
        <v>24</v>
      </c>
    </row>
    <row r="97" customFormat="false" ht="12.75" hidden="false" customHeight="false" outlineLevel="0" collapsed="false">
      <c r="A97" s="0" t="s">
        <v>104</v>
      </c>
      <c r="B97" s="41" t="n">
        <v>0</v>
      </c>
      <c r="C97" s="41" t="n">
        <v>0</v>
      </c>
      <c r="D97" s="41" t="n">
        <v>7000</v>
      </c>
      <c r="E97" s="41" t="n">
        <v>0</v>
      </c>
      <c r="F97" s="41" t="n">
        <v>0</v>
      </c>
      <c r="G97" s="41" t="n">
        <v>0</v>
      </c>
      <c r="H97" s="41" t="n">
        <v>0</v>
      </c>
      <c r="I97" s="41" t="n">
        <v>0</v>
      </c>
      <c r="J97" s="0" t="s">
        <v>24</v>
      </c>
    </row>
    <row r="98" customFormat="false" ht="12.75" hidden="false" customHeight="false" outlineLevel="0" collapsed="false">
      <c r="A98" s="0" t="s">
        <v>105</v>
      </c>
      <c r="B98" s="41" t="n">
        <v>0</v>
      </c>
      <c r="C98" s="41" t="n">
        <v>0</v>
      </c>
      <c r="D98" s="43" t="n">
        <v>15000</v>
      </c>
      <c r="E98" s="41" t="n">
        <v>0</v>
      </c>
      <c r="F98" s="41" t="n">
        <v>0</v>
      </c>
      <c r="G98" s="41" t="n">
        <v>0</v>
      </c>
      <c r="H98" s="41" t="n">
        <v>0</v>
      </c>
      <c r="I98" s="41" t="n">
        <v>0</v>
      </c>
      <c r="J98" s="0" t="s">
        <v>24</v>
      </c>
    </row>
    <row r="99" customFormat="false" ht="12.75" hidden="false" customHeight="false" outlineLevel="0" collapsed="false">
      <c r="A99" s="0" t="s">
        <v>174</v>
      </c>
      <c r="B99" s="44" t="n">
        <v>0</v>
      </c>
      <c r="C99" s="44" t="n">
        <v>0</v>
      </c>
      <c r="D99" s="44" t="n">
        <v>3000</v>
      </c>
      <c r="E99" s="44" t="n">
        <v>0</v>
      </c>
      <c r="F99" s="44" t="n">
        <v>0</v>
      </c>
      <c r="G99" s="44" t="n">
        <v>0</v>
      </c>
      <c r="H99" s="44" t="n">
        <v>0</v>
      </c>
      <c r="I99" s="44" t="n">
        <v>0</v>
      </c>
      <c r="J99" s="0" t="s">
        <v>24</v>
      </c>
    </row>
    <row r="100" customFormat="false" ht="12.75" hidden="false" customHeight="false" outlineLevel="0" collapsed="false">
      <c r="A100" s="2" t="s">
        <v>102</v>
      </c>
      <c r="B100" s="27" t="n">
        <f aca="false">SUM(B95:B99)</f>
        <v>10000</v>
      </c>
      <c r="C100" s="27" t="n">
        <f aca="false">SUM(C95:C99)</f>
        <v>10000</v>
      </c>
      <c r="D100" s="27" t="n">
        <f aca="false">SUM(D95:D99)</f>
        <v>625000</v>
      </c>
      <c r="E100" s="27" t="n">
        <f aca="false">SUM(E95:E99)</f>
        <v>10000</v>
      </c>
      <c r="F100" s="27" t="n">
        <f aca="false">SUM(F95:F99)</f>
        <v>10000</v>
      </c>
      <c r="G100" s="27" t="n">
        <f aca="false">SUM(G95:G99)</f>
        <v>10000</v>
      </c>
      <c r="H100" s="27" t="n">
        <f aca="false">SUM(H95:H99)</f>
        <v>10000</v>
      </c>
      <c r="I100" s="27" t="n">
        <f aca="false">SUM(I95:I99)</f>
        <v>10000</v>
      </c>
    </row>
    <row r="101" customFormat="false" ht="12.75" hidden="false" customHeight="false" outlineLevel="0" collapsed="false">
      <c r="A101" s="2"/>
      <c r="B101" s="27"/>
      <c r="C101" s="27"/>
      <c r="D101" s="27"/>
      <c r="E101" s="27"/>
      <c r="F101" s="27"/>
      <c r="G101" s="27"/>
      <c r="H101" s="27"/>
      <c r="I101" s="27"/>
    </row>
    <row r="102" customFormat="false" ht="12.75" hidden="false" customHeight="false" outlineLevel="0" collapsed="false">
      <c r="B102" s="27"/>
      <c r="C102" s="27"/>
      <c r="D102" s="27"/>
      <c r="E102" s="27"/>
      <c r="F102" s="27"/>
      <c r="G102" s="27"/>
      <c r="H102" s="27"/>
      <c r="I102" s="27"/>
    </row>
    <row r="103" customFormat="false" ht="12.75" hidden="false" customHeight="false" outlineLevel="0" collapsed="false">
      <c r="A103" s="2" t="s">
        <v>106</v>
      </c>
      <c r="B103" s="41" t="n">
        <v>8000</v>
      </c>
      <c r="C103" s="41" t="n">
        <v>0</v>
      </c>
      <c r="D103" s="41" t="n">
        <v>0</v>
      </c>
      <c r="E103" s="41" t="n">
        <v>8000</v>
      </c>
      <c r="F103" s="41" t="n">
        <v>0</v>
      </c>
      <c r="G103" s="41" t="n">
        <v>0</v>
      </c>
      <c r="H103" s="41" t="n">
        <v>0</v>
      </c>
      <c r="I103" s="41" t="n">
        <v>8000</v>
      </c>
    </row>
    <row r="104" customFormat="false" ht="12.75" hidden="false" customHeight="false" outlineLevel="0" collapsed="false">
      <c r="B104" s="27"/>
      <c r="C104" s="27"/>
      <c r="D104" s="27"/>
      <c r="E104" s="27"/>
      <c r="F104" s="27"/>
      <c r="G104" s="27"/>
      <c r="H104" s="27"/>
      <c r="I104" s="27"/>
    </row>
    <row r="105" customFormat="false" ht="12.75" hidden="false" customHeight="false" outlineLevel="0" collapsed="false">
      <c r="A105" s="0" t="s">
        <v>107</v>
      </c>
      <c r="B105" s="41" t="n">
        <v>0</v>
      </c>
      <c r="C105" s="41" t="n">
        <v>0</v>
      </c>
      <c r="D105" s="41" t="n">
        <v>25000</v>
      </c>
      <c r="E105" s="41" t="n">
        <v>0</v>
      </c>
      <c r="F105" s="41" t="n">
        <v>25000</v>
      </c>
      <c r="G105" s="41" t="n">
        <v>0</v>
      </c>
      <c r="H105" s="41" t="n">
        <v>0</v>
      </c>
      <c r="I105" s="41" t="n">
        <v>25000</v>
      </c>
    </row>
    <row r="106" customFormat="false" ht="12.75" hidden="false" customHeight="false" outlineLevel="0" collapsed="false">
      <c r="A106" s="13" t="s">
        <v>108</v>
      </c>
      <c r="B106" s="42" t="n">
        <v>0</v>
      </c>
      <c r="C106" s="42" t="n">
        <v>0</v>
      </c>
      <c r="D106" s="42" t="n">
        <v>0</v>
      </c>
      <c r="E106" s="42" t="n">
        <v>0</v>
      </c>
      <c r="F106" s="42" t="n">
        <v>0</v>
      </c>
      <c r="G106" s="42" t="n">
        <v>60000</v>
      </c>
      <c r="H106" s="42" t="n">
        <v>0</v>
      </c>
      <c r="I106" s="42" t="n">
        <v>0</v>
      </c>
    </row>
    <row r="107" customFormat="false" ht="12.75" hidden="false" customHeight="false" outlineLevel="0" collapsed="false">
      <c r="A107" s="2"/>
      <c r="B107" s="27" t="n">
        <f aca="false">SUM(B105:B106)</f>
        <v>0</v>
      </c>
      <c r="C107" s="27" t="n">
        <f aca="false">SUM(C105:C106)</f>
        <v>0</v>
      </c>
      <c r="D107" s="27" t="n">
        <f aca="false">SUM(D105:D106)</f>
        <v>25000</v>
      </c>
      <c r="E107" s="27" t="n">
        <f aca="false">SUM(E105:E106)</f>
        <v>0</v>
      </c>
      <c r="F107" s="27" t="n">
        <f aca="false">SUM(F105:F106)</f>
        <v>25000</v>
      </c>
      <c r="G107" s="27" t="n">
        <f aca="false">SUM(G105:G106)</f>
        <v>60000</v>
      </c>
      <c r="H107" s="27" t="n">
        <f aca="false">SUM(H105:H106)</f>
        <v>0</v>
      </c>
      <c r="I107" s="27" t="n">
        <f aca="false">SUM(I105:I106)</f>
        <v>25000</v>
      </c>
    </row>
    <row r="108" customFormat="false" ht="12.75" hidden="false" customHeight="false" outlineLevel="0" collapsed="false">
      <c r="B108" s="27"/>
      <c r="C108" s="27"/>
      <c r="D108" s="27"/>
      <c r="E108" s="27"/>
      <c r="F108" s="27"/>
      <c r="G108" s="27"/>
      <c r="H108" s="27"/>
      <c r="I108" s="27"/>
    </row>
    <row r="109" customFormat="false" ht="12.75" hidden="false" customHeight="false" outlineLevel="0" collapsed="false">
      <c r="B109" s="27"/>
      <c r="C109" s="27"/>
      <c r="D109" s="27"/>
      <c r="E109" s="27"/>
      <c r="F109" s="27"/>
      <c r="G109" s="27"/>
      <c r="H109" s="27"/>
      <c r="I109" s="27"/>
    </row>
    <row r="110" customFormat="false" ht="12.75" hidden="false" customHeight="false" outlineLevel="0" collapsed="false">
      <c r="A110" s="2" t="s">
        <v>175</v>
      </c>
      <c r="B110" s="43" t="n">
        <v>5000</v>
      </c>
      <c r="C110" s="41" t="n">
        <v>0</v>
      </c>
      <c r="D110" s="41" t="n">
        <v>0</v>
      </c>
      <c r="E110" s="41" t="n">
        <v>0</v>
      </c>
      <c r="F110" s="41" t="n">
        <v>5000</v>
      </c>
      <c r="G110" s="41" t="n">
        <v>0</v>
      </c>
      <c r="H110" s="41" t="n">
        <v>0</v>
      </c>
      <c r="I110" s="41" t="n">
        <v>0</v>
      </c>
      <c r="J110" s="0" t="s">
        <v>12</v>
      </c>
      <c r="K110" s="0" t="s">
        <v>46</v>
      </c>
    </row>
    <row r="111" customFormat="false" ht="12.75" hidden="false" customHeight="false" outlineLevel="0" collapsed="false">
      <c r="B111" s="27"/>
      <c r="C111" s="27"/>
      <c r="D111" s="27"/>
      <c r="E111" s="27"/>
      <c r="F111" s="27"/>
      <c r="G111" s="27"/>
      <c r="H111" s="27"/>
      <c r="I111" s="27"/>
    </row>
    <row r="112" customFormat="false" ht="12.75" hidden="false" customHeight="false" outlineLevel="0" collapsed="false">
      <c r="A112" s="2" t="s">
        <v>109</v>
      </c>
      <c r="B112" s="41" t="n">
        <v>5000</v>
      </c>
      <c r="C112" s="41" t="n">
        <v>0</v>
      </c>
      <c r="D112" s="41" t="n">
        <v>5000</v>
      </c>
      <c r="E112" s="41" t="n">
        <v>0</v>
      </c>
      <c r="F112" s="41" t="n">
        <v>5000</v>
      </c>
      <c r="G112" s="41" t="n">
        <v>0</v>
      </c>
      <c r="H112" s="41" t="n">
        <v>5000</v>
      </c>
      <c r="I112" s="41" t="n">
        <v>0</v>
      </c>
      <c r="J112" s="0" t="s">
        <v>12</v>
      </c>
      <c r="K112" s="0" t="s">
        <v>46</v>
      </c>
    </row>
    <row r="113" customFormat="false" ht="12.75" hidden="false" customHeight="false" outlineLevel="0" collapsed="false">
      <c r="B113" s="27"/>
      <c r="C113" s="27"/>
      <c r="D113" s="27"/>
      <c r="E113" s="27"/>
      <c r="F113" s="27"/>
      <c r="G113" s="27"/>
      <c r="H113" s="27"/>
      <c r="I113" s="27"/>
    </row>
    <row r="114" customFormat="false" ht="12.75" hidden="false" customHeight="false" outlineLevel="0" collapsed="false">
      <c r="A114" s="2" t="s">
        <v>110</v>
      </c>
      <c r="B114" s="41" t="n">
        <v>5000</v>
      </c>
      <c r="C114" s="41" t="n">
        <v>0</v>
      </c>
      <c r="D114" s="41" t="n">
        <v>0</v>
      </c>
      <c r="E114" s="41" t="n">
        <v>0</v>
      </c>
      <c r="F114" s="41" t="n">
        <v>0</v>
      </c>
      <c r="G114" s="41" t="n">
        <v>5000</v>
      </c>
      <c r="H114" s="41" t="n">
        <v>0</v>
      </c>
      <c r="I114" s="41" t="n">
        <v>0</v>
      </c>
      <c r="J114" s="0" t="s">
        <v>12</v>
      </c>
      <c r="K114" s="0" t="s">
        <v>46</v>
      </c>
    </row>
    <row r="115" customFormat="false" ht="12.75" hidden="false" customHeight="false" outlineLevel="0" collapsed="false">
      <c r="B115" s="27"/>
      <c r="C115" s="27"/>
      <c r="D115" s="27"/>
      <c r="E115" s="27"/>
      <c r="F115" s="27"/>
      <c r="G115" s="27"/>
      <c r="H115" s="27"/>
      <c r="I115" s="27"/>
    </row>
    <row r="116" customFormat="false" ht="12.75" hidden="false" customHeight="false" outlineLevel="0" collapsed="false">
      <c r="A116" s="2" t="s">
        <v>176</v>
      </c>
      <c r="B116" s="41" t="n">
        <v>0</v>
      </c>
      <c r="C116" s="41" t="n">
        <v>0</v>
      </c>
      <c r="D116" s="41" t="n">
        <v>0</v>
      </c>
      <c r="E116" s="41" t="n">
        <v>0</v>
      </c>
      <c r="F116" s="41" t="n">
        <v>0</v>
      </c>
      <c r="G116" s="41" t="n">
        <v>12000</v>
      </c>
      <c r="H116" s="41" t="n">
        <v>0</v>
      </c>
      <c r="I116" s="41" t="n">
        <v>0</v>
      </c>
      <c r="J116" s="0" t="s">
        <v>12</v>
      </c>
      <c r="K116" s="0" t="s">
        <v>46</v>
      </c>
    </row>
    <row r="117" customFormat="false" ht="12.75" hidden="false" customHeight="false" outlineLevel="0" collapsed="false">
      <c r="B117" s="27"/>
      <c r="C117" s="27"/>
      <c r="D117" s="27"/>
      <c r="E117" s="27"/>
      <c r="F117" s="27"/>
      <c r="G117" s="27"/>
      <c r="H117" s="27"/>
      <c r="I117" s="27"/>
    </row>
    <row r="118" customFormat="false" ht="12.75" hidden="false" customHeight="false" outlineLevel="0" collapsed="false">
      <c r="A118" s="2" t="s">
        <v>111</v>
      </c>
      <c r="B118" s="41" t="n">
        <v>10000</v>
      </c>
      <c r="C118" s="41" t="n">
        <v>2000</v>
      </c>
      <c r="D118" s="41" t="n">
        <v>2000</v>
      </c>
      <c r="E118" s="41" t="n">
        <v>2000</v>
      </c>
      <c r="F118" s="41" t="n">
        <v>2000</v>
      </c>
      <c r="G118" s="41" t="n">
        <v>2000</v>
      </c>
      <c r="H118" s="41" t="n">
        <v>10000</v>
      </c>
      <c r="I118" s="41" t="n">
        <v>2000</v>
      </c>
      <c r="J118" s="0" t="s">
        <v>24</v>
      </c>
      <c r="K118" s="0" t="s">
        <v>46</v>
      </c>
    </row>
    <row r="119" customFormat="false" ht="12.75" hidden="false" customHeight="false" outlineLevel="0" collapsed="false">
      <c r="B119" s="27"/>
      <c r="C119" s="27"/>
      <c r="D119" s="27"/>
      <c r="E119" s="27"/>
      <c r="F119" s="27"/>
      <c r="G119" s="27"/>
      <c r="H119" s="27"/>
      <c r="I119" s="27"/>
    </row>
    <row r="120" customFormat="false" ht="12.75" hidden="false" customHeight="false" outlineLevel="0" collapsed="false">
      <c r="A120" s="2" t="s">
        <v>113</v>
      </c>
      <c r="B120" s="41" t="n">
        <v>5000</v>
      </c>
      <c r="C120" s="41" t="n">
        <v>5000</v>
      </c>
      <c r="D120" s="41" t="n">
        <v>35000</v>
      </c>
      <c r="E120" s="41" t="n">
        <v>5000</v>
      </c>
      <c r="F120" s="41" t="n">
        <v>5000</v>
      </c>
      <c r="G120" s="41" t="n">
        <v>5000</v>
      </c>
      <c r="H120" s="41" t="n">
        <v>15000</v>
      </c>
      <c r="I120" s="41" t="n">
        <v>5000</v>
      </c>
    </row>
    <row r="121" customFormat="false" ht="12.75" hidden="false" customHeight="false" outlineLevel="0" collapsed="false">
      <c r="B121" s="27"/>
      <c r="C121" s="27"/>
      <c r="D121" s="27"/>
      <c r="E121" s="27"/>
      <c r="F121" s="27"/>
      <c r="G121" s="27"/>
      <c r="H121" s="27"/>
      <c r="I121" s="27"/>
    </row>
    <row r="122" customFormat="false" ht="12.75" hidden="false" customHeight="false" outlineLevel="0" collapsed="false">
      <c r="A122" s="2" t="s">
        <v>115</v>
      </c>
      <c r="B122" s="41" t="n">
        <v>0</v>
      </c>
      <c r="C122" s="41" t="n">
        <v>0</v>
      </c>
      <c r="D122" s="41" t="n">
        <v>0</v>
      </c>
      <c r="E122" s="41" t="n">
        <v>0</v>
      </c>
      <c r="F122" s="41" t="n">
        <v>0</v>
      </c>
      <c r="G122" s="41" t="n">
        <v>15000</v>
      </c>
      <c r="H122" s="41" t="n">
        <v>0</v>
      </c>
      <c r="I122" s="41" t="n">
        <v>0</v>
      </c>
    </row>
    <row r="123" customFormat="false" ht="12.75" hidden="false" customHeight="false" outlineLevel="0" collapsed="false">
      <c r="B123" s="27"/>
      <c r="C123" s="27"/>
      <c r="D123" s="27"/>
      <c r="E123" s="27"/>
      <c r="F123" s="27"/>
      <c r="G123" s="27"/>
      <c r="H123" s="27"/>
      <c r="I123" s="27"/>
    </row>
    <row r="124" customFormat="false" ht="12.75" hidden="false" customHeight="false" outlineLevel="0" collapsed="false">
      <c r="A124" s="2" t="s">
        <v>117</v>
      </c>
      <c r="B124" s="41" t="n">
        <v>0</v>
      </c>
      <c r="C124" s="41" t="n">
        <v>0</v>
      </c>
      <c r="D124" s="41" t="n">
        <v>0</v>
      </c>
      <c r="E124" s="41" t="n">
        <v>0</v>
      </c>
      <c r="F124" s="41" t="n">
        <v>0</v>
      </c>
      <c r="G124" s="41" t="n">
        <v>15000</v>
      </c>
      <c r="H124" s="41" t="n">
        <v>0</v>
      </c>
      <c r="I124" s="41" t="n">
        <v>0</v>
      </c>
      <c r="J124" s="0" t="s">
        <v>24</v>
      </c>
    </row>
    <row r="125" customFormat="false" ht="12.75" hidden="false" customHeight="false" outlineLevel="0" collapsed="false">
      <c r="B125" s="27"/>
      <c r="C125" s="27"/>
      <c r="D125" s="27"/>
      <c r="E125" s="27"/>
      <c r="F125" s="27"/>
      <c r="G125" s="27"/>
      <c r="H125" s="27"/>
      <c r="I125" s="27"/>
    </row>
    <row r="126" customFormat="false" ht="12.75" hidden="false" customHeight="false" outlineLevel="0" collapsed="false">
      <c r="A126" s="0" t="s">
        <v>119</v>
      </c>
      <c r="B126" s="8" t="n">
        <v>8760</v>
      </c>
      <c r="C126" s="8" t="n">
        <v>8760</v>
      </c>
      <c r="D126" s="8" t="n">
        <v>8760</v>
      </c>
      <c r="E126" s="8" t="n">
        <v>8760</v>
      </c>
      <c r="F126" s="8" t="n">
        <v>8760</v>
      </c>
      <c r="G126" s="8" t="n">
        <v>8760</v>
      </c>
      <c r="H126" s="8" t="n">
        <v>8760</v>
      </c>
      <c r="I126" s="8" t="n">
        <v>8760</v>
      </c>
    </row>
    <row r="127" customFormat="false" ht="12.75" hidden="false" customHeight="false" outlineLevel="0" collapsed="false">
      <c r="A127" s="0" t="s">
        <v>120</v>
      </c>
      <c r="B127" s="8" t="n">
        <v>0</v>
      </c>
      <c r="C127" s="8" t="n">
        <v>0</v>
      </c>
      <c r="D127" s="8" t="n">
        <v>0</v>
      </c>
      <c r="E127" s="8" t="n">
        <v>0</v>
      </c>
      <c r="F127" s="8" t="n">
        <v>0</v>
      </c>
      <c r="G127" s="8" t="n">
        <v>0</v>
      </c>
      <c r="H127" s="8" t="n">
        <v>0</v>
      </c>
      <c r="I127" s="8" t="n">
        <v>0</v>
      </c>
    </row>
    <row r="128" customFormat="false" ht="12.75" hidden="false" customHeight="false" outlineLevel="0" collapsed="false">
      <c r="B128" s="27"/>
      <c r="C128" s="27"/>
      <c r="D128" s="27"/>
      <c r="E128" s="27"/>
      <c r="F128" s="27"/>
      <c r="G128" s="27"/>
      <c r="H128" s="27"/>
      <c r="I128" s="27"/>
    </row>
    <row r="129" customFormat="false" ht="12.75" hidden="false" customHeight="false" outlineLevel="0" collapsed="false">
      <c r="A129" s="0" t="s">
        <v>121</v>
      </c>
      <c r="B129" s="28" t="n">
        <v>2.5</v>
      </c>
      <c r="C129" s="28" t="n">
        <v>2.5</v>
      </c>
      <c r="D129" s="28" t="n">
        <v>2.5</v>
      </c>
      <c r="E129" s="28" t="n">
        <v>2.5</v>
      </c>
      <c r="F129" s="28" t="n">
        <v>2.5</v>
      </c>
      <c r="G129" s="28" t="n">
        <v>2.5</v>
      </c>
      <c r="H129" s="28" t="n">
        <v>2.5</v>
      </c>
      <c r="I129" s="28" t="n">
        <v>2.5</v>
      </c>
    </row>
    <row r="130" customFormat="false" ht="12.75" hidden="false" customHeight="false" outlineLevel="0" collapsed="false">
      <c r="A130" s="0" t="s">
        <v>122</v>
      </c>
      <c r="B130" s="28" t="n">
        <v>2.3</v>
      </c>
      <c r="C130" s="28" t="n">
        <v>2.3</v>
      </c>
      <c r="D130" s="28" t="n">
        <v>2.3</v>
      </c>
      <c r="E130" s="28" t="n">
        <v>2.3</v>
      </c>
      <c r="F130" s="28" t="n">
        <v>2.3</v>
      </c>
      <c r="G130" s="28" t="n">
        <v>2.3</v>
      </c>
      <c r="H130" s="28" t="n">
        <v>2.3</v>
      </c>
      <c r="I130" s="28" t="n">
        <v>2.3</v>
      </c>
    </row>
    <row r="131" customFormat="false" ht="12.75" hidden="false" customHeight="false" outlineLevel="0" collapsed="false">
      <c r="B131" s="27"/>
      <c r="C131" s="27"/>
      <c r="D131" s="27"/>
      <c r="E131" s="27"/>
      <c r="F131" s="27"/>
      <c r="G131" s="27"/>
      <c r="H131" s="27"/>
      <c r="I131" s="27"/>
    </row>
    <row r="132" customFormat="false" ht="12.75" hidden="false" customHeight="false" outlineLevel="0" collapsed="false">
      <c r="A132" s="13" t="s">
        <v>123</v>
      </c>
      <c r="B132" s="27" t="n">
        <f aca="false">(B126*B129)+(B127*B130)</f>
        <v>21900</v>
      </c>
      <c r="C132" s="27" t="n">
        <f aca="false">(C126*C129)+(C127*C130)</f>
        <v>21900</v>
      </c>
      <c r="D132" s="27" t="n">
        <f aca="false">(D126*D129)+(D127*D130)</f>
        <v>21900</v>
      </c>
      <c r="E132" s="27" t="n">
        <f aca="false">(E126*E129)+(E127*E130)</f>
        <v>21900</v>
      </c>
      <c r="F132" s="27" t="n">
        <f aca="false">(F126*F129)+(F127*F130)</f>
        <v>21900</v>
      </c>
      <c r="G132" s="27" t="n">
        <f aca="false">(G126*G129)+(G127*G130)</f>
        <v>21900</v>
      </c>
      <c r="H132" s="27" t="n">
        <f aca="false">(H126*H129)+(H127*H130)</f>
        <v>21900</v>
      </c>
      <c r="I132" s="27" t="n">
        <f aca="false">(I126*I129)+(I127*I130)</f>
        <v>21900</v>
      </c>
      <c r="J132" s="0" t="s">
        <v>24</v>
      </c>
    </row>
    <row r="133" customFormat="false" ht="12.75" hidden="false" customHeight="false" outlineLevel="0" collapsed="false">
      <c r="A133" s="0" t="s">
        <v>124</v>
      </c>
      <c r="B133" s="41" t="n">
        <v>50000</v>
      </c>
      <c r="C133" s="41" t="n">
        <v>50000</v>
      </c>
      <c r="D133" s="41" t="n">
        <v>50000</v>
      </c>
      <c r="E133" s="41" t="n">
        <v>50000</v>
      </c>
      <c r="F133" s="41" t="n">
        <v>50000</v>
      </c>
      <c r="G133" s="41" t="n">
        <v>50000</v>
      </c>
      <c r="H133" s="41" t="n">
        <v>50000</v>
      </c>
      <c r="I133" s="41" t="n">
        <v>50000</v>
      </c>
      <c r="J133" s="0" t="s">
        <v>24</v>
      </c>
      <c r="K133" s="0" t="s">
        <v>177</v>
      </c>
    </row>
    <row r="134" customFormat="false" ht="12.75" hidden="false" customHeight="false" outlineLevel="0" collapsed="false">
      <c r="A134" s="0" t="s">
        <v>178</v>
      </c>
      <c r="B134" s="41" t="n">
        <v>25000</v>
      </c>
      <c r="C134" s="41" t="n">
        <v>25000</v>
      </c>
      <c r="D134" s="41" t="n">
        <v>25000</v>
      </c>
      <c r="E134" s="41" t="n">
        <v>25000</v>
      </c>
      <c r="F134" s="41" t="n">
        <v>25000</v>
      </c>
      <c r="G134" s="41" t="n">
        <v>25000</v>
      </c>
      <c r="H134" s="41" t="n">
        <v>25000</v>
      </c>
      <c r="I134" s="41" t="n">
        <v>25000</v>
      </c>
      <c r="J134" s="0" t="s">
        <v>24</v>
      </c>
    </row>
    <row r="135" customFormat="false" ht="12.75" hidden="false" customHeight="false" outlineLevel="0" collapsed="false">
      <c r="A135" s="0" t="s">
        <v>127</v>
      </c>
      <c r="B135" s="41" t="n">
        <v>4000</v>
      </c>
      <c r="C135" s="41" t="n">
        <v>4000</v>
      </c>
      <c r="D135" s="41" t="n">
        <v>4000</v>
      </c>
      <c r="E135" s="41" t="n">
        <v>4000</v>
      </c>
      <c r="F135" s="41" t="n">
        <v>4000</v>
      </c>
      <c r="G135" s="41" t="n">
        <v>4000</v>
      </c>
      <c r="H135" s="41" t="n">
        <v>4000</v>
      </c>
      <c r="I135" s="41" t="n">
        <v>4000</v>
      </c>
      <c r="J135" s="0" t="s">
        <v>24</v>
      </c>
    </row>
    <row r="136" customFormat="false" ht="12.75" hidden="false" customHeight="false" outlineLevel="0" collapsed="false">
      <c r="A136" s="0" t="s">
        <v>179</v>
      </c>
      <c r="B136" s="41" t="n">
        <v>6000</v>
      </c>
      <c r="C136" s="41" t="n">
        <v>6000</v>
      </c>
      <c r="D136" s="41" t="n">
        <v>6000</v>
      </c>
      <c r="E136" s="41" t="n">
        <v>6000</v>
      </c>
      <c r="F136" s="41" t="n">
        <v>6000</v>
      </c>
      <c r="G136" s="41" t="n">
        <v>6000</v>
      </c>
      <c r="H136" s="41" t="n">
        <v>6000</v>
      </c>
      <c r="I136" s="41" t="n">
        <v>6000</v>
      </c>
      <c r="J136" s="0" t="s">
        <v>24</v>
      </c>
    </row>
    <row r="137" customFormat="false" ht="12.75" hidden="false" customHeight="false" outlineLevel="0" collapsed="false">
      <c r="A137" s="0" t="s">
        <v>180</v>
      </c>
      <c r="B137" s="44" t="n">
        <v>2000</v>
      </c>
      <c r="C137" s="44" t="n">
        <v>2000</v>
      </c>
      <c r="D137" s="44" t="n">
        <v>2000</v>
      </c>
      <c r="E137" s="44" t="n">
        <v>2000</v>
      </c>
      <c r="F137" s="44" t="n">
        <v>2000</v>
      </c>
      <c r="G137" s="44" t="n">
        <v>2000</v>
      </c>
      <c r="H137" s="44" t="n">
        <v>2000</v>
      </c>
      <c r="I137" s="44" t="n">
        <v>2000</v>
      </c>
      <c r="J137" s="0" t="s">
        <v>12</v>
      </c>
    </row>
    <row r="138" customFormat="false" ht="12.75" hidden="false" customHeight="false" outlineLevel="0" collapsed="false">
      <c r="B138" s="27" t="n">
        <f aca="false">SUM(B132:B137)</f>
        <v>108900</v>
      </c>
      <c r="C138" s="27" t="n">
        <f aca="false">SUM(C132:C137)</f>
        <v>108900</v>
      </c>
      <c r="D138" s="27" t="n">
        <f aca="false">SUM(D132:D137)</f>
        <v>108900</v>
      </c>
      <c r="E138" s="27" t="n">
        <f aca="false">SUM(E132:E137)</f>
        <v>108900</v>
      </c>
      <c r="F138" s="27" t="n">
        <f aca="false">SUM(F132:F137)</f>
        <v>108900</v>
      </c>
      <c r="G138" s="27" t="n">
        <f aca="false">SUM(G132:G137)</f>
        <v>108900</v>
      </c>
      <c r="H138" s="27" t="n">
        <f aca="false">SUM(H132:H137)</f>
        <v>108900</v>
      </c>
      <c r="I138" s="27" t="n">
        <f aca="false">SUM(I132:I137)</f>
        <v>108900</v>
      </c>
    </row>
    <row r="140" customFormat="false" ht="12.75" hidden="false" customHeight="false" outlineLevel="0" collapsed="false">
      <c r="A140" s="2" t="s">
        <v>145</v>
      </c>
      <c r="B140" s="45" t="n">
        <f aca="false">B13+B44+B55+B62+B70+B84+B89+B93+B100+B103+B107+B110+B112+B114+B116+B118+B120+B122+B124+B138</f>
        <v>422300</v>
      </c>
      <c r="C140" s="45" t="n">
        <f aca="false">C13+C44+C55+C62+C70+C84+C89+C93+C100+C103+C107+C110+C112+C114+C116+C118+C120+C122+C124+C138</f>
        <v>668400</v>
      </c>
      <c r="D140" s="45" t="n">
        <f aca="false">D13+D44+D55+D62+D70+D84+D89+D93+D100+D103+D107+D110+D112+D114+D116+D118+D120+D122+D124+D138</f>
        <v>1363950</v>
      </c>
      <c r="E140" s="45" t="n">
        <f aca="false">E13+E44+E55+E62+E70+E84+E89+E93+E100+E103+E107+E110+E112+E114+E116+E118+E120+E122+E124+E138</f>
        <v>504050</v>
      </c>
      <c r="F140" s="45" t="n">
        <f aca="false">F13+F44+F55+F62+F70+F84+F89+F93+F100+F103+F107+F110+F112+F114+F116+F118+F120+F122+F124+F138</f>
        <v>550600</v>
      </c>
      <c r="G140" s="45" t="n">
        <f aca="false">G13+G44+G55+G62+G70+G84+G89+G93+G100+G103+G107+G110+G112+G114+G116+G118+G120+G122+G124+G138</f>
        <v>579300</v>
      </c>
      <c r="H140" s="45" t="n">
        <f aca="false">H13+H44+H55+H62+H70+H84+H89+H93+H100+H103+H107+H110+H112+H114+H116+H118+H120+H122+H124+H138</f>
        <v>614900</v>
      </c>
      <c r="I140" s="45" t="n">
        <f aca="false">I13+I44+I55+I62+I70+I84+I89+I93+I100+I103+I107+I110+I112+I114+I116+I118+I120+I122+I124+I138</f>
        <v>686500</v>
      </c>
    </row>
    <row r="141" customFormat="false" ht="12.75" hidden="false" customHeight="false" outlineLevel="0" collapsed="false">
      <c r="A141" s="2" t="s">
        <v>146</v>
      </c>
      <c r="B141" s="46" t="n">
        <f aca="false">B140*(1+Inflation!C4)</f>
        <v>434546.7</v>
      </c>
      <c r="C141" s="46" t="n">
        <f aca="false">C140*(1+Inflation!D4)</f>
        <v>706498.8</v>
      </c>
      <c r="D141" s="46" t="n">
        <f aca="false">D140*(1+Inflation!E4)</f>
        <v>1481249.7</v>
      </c>
      <c r="E141" s="46" t="n">
        <f aca="false">E140*(1+Inflation!F4)</f>
        <v>561763.725</v>
      </c>
      <c r="F141" s="46" t="n">
        <f aca="false">F140*(1+Inflation!G4)</f>
        <v>629060.5</v>
      </c>
      <c r="G141" s="46" t="n">
        <f aca="false">G140*(1+Inflation!H4)</f>
        <v>677607.21</v>
      </c>
      <c r="H141" s="46" t="n">
        <f aca="false">H140*(1+Inflation!I4)</f>
        <v>735666.36</v>
      </c>
      <c r="I141" s="46" t="n">
        <f aca="false">I140*(1+Inflation!J4)</f>
        <v>839314.9</v>
      </c>
    </row>
    <row r="142" customFormat="false" ht="12.75" hidden="false" customHeight="false" outlineLevel="0" collapsed="false">
      <c r="A142" s="2"/>
      <c r="B142" s="46"/>
      <c r="C142" s="46"/>
      <c r="D142" s="46"/>
      <c r="E142" s="46"/>
      <c r="F142" s="46"/>
      <c r="G142" s="46"/>
      <c r="H142" s="46"/>
      <c r="I142" s="46"/>
    </row>
    <row r="143" customFormat="false" ht="12.75" hidden="false" customHeight="false" outlineLevel="0" collapsed="false">
      <c r="A143" s="35" t="s">
        <v>147</v>
      </c>
      <c r="B143" s="24" t="n">
        <f aca="false">(B140-B138)*(1+Inflation!C4)</f>
        <v>322488.6</v>
      </c>
      <c r="C143" s="24" t="n">
        <f aca="false">(C140-C138)*(1+Inflation!D4)</f>
        <v>591391.5</v>
      </c>
      <c r="D143" s="24" t="n">
        <f aca="false">(D140-D138)*(1+Inflation!E4)</f>
        <v>1362984.3</v>
      </c>
      <c r="E143" s="24" t="n">
        <f aca="false">(E140-E138)*(1+Inflation!F4)</f>
        <v>440394.675</v>
      </c>
      <c r="F143" s="24" t="n">
        <f aca="false">(F140-F138)*(1+Inflation!G4)</f>
        <v>504642.25</v>
      </c>
      <c r="G143" s="24" t="n">
        <f aca="false">(G140-G138)*(1+Inflation!H4)</f>
        <v>550226.88</v>
      </c>
      <c r="H143" s="24" t="n">
        <f aca="false">(H140-H138)*(1+Inflation!I4)</f>
        <v>605378.4</v>
      </c>
      <c r="I143" s="24" t="n">
        <f aca="false">(I140-I138)*(1+Inflation!J4)</f>
        <v>706173.76</v>
      </c>
    </row>
    <row r="144" customFormat="false" ht="12.75" hidden="false" customHeight="false" outlineLevel="0" collapsed="false">
      <c r="A144" s="2" t="s">
        <v>148</v>
      </c>
      <c r="B144" s="36" t="n">
        <v>184562.252291667</v>
      </c>
      <c r="C144" s="24"/>
      <c r="D144" s="24"/>
      <c r="E144" s="24"/>
      <c r="F144" s="24"/>
      <c r="G144" s="24"/>
      <c r="H144" s="24"/>
      <c r="I144" s="24"/>
    </row>
    <row r="145" customFormat="false" ht="12.75" hidden="false" customHeight="false" outlineLevel="0" collapsed="false">
      <c r="A145" s="2" t="s">
        <v>149</v>
      </c>
      <c r="B145" s="24" t="n">
        <f aca="false">AVERAGE(B143:I143)+B144</f>
        <v>820022.297916667</v>
      </c>
      <c r="C145" s="24" t="n">
        <f aca="false">B145</f>
        <v>820022.297916667</v>
      </c>
      <c r="D145" s="24" t="n">
        <f aca="false">C145</f>
        <v>820022.297916667</v>
      </c>
      <c r="E145" s="24" t="n">
        <f aca="false">D145</f>
        <v>820022.297916667</v>
      </c>
      <c r="F145" s="24" t="n">
        <f aca="false">E145</f>
        <v>820022.297916667</v>
      </c>
      <c r="G145" s="24" t="n">
        <f aca="false">F145</f>
        <v>820022.297916667</v>
      </c>
      <c r="H145" s="24" t="n">
        <f aca="false">G145</f>
        <v>820022.297916667</v>
      </c>
      <c r="I145" s="24" t="n">
        <f aca="false">H145</f>
        <v>820022.297916667</v>
      </c>
    </row>
    <row r="146" customFormat="false" ht="12.75" hidden="false" customHeight="false" outlineLevel="0" collapsed="false">
      <c r="A146" s="2"/>
      <c r="B146" s="24"/>
      <c r="C146" s="24"/>
      <c r="D146" s="24"/>
      <c r="E146" s="24"/>
      <c r="F146" s="24"/>
      <c r="G146" s="24"/>
      <c r="H146" s="24"/>
      <c r="I146" s="24"/>
    </row>
    <row r="147" customFormat="false" ht="12.75" hidden="false" customHeight="false" outlineLevel="0" collapsed="false">
      <c r="A147" s="2" t="s">
        <v>181</v>
      </c>
      <c r="B147" s="37" t="n">
        <f aca="false">B141-B143</f>
        <v>112058.1</v>
      </c>
      <c r="C147" s="37" t="n">
        <f aca="false">C141-C143</f>
        <v>115107.3</v>
      </c>
      <c r="D147" s="37" t="n">
        <f aca="false">D141-D143</f>
        <v>118265.4</v>
      </c>
      <c r="E147" s="37" t="n">
        <f aca="false">E141-E143</f>
        <v>121369.05</v>
      </c>
      <c r="F147" s="37" t="n">
        <f aca="false">F141-F143</f>
        <v>124418.25</v>
      </c>
      <c r="G147" s="37" t="n">
        <f aca="false">G141-G143</f>
        <v>127380.33</v>
      </c>
      <c r="H147" s="37" t="n">
        <f aca="false">H141-H143</f>
        <v>130287.96</v>
      </c>
      <c r="I147" s="37" t="n">
        <f aca="false">I141-I143</f>
        <v>133141.14</v>
      </c>
    </row>
    <row r="148" customFormat="false" ht="12.75" hidden="false" customHeight="false" outlineLevel="0" collapsed="false">
      <c r="A148" s="35"/>
      <c r="B148" s="24"/>
      <c r="C148" s="24"/>
      <c r="D148" s="24"/>
      <c r="E148" s="24"/>
      <c r="F148" s="24"/>
      <c r="G148" s="24"/>
      <c r="H148" s="24"/>
      <c r="I148" s="24"/>
    </row>
    <row r="149" customFormat="false" ht="12.75" hidden="false" customHeight="false" outlineLevel="0" collapsed="false">
      <c r="A149" s="35" t="s">
        <v>151</v>
      </c>
      <c r="B149" s="24"/>
      <c r="C149" s="24"/>
      <c r="D149" s="24"/>
      <c r="E149" s="24"/>
      <c r="F149" s="24"/>
      <c r="G149" s="24"/>
      <c r="H149" s="24"/>
      <c r="I149" s="24"/>
    </row>
    <row r="150" customFormat="false" ht="12.75" hidden="false" customHeight="false" outlineLevel="0" collapsed="false">
      <c r="A150" s="38" t="s">
        <v>14</v>
      </c>
      <c r="B150" s="36" t="n">
        <v>30000</v>
      </c>
      <c r="C150" s="24"/>
      <c r="D150" s="24"/>
      <c r="E150" s="24"/>
      <c r="F150" s="24"/>
      <c r="G150" s="24"/>
      <c r="H150" s="24"/>
      <c r="I150" s="24"/>
    </row>
    <row r="151" customFormat="false" ht="12.75" hidden="false" customHeight="false" outlineLevel="0" collapsed="false">
      <c r="A151" s="38" t="s">
        <v>159</v>
      </c>
      <c r="B151" s="36" t="n">
        <v>4000</v>
      </c>
      <c r="C151" s="24"/>
      <c r="D151" s="24"/>
      <c r="E151" s="24"/>
      <c r="F151" s="24"/>
      <c r="G151" s="24"/>
      <c r="H151" s="24"/>
      <c r="I151" s="24"/>
    </row>
    <row r="152" customFormat="false" ht="12.75" hidden="false" customHeight="false" outlineLevel="0" collapsed="false">
      <c r="A152" s="38" t="s">
        <v>32</v>
      </c>
      <c r="B152" s="36" t="n">
        <v>0</v>
      </c>
      <c r="C152" s="24"/>
      <c r="D152" s="24"/>
      <c r="E152" s="24"/>
      <c r="F152" s="24"/>
      <c r="G152" s="24"/>
      <c r="H152" s="24"/>
      <c r="I152" s="24"/>
    </row>
    <row r="153" customFormat="false" ht="12.75" hidden="false" customHeight="false" outlineLevel="0" collapsed="false">
      <c r="A153" s="38" t="s">
        <v>34</v>
      </c>
      <c r="B153" s="36" t="n">
        <v>212000</v>
      </c>
      <c r="C153" s="24"/>
      <c r="D153" s="24"/>
      <c r="E153" s="24"/>
      <c r="F153" s="24"/>
      <c r="G153" s="24"/>
      <c r="H153" s="24"/>
      <c r="I153" s="24"/>
    </row>
    <row r="154" customFormat="false" ht="12.75" hidden="false" customHeight="false" outlineLevel="0" collapsed="false">
      <c r="A154" s="38" t="s">
        <v>37</v>
      </c>
      <c r="B154" s="36" t="n">
        <v>60000</v>
      </c>
      <c r="C154" s="24"/>
      <c r="D154" s="24"/>
      <c r="E154" s="24"/>
      <c r="F154" s="24"/>
      <c r="G154" s="24"/>
      <c r="H154" s="24"/>
      <c r="I154" s="24"/>
    </row>
    <row r="155" customFormat="false" ht="12.75" hidden="false" customHeight="false" outlineLevel="0" collapsed="false">
      <c r="A155" s="38" t="s">
        <v>45</v>
      </c>
      <c r="B155" s="36" t="n">
        <v>0</v>
      </c>
      <c r="C155" s="24"/>
      <c r="D155" s="24"/>
      <c r="E155" s="24"/>
      <c r="F155" s="24"/>
      <c r="G155" s="24"/>
      <c r="H155" s="24"/>
      <c r="I155" s="24"/>
    </row>
    <row r="156" customFormat="false" ht="12.75" hidden="false" customHeight="false" outlineLevel="0" collapsed="false">
      <c r="A156" s="38" t="s">
        <v>167</v>
      </c>
      <c r="B156" s="36" t="n">
        <v>10000</v>
      </c>
      <c r="C156" s="24"/>
      <c r="D156" s="24"/>
      <c r="E156" s="24"/>
      <c r="F156" s="24"/>
      <c r="G156" s="24"/>
      <c r="H156" s="24"/>
      <c r="I156" s="24"/>
    </row>
    <row r="157" customFormat="false" ht="12.75" hidden="false" customHeight="false" outlineLevel="0" collapsed="false">
      <c r="A157" s="47" t="s">
        <v>53</v>
      </c>
      <c r="B157" s="36" t="n">
        <v>15000</v>
      </c>
      <c r="C157" s="24"/>
      <c r="D157" s="24"/>
      <c r="E157" s="24"/>
      <c r="F157" s="24"/>
      <c r="G157" s="24"/>
      <c r="H157" s="24"/>
      <c r="I157" s="24"/>
    </row>
    <row r="158" customFormat="false" ht="12.75" hidden="false" customHeight="false" outlineLevel="0" collapsed="false">
      <c r="A158" s="47" t="s">
        <v>54</v>
      </c>
      <c r="B158" s="36" t="n">
        <v>15000</v>
      </c>
      <c r="C158" s="24"/>
      <c r="D158" s="24"/>
      <c r="E158" s="24"/>
      <c r="F158" s="24"/>
      <c r="G158" s="24"/>
      <c r="H158" s="24"/>
      <c r="I158" s="24"/>
    </row>
    <row r="159" customFormat="false" ht="12.75" hidden="false" customHeight="false" outlineLevel="0" collapsed="false">
      <c r="A159" s="38" t="s">
        <v>57</v>
      </c>
      <c r="B159" s="36" t="n">
        <v>0</v>
      </c>
      <c r="C159" s="24"/>
      <c r="D159" s="24"/>
      <c r="E159" s="24"/>
      <c r="F159" s="24"/>
      <c r="G159" s="24"/>
      <c r="H159" s="24"/>
      <c r="I159" s="24"/>
    </row>
    <row r="160" customFormat="false" ht="12.75" hidden="false" customHeight="false" outlineLevel="0" collapsed="false">
      <c r="A160" s="38" t="s">
        <v>170</v>
      </c>
      <c r="B160" s="36" t="n">
        <v>18000</v>
      </c>
      <c r="C160" s="24"/>
      <c r="D160" s="24"/>
      <c r="E160" s="24"/>
      <c r="F160" s="24"/>
      <c r="G160" s="24"/>
      <c r="H160" s="24"/>
      <c r="I160" s="24"/>
    </row>
    <row r="161" customFormat="false" ht="12.75" hidden="false" customHeight="false" outlineLevel="0" collapsed="false">
      <c r="A161" s="38" t="s">
        <v>65</v>
      </c>
      <c r="B161" s="36" t="n">
        <v>230000</v>
      </c>
      <c r="C161" s="24"/>
      <c r="D161" s="24"/>
      <c r="E161" s="24"/>
      <c r="F161" s="24"/>
      <c r="G161" s="24"/>
      <c r="H161" s="24"/>
      <c r="I161" s="24"/>
    </row>
    <row r="162" customFormat="false" ht="12.75" hidden="false" customHeight="false" outlineLevel="0" collapsed="false">
      <c r="A162" s="38" t="s">
        <v>76</v>
      </c>
      <c r="B162" s="36" t="n">
        <v>43000</v>
      </c>
      <c r="C162" s="24"/>
      <c r="D162" s="24"/>
      <c r="E162" s="24"/>
      <c r="F162" s="24"/>
      <c r="G162" s="24"/>
      <c r="H162" s="24"/>
      <c r="I162" s="24"/>
    </row>
    <row r="163" customFormat="false" ht="12.75" hidden="false" customHeight="false" outlineLevel="0" collapsed="false">
      <c r="A163" s="38" t="s">
        <v>85</v>
      </c>
      <c r="B163" s="36" t="n">
        <v>15000</v>
      </c>
      <c r="C163" s="24"/>
      <c r="D163" s="24"/>
      <c r="E163" s="24"/>
      <c r="F163" s="24"/>
      <c r="G163" s="24"/>
      <c r="H163" s="24"/>
      <c r="I163" s="24"/>
    </row>
    <row r="164" customFormat="false" ht="12.75" hidden="false" customHeight="false" outlineLevel="0" collapsed="false">
      <c r="A164" s="38" t="s">
        <v>94</v>
      </c>
      <c r="B164" s="36" t="n">
        <v>150000</v>
      </c>
      <c r="C164" s="24"/>
      <c r="D164" s="24"/>
      <c r="E164" s="24"/>
      <c r="F164" s="24"/>
      <c r="G164" s="24"/>
      <c r="H164" s="24"/>
      <c r="I164" s="24"/>
    </row>
    <row r="165" customFormat="false" ht="12.75" hidden="false" customHeight="false" outlineLevel="0" collapsed="false">
      <c r="A165" s="38" t="s">
        <v>95</v>
      </c>
      <c r="B165" s="36" t="n">
        <v>60000</v>
      </c>
      <c r="C165" s="24"/>
      <c r="D165" s="24"/>
      <c r="E165" s="24"/>
      <c r="F165" s="24"/>
      <c r="G165" s="24"/>
      <c r="H165" s="24"/>
      <c r="I165" s="24"/>
    </row>
    <row r="166" customFormat="false" ht="12.75" hidden="false" customHeight="false" outlineLevel="0" collapsed="false">
      <c r="A166" s="38" t="s">
        <v>96</v>
      </c>
      <c r="B166" s="36" t="n">
        <v>10000</v>
      </c>
      <c r="C166" s="24"/>
      <c r="D166" s="24"/>
      <c r="E166" s="24"/>
      <c r="F166" s="24"/>
      <c r="G166" s="24"/>
      <c r="H166" s="24"/>
      <c r="I166" s="24"/>
    </row>
    <row r="167" customFormat="false" ht="12.75" hidden="false" customHeight="false" outlineLevel="0" collapsed="false">
      <c r="A167" s="38" t="s">
        <v>108</v>
      </c>
      <c r="B167" s="36" t="n">
        <v>60000</v>
      </c>
      <c r="C167" s="24"/>
      <c r="D167" s="24"/>
      <c r="E167" s="24"/>
      <c r="F167" s="24"/>
      <c r="G167" s="24"/>
      <c r="H167" s="24"/>
      <c r="I167" s="24"/>
    </row>
    <row r="168" customFormat="false" ht="12.75" hidden="false" customHeight="false" outlineLevel="0" collapsed="false">
      <c r="A168" s="39" t="s">
        <v>115</v>
      </c>
      <c r="B168" s="36" t="n">
        <v>15000</v>
      </c>
      <c r="C168" s="48"/>
      <c r="D168" s="48"/>
      <c r="E168" s="48"/>
      <c r="F168" s="48"/>
      <c r="G168" s="48"/>
      <c r="H168" s="48"/>
      <c r="I168" s="48"/>
    </row>
    <row r="169" customFormat="false" ht="12.75" hidden="false" customHeight="false" outlineLevel="0" collapsed="false">
      <c r="A169" s="39" t="s">
        <v>117</v>
      </c>
      <c r="B169" s="40" t="n">
        <v>15000</v>
      </c>
      <c r="C169" s="24"/>
      <c r="D169" s="24"/>
      <c r="E169" s="24"/>
      <c r="F169" s="24"/>
      <c r="G169" s="24"/>
      <c r="H169" s="24"/>
      <c r="I169" s="24"/>
    </row>
    <row r="170" customFormat="false" ht="12.75" hidden="false" customHeight="false" outlineLevel="0" collapsed="false">
      <c r="B170" s="10" t="n">
        <f aca="false">SUM(B150:B169)</f>
        <v>962000</v>
      </c>
    </row>
    <row r="171" customFormat="false" ht="12.75" hidden="false" customHeight="false" outlineLevel="0" collapsed="false">
      <c r="B171" s="10"/>
      <c r="C171" s="10"/>
      <c r="D171" s="10"/>
      <c r="E171" s="10"/>
      <c r="F171" s="10"/>
      <c r="G171" s="10"/>
      <c r="H171" s="10"/>
      <c r="I171" s="10"/>
    </row>
    <row r="173" customFormat="false" ht="12.75" hidden="false" customHeight="false" outlineLevel="0" collapsed="false">
      <c r="A173" s="0" t="s">
        <v>182</v>
      </c>
    </row>
    <row r="174" customFormat="false" ht="12.75" hidden="false" customHeight="false" outlineLevel="0" collapsed="false">
      <c r="A174" s="0" t="s">
        <v>183</v>
      </c>
    </row>
    <row r="175" customFormat="false" ht="12.75" hidden="false" customHeight="false" outlineLevel="0" collapsed="false">
      <c r="A175" s="0" t="s">
        <v>184</v>
      </c>
    </row>
    <row r="176" customFormat="false" ht="12.75" hidden="false" customHeight="false" outlineLevel="0" collapsed="false">
      <c r="A176" s="0" t="s">
        <v>185</v>
      </c>
    </row>
    <row r="177" customFormat="false" ht="12.75" hidden="false" customHeight="false" outlineLevel="0" collapsed="false">
      <c r="A177" s="0" t="s">
        <v>186</v>
      </c>
    </row>
    <row r="178" customFormat="false" ht="12.75" hidden="false" customHeight="false" outlineLevel="0" collapsed="false">
      <c r="A178" s="0" t="s">
        <v>187</v>
      </c>
    </row>
    <row r="179" customFormat="false" ht="12.75" hidden="false" customHeight="false" outlineLevel="0" collapsed="false">
      <c r="A179" s="0" t="s">
        <v>188</v>
      </c>
    </row>
    <row r="180" customFormat="false" ht="12.75" hidden="false" customHeight="false" outlineLevel="0" collapsed="false">
      <c r="A180" s="0" t="s">
        <v>189</v>
      </c>
    </row>
    <row r="181" customFormat="false" ht="12.75" hidden="false" customHeight="false" outlineLevel="0" collapsed="false">
      <c r="A181" s="0" t="s">
        <v>190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1" man="true" max="16383" min="0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74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3" min="3" style="0" width="25.56"/>
    <col collapsed="false" customWidth="true" hidden="false" outlineLevel="0" max="4" min="4" style="0" width="19.41"/>
    <col collapsed="false" customWidth="true" hidden="false" outlineLevel="0" max="5" min="5" style="0" width="11.85"/>
    <col collapsed="false" customWidth="true" hidden="false" outlineLevel="0" max="6" min="6" style="0" width="14.7"/>
    <col collapsed="false" customWidth="true" hidden="false" outlineLevel="0" max="7" min="7" style="0" width="13.85"/>
    <col collapsed="false" customWidth="true" hidden="false" outlineLevel="0" max="9" min="8" style="0" width="10.71"/>
    <col collapsed="false" customWidth="true" hidden="false" outlineLevel="0" max="10" min="10" style="0" width="12.85"/>
    <col collapsed="false" customWidth="true" hidden="false" outlineLevel="0" max="11" min="11" style="0" width="10.85"/>
    <col collapsed="false" customWidth="true" hidden="false" outlineLevel="0" max="18" min="12" style="0" width="11.28"/>
    <col collapsed="false" customWidth="true" hidden="false" outlineLevel="0" max="19" min="19" style="0" width="12.42"/>
    <col collapsed="false" customWidth="true" hidden="false" outlineLevel="0" max="21" min="21" style="0" width="11.7"/>
    <col collapsed="false" customWidth="true" hidden="false" outlineLevel="0" max="23" min="23" style="0" width="9.7"/>
    <col collapsed="false" customWidth="true" hidden="false" outlineLevel="0" max="24" min="24" style="0" width="10.71"/>
    <col collapsed="false" customWidth="true" hidden="false" outlineLevel="0" max="26" min="26" style="0" width="11.7"/>
  </cols>
  <sheetData>
    <row r="1" customFormat="false" ht="12.75" hidden="false" customHeight="false" outlineLevel="0" collapsed="false">
      <c r="A1" s="2" t="s">
        <v>191</v>
      </c>
    </row>
    <row r="2" customFormat="false" ht="12.75" hidden="false" customHeight="false" outlineLevel="0" collapsed="false">
      <c r="A2" s="2"/>
    </row>
    <row r="3" customFormat="false" ht="12.75" hidden="false" customHeight="false" outlineLevel="0" collapsed="false">
      <c r="A3" s="2"/>
      <c r="C3" s="0" t="n">
        <v>1</v>
      </c>
      <c r="E3" s="0" t="n">
        <v>2</v>
      </c>
      <c r="F3" s="0" t="n">
        <v>3</v>
      </c>
      <c r="G3" s="0" t="n">
        <v>4</v>
      </c>
      <c r="H3" s="0" t="n">
        <v>5</v>
      </c>
      <c r="I3" s="0" t="n">
        <v>6</v>
      </c>
      <c r="J3" s="0" t="n">
        <v>7</v>
      </c>
      <c r="K3" s="0" t="n">
        <v>8</v>
      </c>
    </row>
    <row r="4" customFormat="false" ht="12.75" hidden="false" customHeight="false" outlineLevel="0" collapsed="false">
      <c r="A4" s="2"/>
      <c r="C4" s="0" t="n">
        <v>2001</v>
      </c>
      <c r="E4" s="0" t="n">
        <v>2002</v>
      </c>
      <c r="F4" s="0" t="n">
        <v>2003</v>
      </c>
      <c r="G4" s="0" t="n">
        <v>2004</v>
      </c>
      <c r="H4" s="0" t="n">
        <v>2005</v>
      </c>
      <c r="I4" s="0" t="n">
        <v>2006</v>
      </c>
      <c r="J4" s="0" t="n">
        <v>2007</v>
      </c>
      <c r="K4" s="0" t="n">
        <v>2008</v>
      </c>
    </row>
    <row r="5" customFormat="false" ht="12.75" hidden="false" customHeight="false" outlineLevel="0" collapsed="false">
      <c r="A5" s="13" t="s">
        <v>192</v>
      </c>
      <c r="C5" s="49" t="n">
        <v>0</v>
      </c>
      <c r="D5" s="50"/>
      <c r="E5" s="50" t="n">
        <f aca="false">Inflation!D3</f>
        <v>0.028</v>
      </c>
      <c r="F5" s="50" t="n">
        <f aca="false">Inflation!E3</f>
        <v>0.029</v>
      </c>
      <c r="G5" s="50" t="n">
        <f aca="false">Inflation!F3</f>
        <v>0.0285</v>
      </c>
      <c r="H5" s="50" t="n">
        <f aca="false">Inflation!G3</f>
        <v>0.028</v>
      </c>
      <c r="I5" s="50" t="n">
        <f aca="false">Inflation!H3</f>
        <v>0.0272</v>
      </c>
      <c r="J5" s="50" t="n">
        <f aca="false">Inflation!I3</f>
        <v>0.0267</v>
      </c>
      <c r="K5" s="50" t="n">
        <f aca="false">Inflation!J3</f>
        <v>0.0262</v>
      </c>
      <c r="L5" s="51"/>
      <c r="M5" s="51"/>
      <c r="N5" s="51"/>
      <c r="O5" s="51"/>
      <c r="P5" s="51"/>
      <c r="Q5" s="51"/>
      <c r="R5" s="51"/>
    </row>
    <row r="6" customFormat="false" ht="12.75" hidden="false" customHeight="false" outlineLevel="0" collapsed="false">
      <c r="A6" s="13" t="s">
        <v>193</v>
      </c>
      <c r="C6" s="52" t="n">
        <f aca="false">C5</f>
        <v>0</v>
      </c>
      <c r="D6" s="52"/>
      <c r="E6" s="52" t="n">
        <f aca="false">C6+E5</f>
        <v>0.028</v>
      </c>
      <c r="F6" s="52" t="n">
        <f aca="false">E6+F5</f>
        <v>0.057</v>
      </c>
      <c r="G6" s="52" t="n">
        <f aca="false">F6+G5</f>
        <v>0.0855</v>
      </c>
      <c r="H6" s="52" t="n">
        <f aca="false">G6+H5</f>
        <v>0.1135</v>
      </c>
      <c r="I6" s="52" t="n">
        <f aca="false">H6+I5</f>
        <v>0.1407</v>
      </c>
      <c r="J6" s="52" t="n">
        <f aca="false">I6+J5</f>
        <v>0.1674</v>
      </c>
      <c r="K6" s="52" t="n">
        <f aca="false">J6+K5</f>
        <v>0.1936</v>
      </c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13" t="s">
        <v>194</v>
      </c>
      <c r="C7" s="4" t="n">
        <f aca="false">U52*(1+C5)</f>
        <v>1563962.68</v>
      </c>
      <c r="D7" s="4"/>
      <c r="E7" s="4" t="n">
        <f aca="false">C7*(1+E5)</f>
        <v>1607753.63504</v>
      </c>
      <c r="F7" s="4" t="n">
        <f aca="false">E7*(1+F5)</f>
        <v>1654378.49045616</v>
      </c>
      <c r="G7" s="4" t="n">
        <f aca="false">F7*(1+G5)</f>
        <v>1701528.27743416</v>
      </c>
      <c r="H7" s="4" t="n">
        <f aca="false">G7*(1+H5)</f>
        <v>1749171.06920232</v>
      </c>
      <c r="I7" s="4" t="n">
        <f aca="false">H7*(1+I5)</f>
        <v>1796748.52228462</v>
      </c>
      <c r="J7" s="4" t="n">
        <f aca="false">I7*(1+J5)</f>
        <v>1844721.70782962</v>
      </c>
      <c r="K7" s="4" t="n">
        <f aca="false">J7*(1+K5)</f>
        <v>1893053.41657476</v>
      </c>
      <c r="L7" s="4"/>
      <c r="M7" s="4"/>
      <c r="N7" s="4"/>
      <c r="O7" s="4"/>
      <c r="P7" s="4"/>
      <c r="Q7" s="4"/>
      <c r="R7" s="4"/>
    </row>
    <row r="8" customFormat="false" ht="12.75" hidden="false" customHeight="false" outlineLevel="0" collapsed="false">
      <c r="A8" s="0" t="s">
        <v>6</v>
      </c>
      <c r="C8" s="4" t="n">
        <f aca="false">(C7-$U$18)*$V$19</f>
        <v>509026.5648</v>
      </c>
      <c r="D8" s="4"/>
      <c r="E8" s="4" t="n">
        <f aca="false">(E7-($U$18*1+E6))*$V$19</f>
        <v>524791.2985344</v>
      </c>
      <c r="F8" s="4" t="n">
        <f aca="false">(F7-($U$18*1+F6))*$V$19</f>
        <v>541576.236044218</v>
      </c>
      <c r="G8" s="4" t="n">
        <f aca="false">(G7-($U$18*1+G6))*$V$19</f>
        <v>558550.149096298</v>
      </c>
      <c r="H8" s="4" t="n">
        <f aca="false">(H7-($U$18*1+H6))*$V$19</f>
        <v>575701.544052834</v>
      </c>
      <c r="I8" s="4" t="n">
        <f aca="false">(I7-($U$18*1+I6))*$V$19</f>
        <v>592829.417370463</v>
      </c>
      <c r="J8" s="4" t="n">
        <f aca="false">(J7-($U$18*1+J6))*$V$19</f>
        <v>610099.754554663</v>
      </c>
      <c r="K8" s="4" t="n">
        <f aca="false">(K7-($U$18*1+K6))*$V$19</f>
        <v>627499.160270912</v>
      </c>
      <c r="L8" s="4"/>
      <c r="M8" s="4"/>
      <c r="N8" s="4"/>
      <c r="O8" s="4"/>
      <c r="P8" s="4"/>
      <c r="Q8" s="4"/>
      <c r="R8" s="4"/>
    </row>
    <row r="9" customFormat="false" ht="12.75" hidden="false" customHeight="false" outlineLevel="0" collapsed="false">
      <c r="A9" s="13" t="s">
        <v>195</v>
      </c>
      <c r="C9" s="5" t="n">
        <f aca="false">AA52*(1+C5)</f>
        <v>0</v>
      </c>
      <c r="D9" s="5"/>
      <c r="E9" s="5" t="n">
        <f aca="false">C9*(1+E5)</f>
        <v>0</v>
      </c>
      <c r="F9" s="5" t="n">
        <f aca="false">E9*(1+F5)</f>
        <v>0</v>
      </c>
      <c r="G9" s="5" t="n">
        <f aca="false">F9*(1+G5)</f>
        <v>0</v>
      </c>
      <c r="H9" s="5" t="n">
        <f aca="false">G9*(1+H5)</f>
        <v>0</v>
      </c>
      <c r="I9" s="5" t="n">
        <f aca="false">H9*(1+I5)</f>
        <v>0</v>
      </c>
      <c r="J9" s="5" t="n">
        <f aca="false">I9*(1+J5)</f>
        <v>0</v>
      </c>
      <c r="K9" s="5" t="n">
        <f aca="false">J9*(1+K5)</f>
        <v>0</v>
      </c>
      <c r="L9" s="5"/>
      <c r="M9" s="5"/>
      <c r="N9" s="5"/>
      <c r="O9" s="5"/>
      <c r="P9" s="5"/>
      <c r="Q9" s="5"/>
      <c r="R9" s="5"/>
    </row>
    <row r="10" customFormat="false" ht="12.75" hidden="false" customHeight="false" outlineLevel="0" collapsed="false">
      <c r="A10" s="13"/>
      <c r="C10" s="4" t="n">
        <f aca="false">SUM(C7:C9)</f>
        <v>2072989.2448</v>
      </c>
      <c r="D10" s="4"/>
      <c r="E10" s="4" t="n">
        <f aca="false">SUM(E7:E9)</f>
        <v>2132544.9335744</v>
      </c>
      <c r="F10" s="4" t="n">
        <f aca="false">SUM(F7:F9)</f>
        <v>2195954.72650038</v>
      </c>
      <c r="G10" s="4" t="n">
        <f aca="false">SUM(G7:G9)</f>
        <v>2260078.42653046</v>
      </c>
      <c r="H10" s="4" t="n">
        <f aca="false">SUM(H7:H9)</f>
        <v>2324872.61325515</v>
      </c>
      <c r="I10" s="4" t="n">
        <f aca="false">SUM(I7:I9)</f>
        <v>2389577.93965508</v>
      </c>
      <c r="J10" s="4" t="n">
        <f aca="false">SUM(J7:J9)</f>
        <v>2454821.46238428</v>
      </c>
      <c r="K10" s="4" t="n">
        <f aca="false">SUM(K7:K9)</f>
        <v>2520552.57684567</v>
      </c>
      <c r="L10" s="4"/>
      <c r="M10" s="4"/>
      <c r="N10" s="4"/>
      <c r="O10" s="4"/>
      <c r="P10" s="4"/>
      <c r="Q10" s="4"/>
      <c r="R10" s="4"/>
    </row>
    <row r="11" customFormat="false" ht="12.75" hidden="false" customHeight="false" outlineLevel="0" collapsed="false">
      <c r="A11" s="13"/>
    </row>
    <row r="12" customFormat="false" ht="12.75" hidden="false" customHeight="false" outlineLevel="0" collapsed="false">
      <c r="A12" s="13"/>
    </row>
    <row r="13" customFormat="false" ht="12.75" hidden="false" customHeight="false" outlineLevel="0" collapsed="false">
      <c r="A13" s="13"/>
    </row>
    <row r="14" customFormat="false" ht="12.75" hidden="false" customHeight="false" outlineLevel="0" collapsed="false">
      <c r="A14" s="13"/>
      <c r="O14" s="53" t="s">
        <v>196</v>
      </c>
      <c r="P14" s="53" t="s">
        <v>197</v>
      </c>
      <c r="R14" s="53" t="s">
        <v>198</v>
      </c>
      <c r="S14" s="53" t="s">
        <v>198</v>
      </c>
    </row>
    <row r="15" customFormat="false" ht="12.75" hidden="false" customHeight="false" outlineLevel="0" collapsed="false">
      <c r="O15" s="53" t="s">
        <v>199</v>
      </c>
      <c r="P15" s="53" t="s">
        <v>199</v>
      </c>
      <c r="R15" s="53" t="s">
        <v>196</v>
      </c>
      <c r="S15" s="53" t="s">
        <v>197</v>
      </c>
      <c r="U15" s="54" t="s">
        <v>198</v>
      </c>
      <c r="V15" s="53" t="s">
        <v>6</v>
      </c>
      <c r="W15" s="53" t="s">
        <v>6</v>
      </c>
      <c r="X15" s="54" t="s">
        <v>198</v>
      </c>
    </row>
    <row r="16" customFormat="false" ht="12.75" hidden="false" customHeight="false" outlineLevel="0" collapsed="false">
      <c r="A16" s="3" t="s">
        <v>200</v>
      </c>
      <c r="I16" s="53"/>
      <c r="J16" s="53" t="s">
        <v>196</v>
      </c>
      <c r="K16" s="53" t="s">
        <v>196</v>
      </c>
      <c r="L16" s="53" t="s">
        <v>197</v>
      </c>
      <c r="M16" s="53" t="s">
        <v>197</v>
      </c>
      <c r="O16" s="53" t="s">
        <v>201</v>
      </c>
      <c r="P16" s="53" t="s">
        <v>201</v>
      </c>
      <c r="R16" s="53" t="s">
        <v>199</v>
      </c>
      <c r="S16" s="53" t="s">
        <v>199</v>
      </c>
      <c r="U16" s="54" t="s">
        <v>199</v>
      </c>
      <c r="V16" s="53" t="s">
        <v>202</v>
      </c>
      <c r="W16" s="53" t="s">
        <v>201</v>
      </c>
      <c r="X16" s="54" t="s">
        <v>203</v>
      </c>
      <c r="Z16" s="53" t="s">
        <v>204</v>
      </c>
      <c r="AA16" s="53" t="s">
        <v>204</v>
      </c>
    </row>
    <row r="17" customFormat="false" ht="12.75" hidden="false" customHeight="false" outlineLevel="0" collapsed="false">
      <c r="A17" s="55"/>
      <c r="C17" s="2" t="s">
        <v>205</v>
      </c>
      <c r="D17" s="2" t="s">
        <v>206</v>
      </c>
      <c r="E17" s="54" t="s">
        <v>5</v>
      </c>
      <c r="F17" s="54" t="s">
        <v>207</v>
      </c>
      <c r="G17" s="54" t="s">
        <v>208</v>
      </c>
      <c r="I17" s="53" t="s">
        <v>209</v>
      </c>
      <c r="J17" s="53" t="s">
        <v>210</v>
      </c>
      <c r="K17" s="53" t="s">
        <v>211</v>
      </c>
      <c r="L17" s="53" t="s">
        <v>212</v>
      </c>
      <c r="M17" s="53" t="s">
        <v>213</v>
      </c>
      <c r="O17" s="53" t="s">
        <v>214</v>
      </c>
      <c r="P17" s="53" t="s">
        <v>214</v>
      </c>
      <c r="R17" s="53" t="s">
        <v>201</v>
      </c>
      <c r="S17" s="53" t="s">
        <v>201</v>
      </c>
      <c r="U17" s="54" t="s">
        <v>201</v>
      </c>
      <c r="V17" s="53"/>
      <c r="W17" s="53"/>
      <c r="X17" s="54" t="s">
        <v>201</v>
      </c>
      <c r="Z17" s="53" t="s">
        <v>215</v>
      </c>
      <c r="AA17" s="53" t="s">
        <v>216</v>
      </c>
    </row>
    <row r="18" customFormat="false" ht="12.75" hidden="false" customHeight="false" outlineLevel="0" collapsed="false">
      <c r="A18" s="0" t="s">
        <v>5</v>
      </c>
      <c r="B18" s="56" t="n">
        <v>1</v>
      </c>
      <c r="C18" s="0" t="s">
        <v>217</v>
      </c>
      <c r="D18" s="0" t="s">
        <v>218</v>
      </c>
      <c r="E18" s="57" t="n">
        <v>150000</v>
      </c>
      <c r="U18" s="6" t="n">
        <f aca="false">E18</f>
        <v>150000</v>
      </c>
      <c r="V18" s="58" t="n">
        <v>0</v>
      </c>
      <c r="W18" s="4" t="n">
        <f aca="false">U18*V18</f>
        <v>0</v>
      </c>
      <c r="X18" s="6" t="n">
        <f aca="false">U18+W18</f>
        <v>150000</v>
      </c>
      <c r="Z18" s="59" t="n">
        <v>0</v>
      </c>
      <c r="AA18" s="4" t="n">
        <f aca="false">Z18*B18</f>
        <v>0</v>
      </c>
    </row>
    <row r="19" customFormat="false" ht="12.75" hidden="false" customHeight="false" outlineLevel="0" collapsed="false">
      <c r="A19" s="0" t="s">
        <v>5</v>
      </c>
      <c r="B19" s="56" t="n">
        <v>1</v>
      </c>
      <c r="C19" s="0" t="s">
        <v>219</v>
      </c>
      <c r="D19" s="0" t="s">
        <v>220</v>
      </c>
      <c r="E19" s="57" t="n">
        <v>76811</v>
      </c>
      <c r="U19" s="6" t="n">
        <f aca="false">E19</f>
        <v>76811</v>
      </c>
      <c r="V19" s="58" t="n">
        <v>0.36</v>
      </c>
      <c r="W19" s="4" t="n">
        <f aca="false">U19*V19</f>
        <v>27651.96</v>
      </c>
      <c r="X19" s="6" t="n">
        <f aca="false">U19+W19</f>
        <v>104462.96</v>
      </c>
      <c r="Z19" s="57" t="n">
        <v>0</v>
      </c>
      <c r="AA19" s="4" t="n">
        <f aca="false">Z19*B19</f>
        <v>0</v>
      </c>
    </row>
    <row r="20" customFormat="false" ht="12.75" hidden="false" customHeight="false" outlineLevel="0" collapsed="false">
      <c r="A20" s="0" t="s">
        <v>5</v>
      </c>
      <c r="B20" s="56" t="n">
        <v>1</v>
      </c>
      <c r="C20" s="0" t="s">
        <v>221</v>
      </c>
      <c r="D20" s="60" t="s">
        <v>222</v>
      </c>
      <c r="E20" s="57" t="n">
        <v>66592</v>
      </c>
      <c r="U20" s="6" t="n">
        <f aca="false">E20</f>
        <v>66592</v>
      </c>
      <c r="V20" s="61" t="n">
        <f aca="false">V19</f>
        <v>0.36</v>
      </c>
      <c r="W20" s="4" t="n">
        <f aca="false">U20*V20</f>
        <v>23973.12</v>
      </c>
      <c r="X20" s="6" t="n">
        <f aca="false">U20+W20</f>
        <v>90565.12</v>
      </c>
      <c r="Z20" s="57" t="n">
        <v>0</v>
      </c>
      <c r="AA20" s="4" t="n">
        <f aca="false">Z20*B20</f>
        <v>0</v>
      </c>
    </row>
    <row r="21" customFormat="false" ht="12.75" hidden="false" customHeight="false" outlineLevel="0" collapsed="false">
      <c r="A21" s="0" t="s">
        <v>223</v>
      </c>
      <c r="B21" s="56" t="n">
        <v>1</v>
      </c>
      <c r="C21" s="0" t="s">
        <v>224</v>
      </c>
      <c r="D21" s="0" t="s">
        <v>225</v>
      </c>
      <c r="E21" s="62"/>
      <c r="F21" s="63" t="n">
        <v>36.22</v>
      </c>
      <c r="G21" s="64" t="n">
        <f aca="false">F21*1</f>
        <v>36.22</v>
      </c>
      <c r="H21" s="17"/>
      <c r="I21" s="65" t="n">
        <v>52</v>
      </c>
      <c r="J21" s="65" t="n">
        <v>40</v>
      </c>
      <c r="K21" s="17" t="n">
        <f aca="false">I21*J21</f>
        <v>2080</v>
      </c>
      <c r="L21" s="66" t="n">
        <v>0.1</v>
      </c>
      <c r="M21" s="17" t="n">
        <f aca="false">K21*L21</f>
        <v>208</v>
      </c>
      <c r="N21" s="17"/>
      <c r="O21" s="37" t="n">
        <f aca="false">K21*F21</f>
        <v>75337.6</v>
      </c>
      <c r="P21" s="37" t="n">
        <f aca="false">M21*G21</f>
        <v>7533.76</v>
      </c>
      <c r="Q21" s="17"/>
      <c r="R21" s="37" t="n">
        <f aca="false">O21*B21</f>
        <v>75337.6</v>
      </c>
      <c r="S21" s="37" t="n">
        <f aca="false">P21*B21</f>
        <v>7533.76</v>
      </c>
      <c r="T21" s="17"/>
      <c r="U21" s="67" t="n">
        <f aca="false">R21+S21</f>
        <v>82871.36</v>
      </c>
      <c r="V21" s="68" t="n">
        <f aca="false">V19</f>
        <v>0.36</v>
      </c>
      <c r="W21" s="37" t="n">
        <f aca="false">U21*V21</f>
        <v>29833.6896</v>
      </c>
      <c r="X21" s="67" t="n">
        <f aca="false">U21+W21</f>
        <v>112705.0496</v>
      </c>
      <c r="Z21" s="57" t="n">
        <v>0</v>
      </c>
      <c r="AA21" s="4" t="n">
        <f aca="false">Z21*B21</f>
        <v>0</v>
      </c>
    </row>
    <row r="22" customFormat="false" ht="12.75" hidden="false" customHeight="false" outlineLevel="0" collapsed="false">
      <c r="A22" s="0" t="s">
        <v>223</v>
      </c>
      <c r="B22" s="56" t="n">
        <v>1</v>
      </c>
      <c r="C22" s="0" t="s">
        <v>224</v>
      </c>
      <c r="D22" s="0" t="s">
        <v>226</v>
      </c>
      <c r="E22" s="62"/>
      <c r="F22" s="63" t="n">
        <v>30.69</v>
      </c>
      <c r="G22" s="64" t="n">
        <f aca="false">F22*1</f>
        <v>30.69</v>
      </c>
      <c r="H22" s="17"/>
      <c r="I22" s="65" t="n">
        <v>52</v>
      </c>
      <c r="J22" s="65" t="n">
        <v>40</v>
      </c>
      <c r="K22" s="17" t="n">
        <f aca="false">I22*J22</f>
        <v>2080</v>
      </c>
      <c r="L22" s="66" t="n">
        <v>0.1</v>
      </c>
      <c r="M22" s="17" t="n">
        <f aca="false">K22*L22</f>
        <v>208</v>
      </c>
      <c r="N22" s="17"/>
      <c r="O22" s="37" t="n">
        <f aca="false">K22*F22</f>
        <v>63835.2</v>
      </c>
      <c r="P22" s="37" t="n">
        <f aca="false">M22*G22</f>
        <v>6383.52</v>
      </c>
      <c r="Q22" s="17"/>
      <c r="R22" s="37" t="n">
        <f aca="false">O22*B22</f>
        <v>63835.2</v>
      </c>
      <c r="S22" s="37" t="n">
        <f aca="false">P22*B22</f>
        <v>6383.52</v>
      </c>
      <c r="T22" s="17"/>
      <c r="U22" s="67" t="n">
        <f aca="false">R22+S22</f>
        <v>70218.72</v>
      </c>
      <c r="V22" s="68" t="n">
        <f aca="false">V20</f>
        <v>0.36</v>
      </c>
      <c r="W22" s="37" t="n">
        <f aca="false">U22*V22</f>
        <v>25278.7392</v>
      </c>
      <c r="X22" s="67" t="n">
        <f aca="false">U22+W22</f>
        <v>95497.4592</v>
      </c>
      <c r="Z22" s="57" t="n">
        <v>0</v>
      </c>
      <c r="AA22" s="4" t="n">
        <f aca="false">Z22*B22</f>
        <v>0</v>
      </c>
    </row>
    <row r="23" customFormat="false" ht="12.75" hidden="false" customHeight="false" outlineLevel="0" collapsed="false">
      <c r="A23" s="69" t="s">
        <v>227</v>
      </c>
      <c r="B23" s="70" t="n">
        <v>1</v>
      </c>
      <c r="C23" s="71" t="s">
        <v>228</v>
      </c>
      <c r="D23" s="71" t="s">
        <v>229</v>
      </c>
      <c r="E23" s="71"/>
      <c r="F23" s="72" t="n">
        <v>25.44</v>
      </c>
      <c r="G23" s="73" t="n">
        <f aca="false">F23*1.5</f>
        <v>38.16</v>
      </c>
      <c r="H23" s="71"/>
      <c r="I23" s="70" t="n">
        <v>52</v>
      </c>
      <c r="J23" s="70" t="n">
        <v>40</v>
      </c>
      <c r="K23" s="71" t="n">
        <f aca="false">I23*J23</f>
        <v>2080</v>
      </c>
      <c r="L23" s="74" t="n">
        <v>0.1</v>
      </c>
      <c r="M23" s="71" t="n">
        <f aca="false">K23*L23</f>
        <v>208</v>
      </c>
      <c r="N23" s="71"/>
      <c r="O23" s="75" t="n">
        <f aca="false">K23*F23</f>
        <v>52915.2</v>
      </c>
      <c r="P23" s="75" t="n">
        <f aca="false">M23*G23</f>
        <v>7937.28</v>
      </c>
      <c r="Q23" s="71"/>
      <c r="R23" s="75" t="n">
        <f aca="false">O23*B23</f>
        <v>52915.2</v>
      </c>
      <c r="S23" s="75" t="n">
        <f aca="false">P23*B23</f>
        <v>7937.28</v>
      </c>
      <c r="T23" s="71"/>
      <c r="U23" s="76" t="n">
        <f aca="false">R23+S23</f>
        <v>60852.48</v>
      </c>
      <c r="V23" s="77" t="n">
        <f aca="false">V21</f>
        <v>0.36</v>
      </c>
      <c r="W23" s="75" t="n">
        <f aca="false">U23*V23</f>
        <v>21906.8928</v>
      </c>
      <c r="X23" s="76" t="n">
        <f aca="false">U23+W23</f>
        <v>82759.3728</v>
      </c>
      <c r="Y23" s="71"/>
      <c r="Z23" s="78" t="n">
        <v>0</v>
      </c>
      <c r="AA23" s="79" t="n">
        <f aca="false">Z23*B23</f>
        <v>0</v>
      </c>
      <c r="AB23" s="17"/>
      <c r="AC23" s="17"/>
    </row>
    <row r="24" customFormat="false" ht="12.75" hidden="false" customHeight="false" outlineLevel="0" collapsed="false">
      <c r="A24" s="80" t="s">
        <v>227</v>
      </c>
      <c r="B24" s="65" t="n">
        <v>1</v>
      </c>
      <c r="C24" s="17" t="s">
        <v>228</v>
      </c>
      <c r="D24" s="17" t="s">
        <v>230</v>
      </c>
      <c r="E24" s="17"/>
      <c r="F24" s="63" t="n">
        <v>24.64</v>
      </c>
      <c r="G24" s="64" t="n">
        <f aca="false">F24*1.5</f>
        <v>36.96</v>
      </c>
      <c r="H24" s="17"/>
      <c r="I24" s="65" t="n">
        <v>52</v>
      </c>
      <c r="J24" s="65" t="n">
        <v>40</v>
      </c>
      <c r="K24" s="17" t="n">
        <f aca="false">I24*J24</f>
        <v>2080</v>
      </c>
      <c r="L24" s="66" t="n">
        <v>0.1</v>
      </c>
      <c r="M24" s="17" t="n">
        <f aca="false">K24*L24</f>
        <v>208</v>
      </c>
      <c r="N24" s="17"/>
      <c r="O24" s="37" t="n">
        <f aca="false">K24*F24</f>
        <v>51251.2</v>
      </c>
      <c r="P24" s="37" t="n">
        <f aca="false">M24*G24</f>
        <v>7687.68</v>
      </c>
      <c r="Q24" s="17"/>
      <c r="R24" s="37" t="n">
        <f aca="false">O24*B24</f>
        <v>51251.2</v>
      </c>
      <c r="S24" s="37" t="n">
        <f aca="false">P24*B24</f>
        <v>7687.68</v>
      </c>
      <c r="T24" s="17"/>
      <c r="U24" s="67" t="n">
        <f aca="false">R24+S24</f>
        <v>58938.88</v>
      </c>
      <c r="V24" s="68" t="n">
        <f aca="false">V22</f>
        <v>0.36</v>
      </c>
      <c r="W24" s="37" t="n">
        <f aca="false">U24*V24</f>
        <v>21217.9968</v>
      </c>
      <c r="X24" s="67" t="n">
        <f aca="false">U24+W24</f>
        <v>80156.8768</v>
      </c>
      <c r="Y24" s="17"/>
      <c r="Z24" s="81" t="n">
        <v>0</v>
      </c>
      <c r="AA24" s="82" t="n">
        <f aca="false">Z24*B24</f>
        <v>0</v>
      </c>
      <c r="AB24" s="17"/>
      <c r="AC24" s="17"/>
    </row>
    <row r="25" customFormat="false" ht="12.75" hidden="false" customHeight="false" outlineLevel="0" collapsed="false">
      <c r="A25" s="80" t="s">
        <v>227</v>
      </c>
      <c r="B25" s="65" t="n">
        <v>1</v>
      </c>
      <c r="C25" s="17" t="s">
        <v>228</v>
      </c>
      <c r="D25" s="17" t="s">
        <v>231</v>
      </c>
      <c r="E25" s="17"/>
      <c r="F25" s="63" t="n">
        <v>24.95</v>
      </c>
      <c r="G25" s="64" t="n">
        <f aca="false">F25*1.5</f>
        <v>37.425</v>
      </c>
      <c r="H25" s="17"/>
      <c r="I25" s="65" t="n">
        <v>52</v>
      </c>
      <c r="J25" s="65" t="n">
        <v>40</v>
      </c>
      <c r="K25" s="17" t="n">
        <f aca="false">I25*J25</f>
        <v>2080</v>
      </c>
      <c r="L25" s="66" t="n">
        <v>0.1</v>
      </c>
      <c r="M25" s="17" t="n">
        <f aca="false">K25*L25</f>
        <v>208</v>
      </c>
      <c r="N25" s="17"/>
      <c r="O25" s="37" t="n">
        <f aca="false">K25*F25</f>
        <v>51896</v>
      </c>
      <c r="P25" s="37" t="n">
        <f aca="false">M25*G25</f>
        <v>7784.4</v>
      </c>
      <c r="Q25" s="17"/>
      <c r="R25" s="37" t="n">
        <f aca="false">O25*B25</f>
        <v>51896</v>
      </c>
      <c r="S25" s="37" t="n">
        <f aca="false">P25*B25</f>
        <v>7784.4</v>
      </c>
      <c r="T25" s="17"/>
      <c r="U25" s="67" t="n">
        <f aca="false">R25+S25</f>
        <v>59680.4</v>
      </c>
      <c r="V25" s="68" t="n">
        <f aca="false">V23</f>
        <v>0.36</v>
      </c>
      <c r="W25" s="37" t="n">
        <f aca="false">U25*V25</f>
        <v>21484.944</v>
      </c>
      <c r="X25" s="67" t="n">
        <f aca="false">U25+W25</f>
        <v>81165.344</v>
      </c>
      <c r="Y25" s="17"/>
      <c r="Z25" s="81" t="n">
        <v>0</v>
      </c>
      <c r="AA25" s="82" t="n">
        <f aca="false">Z25*B25</f>
        <v>0</v>
      </c>
      <c r="AB25" s="17"/>
      <c r="AC25" s="17"/>
    </row>
    <row r="26" customFormat="false" ht="12.75" hidden="false" customHeight="false" outlineLevel="0" collapsed="false">
      <c r="A26" s="80" t="s">
        <v>227</v>
      </c>
      <c r="B26" s="65" t="n">
        <v>1</v>
      </c>
      <c r="C26" s="17" t="s">
        <v>228</v>
      </c>
      <c r="D26" s="17" t="s">
        <v>232</v>
      </c>
      <c r="E26" s="17"/>
      <c r="F26" s="63" t="n">
        <v>24.82</v>
      </c>
      <c r="G26" s="64" t="n">
        <f aca="false">F26*1.5</f>
        <v>37.23</v>
      </c>
      <c r="H26" s="17"/>
      <c r="I26" s="65" t="n">
        <v>52</v>
      </c>
      <c r="J26" s="65" t="n">
        <v>40</v>
      </c>
      <c r="K26" s="17" t="n">
        <f aca="false">I26*J26</f>
        <v>2080</v>
      </c>
      <c r="L26" s="66" t="n">
        <v>0.1</v>
      </c>
      <c r="M26" s="17" t="n">
        <f aca="false">K26*L26</f>
        <v>208</v>
      </c>
      <c r="N26" s="17"/>
      <c r="O26" s="37" t="n">
        <f aca="false">K26*F26</f>
        <v>51625.6</v>
      </c>
      <c r="P26" s="37" t="n">
        <f aca="false">M26*G26</f>
        <v>7743.84</v>
      </c>
      <c r="Q26" s="17"/>
      <c r="R26" s="37" t="n">
        <f aca="false">O26*B26</f>
        <v>51625.6</v>
      </c>
      <c r="S26" s="37" t="n">
        <f aca="false">P26*B26</f>
        <v>7743.84</v>
      </c>
      <c r="T26" s="17"/>
      <c r="U26" s="67" t="n">
        <f aca="false">R26+S26</f>
        <v>59369.44</v>
      </c>
      <c r="V26" s="68" t="n">
        <f aca="false">V24</f>
        <v>0.36</v>
      </c>
      <c r="W26" s="37" t="n">
        <f aca="false">U26*V26</f>
        <v>21372.9984</v>
      </c>
      <c r="X26" s="67" t="n">
        <f aca="false">U26+W26</f>
        <v>80742.4384</v>
      </c>
      <c r="Y26" s="17"/>
      <c r="Z26" s="81" t="n">
        <v>0</v>
      </c>
      <c r="AA26" s="82" t="n">
        <f aca="false">Z26*B26</f>
        <v>0</v>
      </c>
      <c r="AB26" s="17"/>
      <c r="AC26" s="17"/>
    </row>
    <row r="27" customFormat="false" ht="12.75" hidden="false" customHeight="false" outlineLevel="0" collapsed="false">
      <c r="A27" s="80" t="s">
        <v>227</v>
      </c>
      <c r="B27" s="65" t="n">
        <v>1</v>
      </c>
      <c r="C27" s="17" t="s">
        <v>228</v>
      </c>
      <c r="D27" s="17" t="s">
        <v>233</v>
      </c>
      <c r="E27" s="17"/>
      <c r="F27" s="63" t="n">
        <v>22.3</v>
      </c>
      <c r="G27" s="64" t="n">
        <f aca="false">F27*1.5</f>
        <v>33.45</v>
      </c>
      <c r="H27" s="17"/>
      <c r="I27" s="65" t="n">
        <v>52</v>
      </c>
      <c r="J27" s="65" t="n">
        <v>40</v>
      </c>
      <c r="K27" s="17" t="n">
        <f aca="false">I27*J27</f>
        <v>2080</v>
      </c>
      <c r="L27" s="66" t="n">
        <v>0.1</v>
      </c>
      <c r="M27" s="17" t="n">
        <f aca="false">K27*L27</f>
        <v>208</v>
      </c>
      <c r="N27" s="17"/>
      <c r="O27" s="37" t="n">
        <f aca="false">K27*F27</f>
        <v>46384</v>
      </c>
      <c r="P27" s="37" t="n">
        <f aca="false">M27*G27</f>
        <v>6957.6</v>
      </c>
      <c r="Q27" s="17"/>
      <c r="R27" s="37" t="n">
        <f aca="false">O27*B27</f>
        <v>46384</v>
      </c>
      <c r="S27" s="37" t="n">
        <f aca="false">P27*B27</f>
        <v>6957.6</v>
      </c>
      <c r="T27" s="17"/>
      <c r="U27" s="67" t="n">
        <f aca="false">R27+S27</f>
        <v>53341.6</v>
      </c>
      <c r="V27" s="68" t="n">
        <f aca="false">V25</f>
        <v>0.36</v>
      </c>
      <c r="W27" s="37" t="n">
        <f aca="false">U27*V27</f>
        <v>19202.976</v>
      </c>
      <c r="X27" s="67" t="n">
        <f aca="false">U27+W27</f>
        <v>72544.576</v>
      </c>
      <c r="Y27" s="17"/>
      <c r="Z27" s="81" t="n">
        <v>0</v>
      </c>
      <c r="AA27" s="82" t="n">
        <f aca="false">Z27*B27</f>
        <v>0</v>
      </c>
      <c r="AB27" s="17"/>
      <c r="AC27" s="17"/>
    </row>
    <row r="28" customFormat="false" ht="12.75" hidden="false" customHeight="false" outlineLevel="0" collapsed="false">
      <c r="A28" s="80" t="s">
        <v>227</v>
      </c>
      <c r="B28" s="65" t="n">
        <v>1</v>
      </c>
      <c r="C28" s="17" t="s">
        <v>228</v>
      </c>
      <c r="D28" s="17" t="s">
        <v>234</v>
      </c>
      <c r="E28" s="17"/>
      <c r="F28" s="63" t="n">
        <v>20.56</v>
      </c>
      <c r="G28" s="64" t="n">
        <f aca="false">F28*1.5</f>
        <v>30.84</v>
      </c>
      <c r="H28" s="17"/>
      <c r="I28" s="65" t="n">
        <v>52</v>
      </c>
      <c r="J28" s="65" t="n">
        <v>40</v>
      </c>
      <c r="K28" s="17" t="n">
        <f aca="false">I28*J28</f>
        <v>2080</v>
      </c>
      <c r="L28" s="66" t="n">
        <v>0.1</v>
      </c>
      <c r="M28" s="17" t="n">
        <f aca="false">K28*L28</f>
        <v>208</v>
      </c>
      <c r="N28" s="17"/>
      <c r="O28" s="37" t="n">
        <f aca="false">K28*F28</f>
        <v>42764.8</v>
      </c>
      <c r="P28" s="37" t="n">
        <f aca="false">M28*G28</f>
        <v>6414.72</v>
      </c>
      <c r="Q28" s="17"/>
      <c r="R28" s="37" t="n">
        <f aca="false">O28*B28</f>
        <v>42764.8</v>
      </c>
      <c r="S28" s="37" t="n">
        <f aca="false">P28*B28</f>
        <v>6414.72</v>
      </c>
      <c r="T28" s="17"/>
      <c r="U28" s="67" t="n">
        <f aca="false">R28+S28</f>
        <v>49179.52</v>
      </c>
      <c r="V28" s="68" t="n">
        <f aca="false">V26</f>
        <v>0.36</v>
      </c>
      <c r="W28" s="37" t="n">
        <f aca="false">U28*V28</f>
        <v>17704.6272</v>
      </c>
      <c r="X28" s="67" t="n">
        <f aca="false">U28+W28</f>
        <v>66884.1472</v>
      </c>
      <c r="Y28" s="17"/>
      <c r="Z28" s="81" t="n">
        <v>0</v>
      </c>
      <c r="AA28" s="82" t="n">
        <f aca="false">Z28*B28</f>
        <v>0</v>
      </c>
      <c r="AB28" s="17"/>
      <c r="AC28" s="17"/>
    </row>
    <row r="29" customFormat="false" ht="12.75" hidden="false" customHeight="false" outlineLevel="0" collapsed="false">
      <c r="A29" s="80" t="s">
        <v>227</v>
      </c>
      <c r="B29" s="65" t="n">
        <v>1</v>
      </c>
      <c r="C29" s="17" t="s">
        <v>228</v>
      </c>
      <c r="D29" s="35" t="s">
        <v>235</v>
      </c>
      <c r="E29" s="17"/>
      <c r="F29" s="63" t="n">
        <v>19.77</v>
      </c>
      <c r="G29" s="64" t="n">
        <f aca="false">F29*1.5</f>
        <v>29.655</v>
      </c>
      <c r="H29" s="17"/>
      <c r="I29" s="65" t="n">
        <v>52</v>
      </c>
      <c r="J29" s="65" t="n">
        <v>40</v>
      </c>
      <c r="K29" s="17" t="n">
        <f aca="false">I29*J29</f>
        <v>2080</v>
      </c>
      <c r="L29" s="66" t="n">
        <v>0.1</v>
      </c>
      <c r="M29" s="17" t="n">
        <f aca="false">K29*L29</f>
        <v>208</v>
      </c>
      <c r="N29" s="17"/>
      <c r="O29" s="37" t="n">
        <f aca="false">K29*F29</f>
        <v>41121.6</v>
      </c>
      <c r="P29" s="37" t="n">
        <f aca="false">M29*G29</f>
        <v>6168.24</v>
      </c>
      <c r="Q29" s="17"/>
      <c r="R29" s="37" t="n">
        <f aca="false">O29*B29</f>
        <v>41121.6</v>
      </c>
      <c r="S29" s="37" t="n">
        <f aca="false">P29*B29</f>
        <v>6168.24</v>
      </c>
      <c r="T29" s="17"/>
      <c r="U29" s="67" t="n">
        <f aca="false">R29+S29</f>
        <v>47289.84</v>
      </c>
      <c r="V29" s="68" t="n">
        <f aca="false">V27</f>
        <v>0.36</v>
      </c>
      <c r="W29" s="37" t="n">
        <f aca="false">U29*V29</f>
        <v>17024.3424</v>
      </c>
      <c r="X29" s="67" t="n">
        <f aca="false">U29+W29</f>
        <v>64314.1824</v>
      </c>
      <c r="Y29" s="17"/>
      <c r="Z29" s="81" t="n">
        <v>0</v>
      </c>
      <c r="AA29" s="82" t="n">
        <f aca="false">Z29*B29</f>
        <v>0</v>
      </c>
      <c r="AB29" s="17"/>
      <c r="AC29" s="17"/>
    </row>
    <row r="30" customFormat="false" ht="12.75" hidden="false" customHeight="false" outlineLevel="0" collapsed="false">
      <c r="A30" s="80" t="s">
        <v>227</v>
      </c>
      <c r="B30" s="65" t="n">
        <v>1</v>
      </c>
      <c r="C30" s="17" t="s">
        <v>228</v>
      </c>
      <c r="D30" s="35" t="s">
        <v>236</v>
      </c>
      <c r="E30" s="17"/>
      <c r="F30" s="63" t="n">
        <v>20.84</v>
      </c>
      <c r="G30" s="64" t="n">
        <f aca="false">F30*1.5</f>
        <v>31.26</v>
      </c>
      <c r="H30" s="17"/>
      <c r="I30" s="65" t="n">
        <v>52</v>
      </c>
      <c r="J30" s="65" t="n">
        <v>40</v>
      </c>
      <c r="K30" s="17" t="n">
        <f aca="false">I30*J30</f>
        <v>2080</v>
      </c>
      <c r="L30" s="66" t="n">
        <v>0.1</v>
      </c>
      <c r="M30" s="17" t="n">
        <f aca="false">K30*L30</f>
        <v>208</v>
      </c>
      <c r="N30" s="17"/>
      <c r="O30" s="37" t="n">
        <f aca="false">K30*F30</f>
        <v>43347.2</v>
      </c>
      <c r="P30" s="37" t="n">
        <f aca="false">M30*G30</f>
        <v>6502.08</v>
      </c>
      <c r="Q30" s="17"/>
      <c r="R30" s="37" t="n">
        <f aca="false">O30*B30</f>
        <v>43347.2</v>
      </c>
      <c r="S30" s="37" t="n">
        <f aca="false">P30*B30</f>
        <v>6502.08</v>
      </c>
      <c r="T30" s="17"/>
      <c r="U30" s="67" t="n">
        <f aca="false">R30+S30</f>
        <v>49849.28</v>
      </c>
      <c r="V30" s="68" t="n">
        <f aca="false">V28</f>
        <v>0.36</v>
      </c>
      <c r="W30" s="37" t="n">
        <f aca="false">U30*V30</f>
        <v>17945.7408</v>
      </c>
      <c r="X30" s="67" t="n">
        <f aca="false">U30+W30</f>
        <v>67795.0208</v>
      </c>
      <c r="Y30" s="17"/>
      <c r="Z30" s="81" t="n">
        <v>0</v>
      </c>
      <c r="AA30" s="82" t="n">
        <f aca="false">Z30*B30</f>
        <v>0</v>
      </c>
      <c r="AB30" s="17"/>
      <c r="AC30" s="17"/>
    </row>
    <row r="31" customFormat="false" ht="12.75" hidden="false" customHeight="false" outlineLevel="0" collapsed="false">
      <c r="A31" s="80" t="s">
        <v>227</v>
      </c>
      <c r="B31" s="65" t="n">
        <v>1</v>
      </c>
      <c r="C31" s="17" t="s">
        <v>228</v>
      </c>
      <c r="D31" s="17" t="s">
        <v>237</v>
      </c>
      <c r="E31" s="17"/>
      <c r="F31" s="63" t="n">
        <v>21.94</v>
      </c>
      <c r="G31" s="64" t="n">
        <f aca="false">F31*1.5</f>
        <v>32.91</v>
      </c>
      <c r="H31" s="17"/>
      <c r="I31" s="65" t="n">
        <v>52</v>
      </c>
      <c r="J31" s="65" t="n">
        <v>40</v>
      </c>
      <c r="K31" s="17" t="n">
        <f aca="false">I31*J31</f>
        <v>2080</v>
      </c>
      <c r="L31" s="66" t="n">
        <v>0.1</v>
      </c>
      <c r="M31" s="17" t="n">
        <f aca="false">K31*L31</f>
        <v>208</v>
      </c>
      <c r="N31" s="17"/>
      <c r="O31" s="37" t="n">
        <f aca="false">K31*F31</f>
        <v>45635.2</v>
      </c>
      <c r="P31" s="37" t="n">
        <f aca="false">M31*G31</f>
        <v>6845.28</v>
      </c>
      <c r="Q31" s="17"/>
      <c r="R31" s="37" t="n">
        <f aca="false">O31*B31</f>
        <v>45635.2</v>
      </c>
      <c r="S31" s="37" t="n">
        <f aca="false">P31*B31</f>
        <v>6845.28</v>
      </c>
      <c r="T31" s="17"/>
      <c r="U31" s="67" t="n">
        <f aca="false">R31+S31</f>
        <v>52480.48</v>
      </c>
      <c r="V31" s="68" t="n">
        <f aca="false">V23</f>
        <v>0.36</v>
      </c>
      <c r="W31" s="37" t="n">
        <f aca="false">U31*V31</f>
        <v>18892.9728</v>
      </c>
      <c r="X31" s="67" t="n">
        <f aca="false">U31+W31</f>
        <v>71373.4528</v>
      </c>
      <c r="Y31" s="17"/>
      <c r="Z31" s="81" t="n">
        <v>0</v>
      </c>
      <c r="AA31" s="82" t="n">
        <f aca="false">Z31*B31</f>
        <v>0</v>
      </c>
      <c r="AB31" s="17"/>
      <c r="AC31" s="17"/>
    </row>
    <row r="32" customFormat="false" ht="12.75" hidden="false" customHeight="false" outlineLevel="0" collapsed="false">
      <c r="A32" s="80" t="s">
        <v>227</v>
      </c>
      <c r="B32" s="65" t="n">
        <v>1</v>
      </c>
      <c r="C32" s="17" t="s">
        <v>228</v>
      </c>
      <c r="D32" s="35" t="s">
        <v>238</v>
      </c>
      <c r="E32" s="17"/>
      <c r="F32" s="83" t="n">
        <v>19.34</v>
      </c>
      <c r="G32" s="64" t="n">
        <f aca="false">F32*1.5</f>
        <v>29.01</v>
      </c>
      <c r="H32" s="17"/>
      <c r="I32" s="65" t="n">
        <v>52</v>
      </c>
      <c r="J32" s="65" t="n">
        <v>40</v>
      </c>
      <c r="K32" s="17" t="n">
        <f aca="false">I32*J32</f>
        <v>2080</v>
      </c>
      <c r="L32" s="66" t="n">
        <v>0.1</v>
      </c>
      <c r="M32" s="17" t="n">
        <f aca="false">K32*L32</f>
        <v>208</v>
      </c>
      <c r="N32" s="17"/>
      <c r="O32" s="37" t="n">
        <f aca="false">K32*F32</f>
        <v>40227.2</v>
      </c>
      <c r="P32" s="37" t="n">
        <f aca="false">M32*G32</f>
        <v>6034.08</v>
      </c>
      <c r="Q32" s="17"/>
      <c r="R32" s="37" t="n">
        <f aca="false">O32*B32</f>
        <v>40227.2</v>
      </c>
      <c r="S32" s="37" t="n">
        <f aca="false">P32*B32</f>
        <v>6034.08</v>
      </c>
      <c r="T32" s="17"/>
      <c r="U32" s="67" t="n">
        <f aca="false">R32+S32</f>
        <v>46261.28</v>
      </c>
      <c r="V32" s="68" t="n">
        <f aca="false">V24</f>
        <v>0.36</v>
      </c>
      <c r="W32" s="37" t="n">
        <f aca="false">U32*V32</f>
        <v>16654.0608</v>
      </c>
      <c r="X32" s="67" t="n">
        <f aca="false">U32+W32</f>
        <v>62915.3408</v>
      </c>
      <c r="Y32" s="17"/>
      <c r="Z32" s="81" t="n">
        <v>0</v>
      </c>
      <c r="AA32" s="82" t="n">
        <f aca="false">Z32*B32</f>
        <v>0</v>
      </c>
      <c r="AB32" s="17"/>
      <c r="AC32" s="17"/>
    </row>
    <row r="33" customFormat="false" ht="12.75" hidden="false" customHeight="false" outlineLevel="0" collapsed="false">
      <c r="A33" s="84" t="s">
        <v>227</v>
      </c>
      <c r="B33" s="85" t="n">
        <v>1</v>
      </c>
      <c r="C33" s="86" t="s">
        <v>228</v>
      </c>
      <c r="D33" s="87" t="s">
        <v>239</v>
      </c>
      <c r="E33" s="86"/>
      <c r="F33" s="88" t="n">
        <v>20</v>
      </c>
      <c r="G33" s="89" t="n">
        <f aca="false">F33*1.5</f>
        <v>30</v>
      </c>
      <c r="H33" s="86"/>
      <c r="I33" s="85" t="n">
        <v>52</v>
      </c>
      <c r="J33" s="85" t="n">
        <v>40</v>
      </c>
      <c r="K33" s="86" t="n">
        <f aca="false">I33*J33</f>
        <v>2080</v>
      </c>
      <c r="L33" s="90" t="n">
        <v>0.1</v>
      </c>
      <c r="M33" s="86" t="n">
        <f aca="false">K33*L33</f>
        <v>208</v>
      </c>
      <c r="N33" s="86"/>
      <c r="O33" s="91" t="n">
        <f aca="false">K33*F33</f>
        <v>41600</v>
      </c>
      <c r="P33" s="91" t="n">
        <f aca="false">M33*G33</f>
        <v>6240</v>
      </c>
      <c r="Q33" s="86"/>
      <c r="R33" s="91" t="n">
        <f aca="false">O33*B33</f>
        <v>41600</v>
      </c>
      <c r="S33" s="91" t="n">
        <f aca="false">P33*B33</f>
        <v>6240</v>
      </c>
      <c r="T33" s="86"/>
      <c r="U33" s="92" t="n">
        <f aca="false">R33+S33</f>
        <v>47840</v>
      </c>
      <c r="V33" s="93" t="n">
        <f aca="false">V25</f>
        <v>0.36</v>
      </c>
      <c r="W33" s="91" t="n">
        <f aca="false">U33*V33</f>
        <v>17222.4</v>
      </c>
      <c r="X33" s="92" t="n">
        <f aca="false">U33+W33</f>
        <v>65062.4</v>
      </c>
      <c r="Y33" s="86"/>
      <c r="Z33" s="94" t="n">
        <v>0</v>
      </c>
      <c r="AA33" s="95" t="n">
        <f aca="false">Z33*B33</f>
        <v>0</v>
      </c>
      <c r="AB33" s="17"/>
      <c r="AC33" s="17"/>
    </row>
    <row r="34" customFormat="false" ht="12.75" hidden="false" customHeight="false" outlineLevel="0" collapsed="false">
      <c r="A34" s="69" t="s">
        <v>227</v>
      </c>
      <c r="B34" s="70" t="n">
        <v>1</v>
      </c>
      <c r="C34" s="71" t="s">
        <v>240</v>
      </c>
      <c r="D34" s="71" t="s">
        <v>241</v>
      </c>
      <c r="E34" s="71"/>
      <c r="F34" s="72" t="n">
        <v>16.29</v>
      </c>
      <c r="G34" s="73" t="n">
        <f aca="false">F34*1.5</f>
        <v>24.435</v>
      </c>
      <c r="H34" s="71"/>
      <c r="I34" s="70" t="n">
        <v>52</v>
      </c>
      <c r="J34" s="70" t="n">
        <v>40</v>
      </c>
      <c r="K34" s="71" t="n">
        <f aca="false">I34*J34</f>
        <v>2080</v>
      </c>
      <c r="L34" s="74" t="n">
        <v>0.1</v>
      </c>
      <c r="M34" s="71" t="n">
        <f aca="false">K34*L34</f>
        <v>208</v>
      </c>
      <c r="N34" s="71"/>
      <c r="O34" s="75" t="n">
        <f aca="false">K34*F34</f>
        <v>33883.2</v>
      </c>
      <c r="P34" s="75" t="n">
        <f aca="false">M34*G34</f>
        <v>5082.48</v>
      </c>
      <c r="Q34" s="71"/>
      <c r="R34" s="75" t="n">
        <f aca="false">O34*B34</f>
        <v>33883.2</v>
      </c>
      <c r="S34" s="75" t="n">
        <f aca="false">P34*B34</f>
        <v>5082.48</v>
      </c>
      <c r="T34" s="71"/>
      <c r="U34" s="76" t="n">
        <f aca="false">R34+S34</f>
        <v>38965.68</v>
      </c>
      <c r="V34" s="77" t="n">
        <f aca="false">V26</f>
        <v>0.36</v>
      </c>
      <c r="W34" s="75" t="n">
        <f aca="false">U34*V34</f>
        <v>14027.6448</v>
      </c>
      <c r="X34" s="76" t="n">
        <f aca="false">U34+W34</f>
        <v>52993.3248</v>
      </c>
      <c r="Y34" s="71"/>
      <c r="Z34" s="78" t="n">
        <v>0</v>
      </c>
      <c r="AA34" s="79" t="n">
        <f aca="false">Z34*B34</f>
        <v>0</v>
      </c>
      <c r="AB34" s="17"/>
      <c r="AC34" s="17"/>
    </row>
    <row r="35" customFormat="false" ht="12.75" hidden="false" customHeight="false" outlineLevel="0" collapsed="false">
      <c r="A35" s="80" t="s">
        <v>227</v>
      </c>
      <c r="B35" s="65" t="n">
        <v>1</v>
      </c>
      <c r="C35" s="17" t="s">
        <v>240</v>
      </c>
      <c r="D35" s="17" t="s">
        <v>242</v>
      </c>
      <c r="E35" s="17"/>
      <c r="F35" s="63" t="n">
        <v>17.17</v>
      </c>
      <c r="G35" s="64" t="n">
        <f aca="false">F35*1.5</f>
        <v>25.755</v>
      </c>
      <c r="H35" s="17"/>
      <c r="I35" s="65" t="n">
        <v>52</v>
      </c>
      <c r="J35" s="65" t="n">
        <v>40</v>
      </c>
      <c r="K35" s="17" t="n">
        <f aca="false">I35*J35</f>
        <v>2080</v>
      </c>
      <c r="L35" s="66" t="n">
        <v>0.1</v>
      </c>
      <c r="M35" s="17" t="n">
        <f aca="false">K35*L35</f>
        <v>208</v>
      </c>
      <c r="N35" s="17"/>
      <c r="O35" s="37" t="n">
        <f aca="false">K35*F35</f>
        <v>35713.6</v>
      </c>
      <c r="P35" s="37" t="n">
        <f aca="false">M35*G35</f>
        <v>5357.04</v>
      </c>
      <c r="Q35" s="17"/>
      <c r="R35" s="37" t="n">
        <f aca="false">O35*B35</f>
        <v>35713.6</v>
      </c>
      <c r="S35" s="37" t="n">
        <f aca="false">P35*B35</f>
        <v>5357.04</v>
      </c>
      <c r="T35" s="17"/>
      <c r="U35" s="67" t="n">
        <f aca="false">R35+S35</f>
        <v>41070.64</v>
      </c>
      <c r="V35" s="68" t="n">
        <f aca="false">V27</f>
        <v>0.36</v>
      </c>
      <c r="W35" s="37" t="n">
        <f aca="false">U35*V35</f>
        <v>14785.4304</v>
      </c>
      <c r="X35" s="67" t="n">
        <f aca="false">U35+W35</f>
        <v>55856.0704</v>
      </c>
      <c r="Y35" s="17"/>
      <c r="Z35" s="81" t="n">
        <v>0</v>
      </c>
      <c r="AA35" s="82" t="n">
        <f aca="false">Z35*B35</f>
        <v>0</v>
      </c>
      <c r="AB35" s="17"/>
      <c r="AC35" s="17"/>
    </row>
    <row r="36" customFormat="false" ht="12.75" hidden="false" customHeight="false" outlineLevel="0" collapsed="false">
      <c r="A36" s="80" t="s">
        <v>227</v>
      </c>
      <c r="B36" s="65" t="n">
        <v>1</v>
      </c>
      <c r="C36" s="17" t="s">
        <v>240</v>
      </c>
      <c r="D36" s="17" t="s">
        <v>243</v>
      </c>
      <c r="E36" s="17"/>
      <c r="F36" s="63" t="n">
        <v>19.68</v>
      </c>
      <c r="G36" s="64" t="n">
        <f aca="false">F36*1.5</f>
        <v>29.52</v>
      </c>
      <c r="H36" s="17"/>
      <c r="I36" s="65" t="n">
        <v>52</v>
      </c>
      <c r="J36" s="65" t="n">
        <v>40</v>
      </c>
      <c r="K36" s="17" t="n">
        <f aca="false">I36*J36</f>
        <v>2080</v>
      </c>
      <c r="L36" s="66" t="n">
        <v>0.1</v>
      </c>
      <c r="M36" s="17" t="n">
        <f aca="false">K36*L36</f>
        <v>208</v>
      </c>
      <c r="N36" s="17"/>
      <c r="O36" s="37" t="n">
        <f aca="false">K36*F36</f>
        <v>40934.4</v>
      </c>
      <c r="P36" s="37" t="n">
        <f aca="false">M36*G36</f>
        <v>6140.16</v>
      </c>
      <c r="Q36" s="17"/>
      <c r="R36" s="37" t="n">
        <f aca="false">O36*B36</f>
        <v>40934.4</v>
      </c>
      <c r="S36" s="37" t="n">
        <f aca="false">P36*B36</f>
        <v>6140.16</v>
      </c>
      <c r="T36" s="17"/>
      <c r="U36" s="67" t="n">
        <f aca="false">R36+S36</f>
        <v>47074.56</v>
      </c>
      <c r="V36" s="68" t="n">
        <f aca="false">V28</f>
        <v>0.36</v>
      </c>
      <c r="W36" s="37" t="n">
        <f aca="false">U36*V36</f>
        <v>16946.8416</v>
      </c>
      <c r="X36" s="67" t="n">
        <f aca="false">U36+W36</f>
        <v>64021.4016</v>
      </c>
      <c r="Y36" s="17"/>
      <c r="Z36" s="81" t="n">
        <v>0</v>
      </c>
      <c r="AA36" s="82" t="n">
        <f aca="false">Z36*B36</f>
        <v>0</v>
      </c>
      <c r="AB36" s="17"/>
      <c r="AC36" s="17"/>
    </row>
    <row r="37" customFormat="false" ht="12.75" hidden="false" customHeight="false" outlineLevel="0" collapsed="false">
      <c r="A37" s="80" t="s">
        <v>227</v>
      </c>
      <c r="B37" s="65" t="n">
        <v>1</v>
      </c>
      <c r="C37" s="17" t="s">
        <v>240</v>
      </c>
      <c r="D37" s="17" t="s">
        <v>244</v>
      </c>
      <c r="E37" s="17"/>
      <c r="F37" s="63" t="n">
        <v>18.95</v>
      </c>
      <c r="G37" s="64" t="n">
        <f aca="false">F37*1.5</f>
        <v>28.425</v>
      </c>
      <c r="H37" s="17"/>
      <c r="I37" s="65" t="n">
        <v>52</v>
      </c>
      <c r="J37" s="65" t="n">
        <v>40</v>
      </c>
      <c r="K37" s="17" t="n">
        <f aca="false">I37*J37</f>
        <v>2080</v>
      </c>
      <c r="L37" s="66" t="n">
        <v>0.1</v>
      </c>
      <c r="M37" s="17" t="n">
        <f aca="false">K37*L37</f>
        <v>208</v>
      </c>
      <c r="N37" s="17"/>
      <c r="O37" s="37" t="n">
        <f aca="false">K37*F37</f>
        <v>39416</v>
      </c>
      <c r="P37" s="37" t="n">
        <f aca="false">M37*G37</f>
        <v>5912.4</v>
      </c>
      <c r="Q37" s="17"/>
      <c r="R37" s="37" t="n">
        <f aca="false">O37*B37</f>
        <v>39416</v>
      </c>
      <c r="S37" s="37" t="n">
        <f aca="false">P37*B37</f>
        <v>5912.4</v>
      </c>
      <c r="T37" s="17"/>
      <c r="U37" s="67" t="n">
        <f aca="false">R37+S37</f>
        <v>45328.4</v>
      </c>
      <c r="V37" s="68" t="n">
        <f aca="false">V29</f>
        <v>0.36</v>
      </c>
      <c r="W37" s="37" t="n">
        <f aca="false">U37*V37</f>
        <v>16318.224</v>
      </c>
      <c r="X37" s="67" t="n">
        <f aca="false">U37+W37</f>
        <v>61646.624</v>
      </c>
      <c r="Y37" s="17"/>
      <c r="Z37" s="81" t="n">
        <v>0</v>
      </c>
      <c r="AA37" s="82" t="n">
        <f aca="false">Z37*B37</f>
        <v>0</v>
      </c>
      <c r="AB37" s="17"/>
      <c r="AC37" s="17"/>
    </row>
    <row r="38" customFormat="false" ht="12.75" hidden="false" customHeight="false" outlineLevel="0" collapsed="false">
      <c r="A38" s="80" t="s">
        <v>227</v>
      </c>
      <c r="B38" s="65" t="n">
        <v>1</v>
      </c>
      <c r="C38" s="17" t="s">
        <v>240</v>
      </c>
      <c r="D38" s="96" t="s">
        <v>222</v>
      </c>
      <c r="E38" s="17"/>
      <c r="F38" s="63" t="n">
        <v>14.28</v>
      </c>
      <c r="G38" s="64" t="n">
        <f aca="false">F38*1.5</f>
        <v>21.42</v>
      </c>
      <c r="H38" s="17"/>
      <c r="I38" s="65" t="n">
        <v>52</v>
      </c>
      <c r="J38" s="65" t="n">
        <v>40</v>
      </c>
      <c r="K38" s="17" t="n">
        <f aca="false">I38*J38</f>
        <v>2080</v>
      </c>
      <c r="L38" s="66" t="n">
        <v>0.1</v>
      </c>
      <c r="M38" s="17" t="n">
        <f aca="false">K38*L38</f>
        <v>208</v>
      </c>
      <c r="N38" s="17"/>
      <c r="O38" s="37" t="n">
        <f aca="false">K38*F38</f>
        <v>29702.4</v>
      </c>
      <c r="P38" s="37" t="n">
        <f aca="false">M38*G38</f>
        <v>4455.36</v>
      </c>
      <c r="Q38" s="17"/>
      <c r="R38" s="37" t="n">
        <f aca="false">O38*B38</f>
        <v>29702.4</v>
      </c>
      <c r="S38" s="37" t="n">
        <f aca="false">P38*B38</f>
        <v>4455.36</v>
      </c>
      <c r="T38" s="17"/>
      <c r="U38" s="67" t="n">
        <f aca="false">R38+S38</f>
        <v>34157.76</v>
      </c>
      <c r="V38" s="68" t="n">
        <f aca="false">V30</f>
        <v>0.36</v>
      </c>
      <c r="W38" s="37" t="n">
        <f aca="false">U38*V38</f>
        <v>12296.7936</v>
      </c>
      <c r="X38" s="67" t="n">
        <f aca="false">U38+W38</f>
        <v>46454.5536</v>
      </c>
      <c r="Y38" s="17"/>
      <c r="Z38" s="81" t="n">
        <v>0</v>
      </c>
      <c r="AA38" s="82" t="n">
        <f aca="false">Z38*B38</f>
        <v>0</v>
      </c>
      <c r="AB38" s="17"/>
      <c r="AC38" s="17"/>
    </row>
    <row r="39" customFormat="false" ht="12.75" hidden="false" customHeight="false" outlineLevel="0" collapsed="false">
      <c r="A39" s="84" t="s">
        <v>227</v>
      </c>
      <c r="B39" s="85" t="n">
        <v>1</v>
      </c>
      <c r="C39" s="86" t="s">
        <v>240</v>
      </c>
      <c r="D39" s="97" t="s">
        <v>222</v>
      </c>
      <c r="E39" s="86"/>
      <c r="F39" s="98" t="n">
        <v>14.28</v>
      </c>
      <c r="G39" s="89" t="n">
        <f aca="false">F39*1.5</f>
        <v>21.42</v>
      </c>
      <c r="H39" s="86"/>
      <c r="I39" s="85" t="n">
        <v>52</v>
      </c>
      <c r="J39" s="85" t="n">
        <v>40</v>
      </c>
      <c r="K39" s="86" t="n">
        <f aca="false">I39*J39</f>
        <v>2080</v>
      </c>
      <c r="L39" s="90" t="n">
        <v>0.1</v>
      </c>
      <c r="M39" s="86" t="n">
        <f aca="false">K39*L39</f>
        <v>208</v>
      </c>
      <c r="N39" s="86"/>
      <c r="O39" s="91" t="n">
        <f aca="false">K39*F39</f>
        <v>29702.4</v>
      </c>
      <c r="P39" s="91" t="n">
        <f aca="false">M39*G39</f>
        <v>4455.36</v>
      </c>
      <c r="Q39" s="86"/>
      <c r="R39" s="91" t="n">
        <f aca="false">O39*B39</f>
        <v>29702.4</v>
      </c>
      <c r="S39" s="91" t="n">
        <f aca="false">P39*B39</f>
        <v>4455.36</v>
      </c>
      <c r="T39" s="86"/>
      <c r="U39" s="92" t="n">
        <f aca="false">R39+S39</f>
        <v>34157.76</v>
      </c>
      <c r="V39" s="93" t="n">
        <f aca="false">V31</f>
        <v>0.36</v>
      </c>
      <c r="W39" s="91" t="n">
        <f aca="false">U39*V39</f>
        <v>12296.7936</v>
      </c>
      <c r="X39" s="92" t="n">
        <f aca="false">U39+W39</f>
        <v>46454.5536</v>
      </c>
      <c r="Y39" s="86"/>
      <c r="Z39" s="94" t="n">
        <v>0</v>
      </c>
      <c r="AA39" s="95" t="n">
        <f aca="false">Z39*B39</f>
        <v>0</v>
      </c>
      <c r="AB39" s="17"/>
      <c r="AC39" s="17"/>
    </row>
    <row r="40" customFormat="false" ht="12.75" hidden="false" customHeight="false" outlineLevel="0" collapsed="false">
      <c r="A40" s="99" t="s">
        <v>227</v>
      </c>
      <c r="B40" s="65" t="n">
        <v>1</v>
      </c>
      <c r="C40" s="99" t="s">
        <v>245</v>
      </c>
      <c r="D40" s="99" t="s">
        <v>246</v>
      </c>
      <c r="E40" s="99"/>
      <c r="F40" s="63" t="n">
        <v>12.61</v>
      </c>
      <c r="G40" s="100" t="n">
        <f aca="false">F40*1.5</f>
        <v>18.915</v>
      </c>
      <c r="H40" s="99"/>
      <c r="I40" s="65" t="n">
        <v>52</v>
      </c>
      <c r="J40" s="65" t="n">
        <v>40</v>
      </c>
      <c r="K40" s="99" t="n">
        <f aca="false">I40*J40</f>
        <v>2080</v>
      </c>
      <c r="L40" s="66" t="n">
        <v>0.1</v>
      </c>
      <c r="M40" s="99" t="n">
        <f aca="false">K40*L40</f>
        <v>208</v>
      </c>
      <c r="N40" s="99"/>
      <c r="O40" s="101" t="n">
        <f aca="false">K40*F40</f>
        <v>26228.8</v>
      </c>
      <c r="P40" s="101" t="n">
        <f aca="false">M40*G40</f>
        <v>3934.32</v>
      </c>
      <c r="Q40" s="99"/>
      <c r="R40" s="101" t="n">
        <f aca="false">O40*B40</f>
        <v>26228.8</v>
      </c>
      <c r="S40" s="101" t="n">
        <f aca="false">P40*B40</f>
        <v>3934.32</v>
      </c>
      <c r="T40" s="99"/>
      <c r="U40" s="67" t="n">
        <f aca="false">R40+S40</f>
        <v>30163.12</v>
      </c>
      <c r="V40" s="102" t="n">
        <f aca="false">V28</f>
        <v>0.36</v>
      </c>
      <c r="W40" s="101" t="n">
        <f aca="false">U40*V40</f>
        <v>10858.7232</v>
      </c>
      <c r="X40" s="67" t="n">
        <f aca="false">U40+W40</f>
        <v>41021.8432</v>
      </c>
      <c r="Y40" s="99"/>
      <c r="Z40" s="81" t="n">
        <v>0</v>
      </c>
      <c r="AA40" s="101" t="n">
        <f aca="false">Z40*B40</f>
        <v>0</v>
      </c>
      <c r="AB40" s="17"/>
      <c r="AC40" s="17"/>
    </row>
    <row r="41" customFormat="false" ht="12.75" hidden="false" customHeight="false" outlineLevel="0" collapsed="false">
      <c r="A41" s="13" t="s">
        <v>227</v>
      </c>
      <c r="B41" s="56" t="n">
        <v>1</v>
      </c>
      <c r="C41" s="13" t="s">
        <v>245</v>
      </c>
      <c r="D41" s="13" t="s">
        <v>247</v>
      </c>
      <c r="E41" s="13"/>
      <c r="F41" s="103" t="n">
        <v>12.01</v>
      </c>
      <c r="G41" s="104" t="n">
        <f aca="false">F41*1.5</f>
        <v>18.015</v>
      </c>
      <c r="H41" s="13"/>
      <c r="I41" s="56" t="n">
        <v>52</v>
      </c>
      <c r="J41" s="56" t="n">
        <v>40</v>
      </c>
      <c r="K41" s="13" t="n">
        <f aca="false">I41*J41</f>
        <v>2080</v>
      </c>
      <c r="L41" s="66" t="n">
        <v>0.1</v>
      </c>
      <c r="M41" s="13" t="n">
        <f aca="false">K41*L41</f>
        <v>208</v>
      </c>
      <c r="N41" s="13"/>
      <c r="O41" s="105" t="n">
        <f aca="false">K41*F41</f>
        <v>24980.8</v>
      </c>
      <c r="P41" s="105" t="n">
        <f aca="false">M41*G41</f>
        <v>3747.12</v>
      </c>
      <c r="Q41" s="13"/>
      <c r="R41" s="105" t="n">
        <f aca="false">O41*B41</f>
        <v>24980.8</v>
      </c>
      <c r="S41" s="105" t="n">
        <f aca="false">P41*B41</f>
        <v>3747.12</v>
      </c>
      <c r="T41" s="13"/>
      <c r="U41" s="6" t="n">
        <f aca="false">R41+S41</f>
        <v>28727.92</v>
      </c>
      <c r="V41" s="106" t="n">
        <f aca="false">V29</f>
        <v>0.36</v>
      </c>
      <c r="W41" s="105" t="n">
        <f aca="false">U41*V41</f>
        <v>10342.0512</v>
      </c>
      <c r="X41" s="6" t="n">
        <f aca="false">U41+W41</f>
        <v>39069.9712</v>
      </c>
      <c r="Y41" s="13"/>
      <c r="Z41" s="57" t="n">
        <v>0</v>
      </c>
      <c r="AA41" s="105" t="n">
        <f aca="false">Z41*B41</f>
        <v>0</v>
      </c>
    </row>
    <row r="42" customFormat="false" ht="12.75" hidden="false" customHeight="false" outlineLevel="0" collapsed="false">
      <c r="A42" s="13" t="s">
        <v>227</v>
      </c>
      <c r="B42" s="56" t="n">
        <v>1</v>
      </c>
      <c r="C42" s="13" t="s">
        <v>245</v>
      </c>
      <c r="D42" s="13" t="s">
        <v>248</v>
      </c>
      <c r="E42" s="13"/>
      <c r="F42" s="103" t="n">
        <v>12.01</v>
      </c>
      <c r="G42" s="104" t="n">
        <f aca="false">F42*1.5</f>
        <v>18.015</v>
      </c>
      <c r="H42" s="13"/>
      <c r="I42" s="56" t="n">
        <v>52</v>
      </c>
      <c r="J42" s="56" t="n">
        <v>40</v>
      </c>
      <c r="K42" s="13" t="n">
        <f aca="false">I42*J42</f>
        <v>2080</v>
      </c>
      <c r="L42" s="66" t="n">
        <v>0.1</v>
      </c>
      <c r="M42" s="13" t="n">
        <f aca="false">K42*L42</f>
        <v>208</v>
      </c>
      <c r="N42" s="13"/>
      <c r="O42" s="105" t="n">
        <f aca="false">K42*F42</f>
        <v>24980.8</v>
      </c>
      <c r="P42" s="105" t="n">
        <f aca="false">M42*G42</f>
        <v>3747.12</v>
      </c>
      <c r="Q42" s="13"/>
      <c r="R42" s="105" t="n">
        <f aca="false">O42*B42</f>
        <v>24980.8</v>
      </c>
      <c r="S42" s="105" t="n">
        <f aca="false">P42*B42</f>
        <v>3747.12</v>
      </c>
      <c r="T42" s="13"/>
      <c r="U42" s="6" t="n">
        <f aca="false">R42+S42</f>
        <v>28727.92</v>
      </c>
      <c r="V42" s="106" t="n">
        <f aca="false">V30</f>
        <v>0.36</v>
      </c>
      <c r="W42" s="105" t="n">
        <f aca="false">U42*V42</f>
        <v>10342.0512</v>
      </c>
      <c r="X42" s="6" t="n">
        <f aca="false">U42+W42</f>
        <v>39069.9712</v>
      </c>
      <c r="Y42" s="13"/>
      <c r="Z42" s="57" t="n">
        <v>0</v>
      </c>
      <c r="AA42" s="105" t="n">
        <f aca="false">Z42*B42</f>
        <v>0</v>
      </c>
    </row>
    <row r="43" customFormat="false" ht="12.75" hidden="false" customHeight="false" outlineLevel="0" collapsed="false">
      <c r="A43" s="13" t="s">
        <v>227</v>
      </c>
      <c r="B43" s="56" t="n">
        <v>1</v>
      </c>
      <c r="C43" s="13" t="s">
        <v>245</v>
      </c>
      <c r="D43" s="60" t="s">
        <v>222</v>
      </c>
      <c r="E43" s="13"/>
      <c r="F43" s="103" t="n">
        <v>12.01</v>
      </c>
      <c r="G43" s="104" t="n">
        <f aca="false">F43*1.5</f>
        <v>18.015</v>
      </c>
      <c r="H43" s="13"/>
      <c r="I43" s="56" t="n">
        <v>52</v>
      </c>
      <c r="J43" s="56" t="n">
        <v>40</v>
      </c>
      <c r="K43" s="13" t="n">
        <f aca="false">I43*J43</f>
        <v>2080</v>
      </c>
      <c r="L43" s="66" t="n">
        <v>0.1</v>
      </c>
      <c r="M43" s="13" t="n">
        <f aca="false">K43*L43</f>
        <v>208</v>
      </c>
      <c r="N43" s="13"/>
      <c r="O43" s="105" t="n">
        <f aca="false">K43*F43</f>
        <v>24980.8</v>
      </c>
      <c r="P43" s="105" t="n">
        <f aca="false">M43*G43</f>
        <v>3747.12</v>
      </c>
      <c r="Q43" s="13"/>
      <c r="R43" s="105" t="n">
        <f aca="false">O43*B43</f>
        <v>24980.8</v>
      </c>
      <c r="S43" s="105" t="n">
        <f aca="false">P43*B43</f>
        <v>3747.12</v>
      </c>
      <c r="T43" s="13"/>
      <c r="U43" s="6" t="n">
        <f aca="false">R43+S43</f>
        <v>28727.92</v>
      </c>
      <c r="V43" s="106" t="n">
        <f aca="false">V31</f>
        <v>0.36</v>
      </c>
      <c r="W43" s="105" t="n">
        <f aca="false">U43*V43</f>
        <v>10342.0512</v>
      </c>
      <c r="X43" s="6" t="n">
        <f aca="false">U43+W43</f>
        <v>39069.9712</v>
      </c>
      <c r="Y43" s="13"/>
      <c r="Z43" s="57" t="n">
        <v>0</v>
      </c>
      <c r="AA43" s="105" t="n">
        <f aca="false">Z43*B43</f>
        <v>0</v>
      </c>
    </row>
    <row r="44" customFormat="false" ht="12.75" hidden="false" customHeight="false" outlineLevel="0" collapsed="false">
      <c r="A44" s="0" t="s">
        <v>227</v>
      </c>
      <c r="B44" s="107" t="n">
        <v>1</v>
      </c>
      <c r="C44" s="0" t="s">
        <v>245</v>
      </c>
      <c r="D44" s="60" t="s">
        <v>222</v>
      </c>
      <c r="F44" s="103" t="n">
        <v>12.01</v>
      </c>
      <c r="G44" s="108" t="n">
        <f aca="false">F44*1.5</f>
        <v>18.015</v>
      </c>
      <c r="I44" s="56" t="n">
        <v>52</v>
      </c>
      <c r="J44" s="56" t="n">
        <v>40</v>
      </c>
      <c r="K44" s="0" t="n">
        <f aca="false">I44*J44</f>
        <v>2080</v>
      </c>
      <c r="L44" s="66" t="n">
        <v>0.1</v>
      </c>
      <c r="M44" s="0" t="n">
        <f aca="false">K44*L44</f>
        <v>208</v>
      </c>
      <c r="O44" s="4" t="n">
        <f aca="false">K44*F44</f>
        <v>24980.8</v>
      </c>
      <c r="P44" s="4" t="n">
        <f aca="false">M44*G44</f>
        <v>3747.12</v>
      </c>
      <c r="R44" s="4" t="n">
        <f aca="false">O44*B44</f>
        <v>24980.8</v>
      </c>
      <c r="S44" s="4" t="n">
        <f aca="false">P44*B44</f>
        <v>3747.12</v>
      </c>
      <c r="U44" s="109" t="n">
        <f aca="false">R44+S44</f>
        <v>28727.92</v>
      </c>
      <c r="V44" s="61" t="n">
        <f aca="false">V31</f>
        <v>0.36</v>
      </c>
      <c r="W44" s="4" t="n">
        <f aca="false">U44*V44</f>
        <v>10342.0512</v>
      </c>
      <c r="X44" s="109" t="n">
        <f aca="false">U44+W44</f>
        <v>39069.9712</v>
      </c>
      <c r="Z44" s="57" t="n">
        <v>0</v>
      </c>
      <c r="AA44" s="5" t="n">
        <f aca="false">Z44*B44</f>
        <v>0</v>
      </c>
    </row>
    <row r="45" customFormat="false" ht="12.75" hidden="false" customHeight="false" outlineLevel="0" collapsed="false">
      <c r="B45" s="0" t="n">
        <f aca="false">SUM(B18:B44)</f>
        <v>27</v>
      </c>
      <c r="F45" s="108"/>
      <c r="G45" s="108"/>
      <c r="P45" s="4"/>
      <c r="S45" s="4"/>
      <c r="U45" s="6" t="n">
        <f aca="false">SUM(U18:U44)</f>
        <v>1417405.88</v>
      </c>
      <c r="V45" s="61"/>
      <c r="W45" s="4" t="n">
        <f aca="false">SUM(W18:W44)</f>
        <v>456266.1168</v>
      </c>
      <c r="X45" s="6" t="n">
        <f aca="false">SUM(X18:X44)</f>
        <v>1873671.9968</v>
      </c>
      <c r="Z45" s="4"/>
      <c r="AA45" s="4" t="n">
        <f aca="false">SUM(AA18:AA44)</f>
        <v>0</v>
      </c>
    </row>
    <row r="46" customFormat="false" ht="12.75" hidden="false" customHeight="false" outlineLevel="0" collapsed="false">
      <c r="F46" s="108"/>
      <c r="G46" s="108"/>
      <c r="P46" s="4"/>
      <c r="S46" s="4"/>
      <c r="U46" s="2"/>
      <c r="V46" s="61"/>
      <c r="X46" s="2"/>
    </row>
    <row r="47" customFormat="false" ht="12.75" hidden="false" customHeight="false" outlineLevel="0" collapsed="false">
      <c r="A47" s="0" t="s">
        <v>5</v>
      </c>
      <c r="B47" s="56" t="n">
        <v>1</v>
      </c>
      <c r="C47" s="0" t="s">
        <v>249</v>
      </c>
      <c r="E47" s="57" t="n">
        <v>72800</v>
      </c>
      <c r="F47" s="108"/>
      <c r="G47" s="108"/>
      <c r="P47" s="4"/>
      <c r="S47" s="4"/>
      <c r="U47" s="6" t="n">
        <f aca="false">E47</f>
        <v>72800</v>
      </c>
      <c r="V47" s="61" t="n">
        <v>0.36</v>
      </c>
      <c r="W47" s="4" t="n">
        <f aca="false">U47*V47</f>
        <v>26208</v>
      </c>
      <c r="X47" s="6" t="n">
        <f aca="false">U47+W47</f>
        <v>99008</v>
      </c>
      <c r="Z47" s="57" t="n">
        <v>0</v>
      </c>
      <c r="AA47" s="4" t="n">
        <f aca="false">Z47*B47</f>
        <v>0</v>
      </c>
    </row>
    <row r="48" customFormat="false" ht="12.75" hidden="false" customHeight="false" outlineLevel="0" collapsed="false">
      <c r="A48" s="0" t="s">
        <v>227</v>
      </c>
      <c r="B48" s="56" t="n">
        <v>1</v>
      </c>
      <c r="C48" s="0" t="s">
        <v>250</v>
      </c>
      <c r="D48" s="0" t="s">
        <v>251</v>
      </c>
      <c r="F48" s="103" t="n">
        <v>18.46</v>
      </c>
      <c r="G48" s="108" t="n">
        <f aca="false">F48*1.5</f>
        <v>27.69</v>
      </c>
      <c r="I48" s="56" t="n">
        <v>52</v>
      </c>
      <c r="J48" s="56" t="n">
        <v>40</v>
      </c>
      <c r="K48" s="0" t="n">
        <f aca="false">I48*J48</f>
        <v>2080</v>
      </c>
      <c r="L48" s="66" t="n">
        <v>0</v>
      </c>
      <c r="M48" s="0" t="n">
        <f aca="false">K48*L48</f>
        <v>0</v>
      </c>
      <c r="O48" s="4" t="n">
        <f aca="false">K48*F48</f>
        <v>38396.8</v>
      </c>
      <c r="P48" s="4" t="n">
        <f aca="false">M48*G48</f>
        <v>0</v>
      </c>
      <c r="R48" s="4" t="n">
        <f aca="false">O48*B48</f>
        <v>38396.8</v>
      </c>
      <c r="S48" s="4" t="n">
        <f aca="false">P48*B48</f>
        <v>0</v>
      </c>
      <c r="U48" s="6" t="n">
        <f aca="false">R48+S48</f>
        <v>38396.8</v>
      </c>
      <c r="V48" s="61" t="n">
        <f aca="false">V44</f>
        <v>0.36</v>
      </c>
      <c r="W48" s="4" t="n">
        <f aca="false">U48*V48</f>
        <v>13822.848</v>
      </c>
      <c r="X48" s="6" t="n">
        <f aca="false">U48+W48</f>
        <v>52219.648</v>
      </c>
      <c r="Z48" s="57" t="n">
        <v>0</v>
      </c>
      <c r="AA48" s="4" t="n">
        <f aca="false">Z48*B48</f>
        <v>0</v>
      </c>
    </row>
    <row r="49" customFormat="false" ht="12.75" hidden="false" customHeight="false" outlineLevel="0" collapsed="false">
      <c r="A49" s="0" t="s">
        <v>227</v>
      </c>
      <c r="B49" s="107" t="n">
        <v>1</v>
      </c>
      <c r="C49" s="0" t="s">
        <v>252</v>
      </c>
      <c r="D49" s="0" t="s">
        <v>253</v>
      </c>
      <c r="F49" s="103" t="n">
        <v>17</v>
      </c>
      <c r="G49" s="108" t="n">
        <f aca="false">F49*1.5</f>
        <v>25.5</v>
      </c>
      <c r="I49" s="56" t="n">
        <v>52</v>
      </c>
      <c r="J49" s="56" t="n">
        <v>40</v>
      </c>
      <c r="K49" s="0" t="n">
        <f aca="false">I49*J49</f>
        <v>2080</v>
      </c>
      <c r="L49" s="66" t="n">
        <v>0</v>
      </c>
      <c r="M49" s="0" t="n">
        <f aca="false">K49*L49</f>
        <v>0</v>
      </c>
      <c r="O49" s="4" t="n">
        <f aca="false">K49*F49</f>
        <v>35360</v>
      </c>
      <c r="P49" s="4" t="n">
        <f aca="false">M49*G49</f>
        <v>0</v>
      </c>
      <c r="R49" s="4" t="n">
        <f aca="false">O49*B49</f>
        <v>35360</v>
      </c>
      <c r="S49" s="4" t="n">
        <f aca="false">P49*B49</f>
        <v>0</v>
      </c>
      <c r="U49" s="109" t="n">
        <f aca="false">R49+S49</f>
        <v>35360</v>
      </c>
      <c r="V49" s="61" t="n">
        <f aca="false">V48</f>
        <v>0.36</v>
      </c>
      <c r="W49" s="4" t="n">
        <f aca="false">U49*V49</f>
        <v>12729.6</v>
      </c>
      <c r="X49" s="109" t="n">
        <f aca="false">U49+W49</f>
        <v>48089.6</v>
      </c>
      <c r="Z49" s="57" t="n">
        <v>0</v>
      </c>
      <c r="AA49" s="5" t="n">
        <f aca="false">Z49*B49</f>
        <v>0</v>
      </c>
    </row>
    <row r="50" customFormat="false" ht="12.75" hidden="false" customHeight="false" outlineLevel="0" collapsed="false">
      <c r="B50" s="0" t="n">
        <f aca="false">SUM(B47:B49)</f>
        <v>3</v>
      </c>
      <c r="S50" s="4"/>
      <c r="U50" s="6" t="n">
        <f aca="false">SUM(U47:U49)</f>
        <v>146556.8</v>
      </c>
      <c r="W50" s="4" t="n">
        <f aca="false">SUM(W47:W49)</f>
        <v>52760.448</v>
      </c>
      <c r="X50" s="6" t="n">
        <f aca="false">SUM(X47:X49)</f>
        <v>199317.248</v>
      </c>
      <c r="AA50" s="4" t="n">
        <f aca="false">SUM(AA47:AA49)</f>
        <v>0</v>
      </c>
    </row>
    <row r="51" customFormat="false" ht="12.75" hidden="false" customHeight="false" outlineLevel="0" collapsed="false">
      <c r="U51" s="2"/>
    </row>
    <row r="52" customFormat="false" ht="12.75" hidden="false" customHeight="false" outlineLevel="0" collapsed="false">
      <c r="A52" s="0" t="s">
        <v>254</v>
      </c>
      <c r="B52" s="0" t="n">
        <f aca="false">B45+B50</f>
        <v>30</v>
      </c>
      <c r="U52" s="6" t="n">
        <f aca="false">U45+U50</f>
        <v>1563962.68</v>
      </c>
      <c r="W52" s="6" t="n">
        <f aca="false">W45+W50</f>
        <v>509026.5648</v>
      </c>
      <c r="X52" s="6" t="n">
        <f aca="false">X45+X50</f>
        <v>2072989.2448</v>
      </c>
      <c r="AA52" s="4" t="n">
        <f aca="false">AA45+AA50</f>
        <v>0</v>
      </c>
    </row>
    <row r="54" customFormat="false" ht="12.75" hidden="false" customHeight="false" outlineLevel="0" collapsed="false">
      <c r="B54" s="2" t="s">
        <v>255</v>
      </c>
      <c r="U54" s="4"/>
    </row>
    <row r="55" customFormat="false" ht="12.75" hidden="false" customHeight="false" outlineLevel="0" collapsed="false">
      <c r="C55" s="0" t="s">
        <v>256</v>
      </c>
    </row>
    <row r="56" customFormat="false" ht="12.75" hidden="false" customHeight="false" outlineLevel="0" collapsed="false">
      <c r="C56" s="0" t="s">
        <v>257</v>
      </c>
    </row>
    <row r="57" customFormat="false" ht="12.75" hidden="false" customHeight="false" outlineLevel="0" collapsed="false">
      <c r="C57" s="0" t="s">
        <v>258</v>
      </c>
    </row>
    <row r="58" customFormat="false" ht="12.75" hidden="false" customHeight="false" outlineLevel="0" collapsed="false">
      <c r="C58" s="0" t="s">
        <v>259</v>
      </c>
    </row>
    <row r="59" customFormat="false" ht="12.75" hidden="false" customHeight="false" outlineLevel="0" collapsed="false">
      <c r="C59" s="0" t="n">
        <v>5</v>
      </c>
      <c r="E59" s="0" t="s">
        <v>260</v>
      </c>
      <c r="F59" s="0" t="n">
        <v>2</v>
      </c>
      <c r="G59" s="0" t="s">
        <v>261</v>
      </c>
    </row>
    <row r="60" customFormat="false" ht="12.75" hidden="false" customHeight="false" outlineLevel="0" collapsed="false">
      <c r="C60" s="0" t="n">
        <v>15</v>
      </c>
      <c r="E60" s="0" t="s">
        <v>260</v>
      </c>
      <c r="F60" s="0" t="n">
        <v>3</v>
      </c>
      <c r="G60" s="0" t="s">
        <v>261</v>
      </c>
    </row>
    <row r="61" customFormat="false" ht="12.75" hidden="false" customHeight="false" outlineLevel="0" collapsed="false">
      <c r="C61" s="53" t="s">
        <v>262</v>
      </c>
      <c r="D61" s="53"/>
      <c r="E61" s="0" t="s">
        <v>260</v>
      </c>
      <c r="F61" s="0" t="n">
        <v>4</v>
      </c>
      <c r="G61" s="0" t="s">
        <v>261</v>
      </c>
    </row>
    <row r="62" customFormat="false" ht="12.75" hidden="false" customHeight="false" outlineLevel="0" collapsed="false">
      <c r="C62" s="0" t="s">
        <v>263</v>
      </c>
      <c r="E62" s="0" t="s">
        <v>264</v>
      </c>
    </row>
    <row r="64" customFormat="false" ht="12.75" hidden="false" customHeight="false" outlineLevel="0" collapsed="false">
      <c r="C64" s="110" t="s">
        <v>216</v>
      </c>
      <c r="D64" s="110"/>
    </row>
    <row r="65" customFormat="false" ht="12.75" hidden="false" customHeight="false" outlineLevel="0" collapsed="false">
      <c r="C65" s="0" t="s">
        <v>265</v>
      </c>
      <c r="E65" s="111" t="n">
        <v>20000</v>
      </c>
    </row>
    <row r="66" customFormat="false" ht="12.75" hidden="false" customHeight="false" outlineLevel="0" collapsed="false">
      <c r="C66" s="0" t="s">
        <v>266</v>
      </c>
      <c r="E66" s="4" t="n">
        <v>12000</v>
      </c>
    </row>
    <row r="67" customFormat="false" ht="12.75" hidden="false" customHeight="false" outlineLevel="0" collapsed="false">
      <c r="C67" s="0" t="s">
        <v>267</v>
      </c>
      <c r="E67" s="4" t="n">
        <v>8000</v>
      </c>
    </row>
    <row r="68" customFormat="false" ht="12.75" hidden="false" customHeight="false" outlineLevel="0" collapsed="false">
      <c r="C68" s="0" t="s">
        <v>228</v>
      </c>
      <c r="E68" s="4" t="n">
        <v>7000</v>
      </c>
    </row>
    <row r="69" customFormat="false" ht="12.75" hidden="false" customHeight="false" outlineLevel="0" collapsed="false">
      <c r="C69" s="0" t="s">
        <v>240</v>
      </c>
      <c r="E69" s="4" t="n">
        <v>6000</v>
      </c>
    </row>
    <row r="70" customFormat="false" ht="12.75" hidden="false" customHeight="false" outlineLevel="0" collapsed="false">
      <c r="C70" s="0" t="s">
        <v>245</v>
      </c>
      <c r="E70" s="4" t="n">
        <v>4000</v>
      </c>
    </row>
    <row r="72" customFormat="false" ht="12.75" hidden="false" customHeight="false" outlineLevel="0" collapsed="false">
      <c r="A72" s="112" t="s">
        <v>268</v>
      </c>
    </row>
    <row r="73" customFormat="false" ht="12.75" hidden="false" customHeight="false" outlineLevel="0" collapsed="false">
      <c r="A73" s="0" t="s">
        <v>269</v>
      </c>
    </row>
    <row r="74" customFormat="false" ht="12.75" hidden="false" customHeight="false" outlineLevel="0" collapsed="false">
      <c r="A74" s="0" t="s">
        <v>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: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</cols>
  <sheetData>
    <row r="2" customFormat="false" ht="12.75" hidden="false" customHeight="false" outlineLevel="0" collapsed="false">
      <c r="A2" s="0" t="s">
        <v>271</v>
      </c>
      <c r="C2" s="2" t="n">
        <v>2001</v>
      </c>
      <c r="D2" s="2" t="n">
        <v>2002</v>
      </c>
      <c r="E2" s="2" t="n">
        <v>2003</v>
      </c>
      <c r="F2" s="2" t="n">
        <v>2004</v>
      </c>
      <c r="G2" s="2" t="n">
        <v>2005</v>
      </c>
      <c r="H2" s="2" t="n">
        <v>2006</v>
      </c>
      <c r="I2" s="2" t="n">
        <v>2007</v>
      </c>
      <c r="J2" s="2" t="n">
        <v>2008</v>
      </c>
    </row>
    <row r="3" customFormat="false" ht="12.75" hidden="false" customHeight="false" outlineLevel="0" collapsed="false">
      <c r="A3" s="0" t="s">
        <v>272</v>
      </c>
      <c r="B3" s="0" t="s">
        <v>273</v>
      </c>
      <c r="C3" s="52" t="n">
        <v>0.029</v>
      </c>
      <c r="D3" s="52" t="n">
        <v>0.028</v>
      </c>
      <c r="E3" s="52" t="n">
        <v>0.029</v>
      </c>
      <c r="F3" s="52" t="n">
        <v>0.0285</v>
      </c>
      <c r="G3" s="52" t="n">
        <v>0.028</v>
      </c>
      <c r="H3" s="52" t="n">
        <v>0.0272</v>
      </c>
      <c r="I3" s="52" t="n">
        <v>0.0267</v>
      </c>
      <c r="J3" s="52" t="n">
        <v>0.0262</v>
      </c>
    </row>
    <row r="4" customFormat="false" ht="12.75" hidden="false" customHeight="false" outlineLevel="0" collapsed="false">
      <c r="A4" s="0" t="s">
        <v>274</v>
      </c>
      <c r="B4" s="0" t="s">
        <v>273</v>
      </c>
      <c r="C4" s="52" t="n">
        <f aca="false">C3</f>
        <v>0.029</v>
      </c>
      <c r="D4" s="52" t="n">
        <f aca="false">C4+D3</f>
        <v>0.057</v>
      </c>
      <c r="E4" s="52" t="n">
        <f aca="false">D4+E3</f>
        <v>0.086</v>
      </c>
      <c r="F4" s="52" t="n">
        <f aca="false">E4+F3</f>
        <v>0.1145</v>
      </c>
      <c r="G4" s="52" t="n">
        <f aca="false">F4+G3</f>
        <v>0.1425</v>
      </c>
      <c r="H4" s="52" t="n">
        <f aca="false">G4+H3</f>
        <v>0.1697</v>
      </c>
      <c r="I4" s="52" t="n">
        <f aca="false">H4+I3</f>
        <v>0.1964</v>
      </c>
      <c r="J4" s="52" t="n">
        <f aca="false">I4+J3</f>
        <v>0.2226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2000-12-13T19:02:33Z</dcterms:created>
  <dc:creator>dbeach</dc:creator>
  <dc:description/>
  <dc:language>en-US</dc:language>
  <cp:lastModifiedBy>dbeach</cp:lastModifiedBy>
  <cp:lastPrinted>2001-01-11T15:14:40Z</cp:lastPrinted>
  <cp:revision>0</cp:revision>
  <dc:subject/>
  <dc:title/>
</cp:coreProperties>
</file>