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p" sheetId="1" state="visible" r:id="rId3"/>
  </sheets>
  <definedNames>
    <definedName function="false" hidden="false" localSheetId="0" name="_xlnm.Print_Area" vbProcedure="false">Corp!$D$3:$O$72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88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Loan for $133,395-balance left 118,457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86</xdr:row>
                <xdr:rowOff>7</xdr:rowOff>
              </xdr:from>
              <xdr:to>
                <xdr:col>15</xdr:col>
                <xdr:colOff>62</xdr:colOff>
                <xdr:row>89</xdr:row>
                <xdr:rowOff>1</xdr:rowOff>
              </xdr:to>
            </anchor>
          </commentPr>
        </mc:Choice>
        <mc:Fallback/>
      </mc:AlternateContent>
    </comment>
    <comment ref="M37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GBP used in 1998 instead of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34</xdr:row>
                <xdr:rowOff>9</xdr:rowOff>
              </xdr:from>
              <xdr:to>
                <xdr:col>16</xdr:col>
                <xdr:colOff>0</xdr:colOff>
                <xdr:row>37</xdr:row>
                <xdr:rowOff>1</xdr:rowOff>
              </xdr:to>
            </anchor>
          </commentPr>
        </mc:Choice>
        <mc:Fallback/>
      </mc:AlternateContent>
    </comment>
    <comment ref="M38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GBP used in 1998 instead of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37</xdr:row>
                <xdr:rowOff>2</xdr:rowOff>
              </xdr:from>
              <xdr:to>
                <xdr:col>16</xdr:col>
                <xdr:colOff>0</xdr:colOff>
                <xdr:row>39</xdr:row>
                <xdr:rowOff>11</xdr:rowOff>
              </xdr:to>
            </anchor>
          </commentPr>
        </mc:Choice>
        <mc:Fallback/>
      </mc:AlternateContent>
    </comment>
    <comment ref="M39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GBP used in 1998 instead of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38</xdr:row>
                <xdr:rowOff>2</xdr:rowOff>
              </xdr:from>
              <xdr:to>
                <xdr:col>16</xdr:col>
                <xdr:colOff>0</xdr:colOff>
                <xdr:row>40</xdr:row>
                <xdr:rowOff>11</xdr:rowOff>
              </xdr:to>
            </anchor>
          </commentPr>
        </mc:Choice>
        <mc:Fallback/>
      </mc:AlternateContent>
    </comment>
    <comment ref="M40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GBP used in 1998 instead of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38</xdr:row>
                <xdr:rowOff>15</xdr:rowOff>
              </xdr:from>
              <xdr:to>
                <xdr:col>16</xdr:col>
                <xdr:colOff>0</xdr:colOff>
                <xdr:row>41</xdr:row>
                <xdr:rowOff>7</xdr:rowOff>
              </xdr:to>
            </anchor>
          </commentPr>
        </mc:Choice>
        <mc:Fallback/>
      </mc:AlternateContent>
    </comment>
    <comment ref="M54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Paid off 8/99.  New guarantee in place 10/99.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257</xdr:colOff>
                <xdr:row>48</xdr:row>
                <xdr:rowOff>16</xdr:rowOff>
              </xdr:from>
              <xdr:to>
                <xdr:col>16</xdr:col>
                <xdr:colOff>55</xdr:colOff>
                <xdr:row>51</xdr:row>
                <xdr:rowOff>11</xdr:rowOff>
              </xdr:to>
            </anchor>
          </commentPr>
        </mc:Choice>
        <mc:Fallback/>
      </mc:AlternateContent>
    </comment>
    <comment ref="M56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Per P. Parrish - gone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12</xdr:colOff>
                <xdr:row>53</xdr:row>
                <xdr:rowOff>6</xdr:rowOff>
              </xdr:from>
              <xdr:to>
                <xdr:col>17</xdr:col>
                <xdr:colOff>2</xdr:colOff>
                <xdr:row>55</xdr:row>
                <xdr:rowOff>2</xdr:rowOff>
              </xdr:to>
            </anchor>
          </commentPr>
        </mc:Choice>
        <mc:Fallback/>
      </mc:AlternateContent>
    </comment>
    <comment ref="M62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Per D. Andrews - these were sold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61</xdr:row>
                <xdr:rowOff>8</xdr:rowOff>
              </xdr:from>
              <xdr:to>
                <xdr:col>16</xdr:col>
                <xdr:colOff>66</xdr:colOff>
                <xdr:row>64</xdr:row>
                <xdr:rowOff>6</xdr:rowOff>
              </xdr:to>
            </anchor>
          </commentPr>
        </mc:Choice>
        <mc:Fallback/>
      </mc:AlternateContent>
    </comment>
    <comment ref="M63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Per D. Andrews - these were sold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248</xdr:colOff>
                <xdr:row>61</xdr:row>
                <xdr:rowOff>7</xdr:rowOff>
              </xdr:from>
              <xdr:to>
                <xdr:col>16</xdr:col>
                <xdr:colOff>28</xdr:colOff>
                <xdr:row>64</xdr:row>
                <xdr:rowOff>5</xdr:rowOff>
              </xdr:to>
            </anchor>
          </commentPr>
        </mc:Choice>
        <mc:Fallback/>
      </mc:AlternateContent>
    </comment>
    <comment ref="M64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Per D. Andrews - these were sold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255</xdr:colOff>
                <xdr:row>64</xdr:row>
                <xdr:rowOff>1</xdr:rowOff>
              </xdr:from>
              <xdr:to>
                <xdr:col>16</xdr:col>
                <xdr:colOff>35</xdr:colOff>
                <xdr:row>67</xdr:row>
                <xdr:rowOff>1</xdr:rowOff>
              </xdr:to>
            </anchor>
          </commentPr>
        </mc:Choice>
        <mc:Fallback/>
      </mc:AlternateContent>
    </comment>
    <comment ref="M88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ECT agreed to indemnify the Surety in an amount equal to 8.5% of the amount that the Surety is called upon to pay the Obligee (ENA) under the Bond (Coal Purchase Agreement)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217</xdr:colOff>
                <xdr:row>86</xdr:row>
                <xdr:rowOff>7</xdr:rowOff>
              </xdr:from>
              <xdr:to>
                <xdr:col>17</xdr:col>
                <xdr:colOff>14</xdr:colOff>
                <xdr:row>92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<sst xmlns="http://schemas.openxmlformats.org/spreadsheetml/2006/main" count="148" uniqueCount="106">
  <si>
    <t xml:space="preserve">Enron Corp</t>
  </si>
  <si>
    <t xml:space="preserve">Guarantees Issued - Unconsolidated Subs</t>
  </si>
  <si>
    <t xml:space="preserve">000's</t>
  </si>
  <si>
    <t xml:space="preserve">GUARANTEES ISSUED TO SUPPORT LETTER OF CREDIT OF UNCONSOLIDATED SUBS</t>
  </si>
  <si>
    <t xml:space="preserve">Exp Date</t>
  </si>
  <si>
    <t xml:space="preserve">Contact</t>
  </si>
  <si>
    <t xml:space="preserve">Teesside Power Ltd</t>
  </si>
  <si>
    <t xml:space="preserve">West LB (National Grid)</t>
  </si>
  <si>
    <t xml:space="preserve">BHF - NatWest Leasing</t>
  </si>
  <si>
    <t xml:space="preserve">Cancelled Dec 99</t>
  </si>
  <si>
    <t xml:space="preserve">Trakya Elektrik</t>
  </si>
  <si>
    <t xml:space="preserve">The BOTAS</t>
  </si>
  <si>
    <t xml:space="preserve">Ian Johnson</t>
  </si>
  <si>
    <t xml:space="preserve">Banque Brussels Lambert (Debt Service Reserve)</t>
  </si>
  <si>
    <t xml:space="preserve">10/24/2000 (has auto extension)</t>
  </si>
  <si>
    <t xml:space="preserve">EOTT</t>
  </si>
  <si>
    <t xml:space="preserve">L/C only</t>
  </si>
  <si>
    <t xml:space="preserve">Various</t>
  </si>
  <si>
    <t xml:space="preserve">PQPC</t>
  </si>
  <si>
    <t xml:space="preserve">International Finance Corp (IFC)</t>
  </si>
  <si>
    <t xml:space="preserve">              Total Guarantees Issued to Support Letters of Credit of Unconsolidated Subs</t>
  </si>
  <si>
    <t xml:space="preserve">GUARANTEES ISSUED TO SUPPORT DEBT &amp; TRADE OBLIGATION OF UNCONSOLIDATED SUBS</t>
  </si>
  <si>
    <t xml:space="preserve">ISSUED TO SUPPORT INTERNATIONAL PROJECTS (NON-DEBT)</t>
  </si>
  <si>
    <t xml:space="preserve">Sutton Bridge (Cost Overrun)</t>
  </si>
  <si>
    <t xml:space="preserve">Barclays Bank PLC</t>
  </si>
  <si>
    <t xml:space="preserve">Maroun Abboudy - 171-970-7369</t>
  </si>
  <si>
    <t xml:space="preserve">Have copy </t>
  </si>
  <si>
    <t xml:space="preserve">GBP 16mm</t>
  </si>
  <si>
    <t xml:space="preserve">Sutton Bridge (Debt Service Reserve)</t>
  </si>
  <si>
    <t xml:space="preserve">Bankers Trustee Company</t>
  </si>
  <si>
    <t xml:space="preserve">GBP 18mm</t>
  </si>
  <si>
    <t xml:space="preserve">Sarlux - Equity Contribution</t>
  </si>
  <si>
    <t xml:space="preserve">Sarlux - Offshore Technical Support Agmt or Staff Leasing Agmt</t>
  </si>
  <si>
    <t xml:space="preserve">Emmanuel Rialland 44-171-970-7290 or George Lojko 48-172-405-015</t>
  </si>
  <si>
    <t xml:space="preserve">Elektrocieplownia Nowa Sarzyna Sp z.o.o. (O&amp;M, Turnkey Contractors)</t>
  </si>
  <si>
    <t xml:space="preserve">Enron Poland Investment B.V. (financing costs)</t>
  </si>
  <si>
    <t xml:space="preserve">Westdeutsche Landesbank Girozentrale, London Branch</t>
  </si>
  <si>
    <t xml:space="preserve">CALME</t>
  </si>
  <si>
    <t xml:space="preserve">Rio Hondo</t>
  </si>
  <si>
    <t xml:space="preserve">Agatha Tran - 6-7278</t>
  </si>
  <si>
    <t xml:space="preserve">CALME - PQPC (old EPP)</t>
  </si>
  <si>
    <t xml:space="preserve">PQPL Project - MARAD Loan</t>
  </si>
  <si>
    <t xml:space="preserve">Marad  (old EPP)</t>
  </si>
  <si>
    <t xml:space="preserve">Debt Reserve (old EPP)</t>
  </si>
  <si>
    <t xml:space="preserve">APACHI</t>
  </si>
  <si>
    <t xml:space="preserve">Australia-New Zealand Energy - Greenfield Shipping Loan</t>
  </si>
  <si>
    <t xml:space="preserve">Madeline Chan - 6-7605</t>
  </si>
  <si>
    <t xml:space="preserve">ICI</t>
  </si>
  <si>
    <t xml:space="preserve">Jon Chapman</t>
  </si>
  <si>
    <t xml:space="preserve">Europe</t>
  </si>
  <si>
    <t xml:space="preserve">Midlands Electricity PLC</t>
  </si>
  <si>
    <t xml:space="preserve">GBP</t>
  </si>
  <si>
    <t xml:space="preserve">Northern Electricity PLC</t>
  </si>
  <si>
    <t xml:space="preserve">South Wales Electricity</t>
  </si>
  <si>
    <t xml:space="preserve">South Western Electricity</t>
  </si>
  <si>
    <t xml:space="preserve">Northern Electric</t>
  </si>
  <si>
    <t xml:space="preserve">Northumbria</t>
  </si>
  <si>
    <t xml:space="preserve">none</t>
  </si>
  <si>
    <t xml:space="preserve">Wing International, Ltd.</t>
  </si>
  <si>
    <t xml:space="preserve">Trakya Electrik Euretim Ve Ticaret A.S.</t>
  </si>
  <si>
    <t xml:space="preserve">EI</t>
  </si>
  <si>
    <t xml:space="preserve">Smith/Enron Cogen L.P.</t>
  </si>
  <si>
    <t xml:space="preserve">General Electric</t>
  </si>
  <si>
    <t xml:space="preserve">Ties to Contract</t>
  </si>
  <si>
    <t xml:space="preserve">International Finance Corp</t>
  </si>
  <si>
    <t xml:space="preserve">US Sec'y of Transportation-Maritime Administrator</t>
  </si>
  <si>
    <t xml:space="preserve">Continuing</t>
  </si>
  <si>
    <t xml:space="preserve">ISSUED TO SUPPORT DEBT OF UNCONSOLIDATED SUBS</t>
  </si>
  <si>
    <t xml:space="preserve">Enron North America</t>
  </si>
  <si>
    <t xml:space="preserve">Citiforest - Union Bank of California</t>
  </si>
  <si>
    <t xml:space="preserve">Utiliquest - First Union National Bank</t>
  </si>
  <si>
    <t xml:space="preserve">Travis McCullough</t>
  </si>
  <si>
    <t xml:space="preserve">Las Vegas/SW Power LLC</t>
  </si>
  <si>
    <t xml:space="preserve">Linsey Long 3-3051</t>
  </si>
  <si>
    <t xml:space="preserve">???</t>
  </si>
  <si>
    <t xml:space="preserve">India</t>
  </si>
  <si>
    <t xml:space="preserve">760 or 557?</t>
  </si>
  <si>
    <t xml:space="preserve">DPC Holdings or Dabhol Power</t>
  </si>
  <si>
    <t xml:space="preserve">Bank of America, National Trust and Savings Assoc.</t>
  </si>
  <si>
    <t xml:space="preserve">Master Agreement</t>
  </si>
  <si>
    <t xml:space="preserve">Enron Development Corp</t>
  </si>
  <si>
    <t xml:space="preserve">IFC - Guatemala Deposit</t>
  </si>
  <si>
    <t xml:space="preserve">Enron Capital &amp; Trade Resources Canada Corp.</t>
  </si>
  <si>
    <t xml:space="preserve">Papier Masson LTEE</t>
  </si>
  <si>
    <t xml:space="preserve">Christopher Calger</t>
  </si>
  <si>
    <t xml:space="preserve">CDN 101,500,000 + 5,000,000</t>
  </si>
  <si>
    <t xml:space="preserve">TMP Project Loan + Swing line</t>
  </si>
  <si>
    <t xml:space="preserve">Enron Global Finance</t>
  </si>
  <si>
    <t xml:space="preserve">American Coal</t>
  </si>
  <si>
    <t xml:space="preserve">Int'l Marine Terminal Partnership</t>
  </si>
  <si>
    <t xml:space="preserve">Morgan Guaranty Trust Co of NY</t>
  </si>
  <si>
    <t xml:space="preserve">Asia??</t>
  </si>
  <si>
    <t xml:space="preserve">Subic Power Corp</t>
  </si>
  <si>
    <t xml:space="preserve">Citibank, N.A.</t>
  </si>
  <si>
    <t xml:space="preserve">Written Notice</t>
  </si>
  <si>
    <t xml:space="preserve">Amoco/Enron Solar</t>
  </si>
  <si>
    <t xml:space="preserve">City Of Frederick, Maryland</t>
  </si>
  <si>
    <t xml:space="preserve">County of Frederick, Maryland</t>
  </si>
  <si>
    <t xml:space="preserve">Maryland Energy Administration</t>
  </si>
  <si>
    <t xml:space="preserve">EOTT TRADE</t>
  </si>
  <si>
    <t xml:space="preserve">              Total Guarantees Issued to Support Debt &amp; Trade Obligations</t>
  </si>
  <si>
    <t xml:space="preserve">              Total Guarantees Issued</t>
  </si>
  <si>
    <t xml:space="preserve">EGF</t>
  </si>
  <si>
    <t xml:space="preserve">Enron Global Fianance</t>
  </si>
  <si>
    <t xml:space="preserve">American Coal - Senior Debt</t>
  </si>
  <si>
    <t xml:space="preserve">Jill Erwin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</si>
</sst>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-409]m/d/yyyy"/>
    <numFmt numFmtId="167" formatCode="_(* #,##0.00_);_(* \(#,##0.00\);_(* \-??_);_(@_)"/>
    <numFmt numFmtId="168" formatCode="_(* #,##0_);_(* \(#,##0\);_(* \-??_);_(@_)"/>
    <numFmt numFmtId="169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i val="true"/>
      <u val="singl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T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6.85"/>
    <col collapsed="false" customWidth="true" hidden="false" outlineLevel="0" max="3" min="3" style="0" width="10.99"/>
    <col collapsed="false" customWidth="true" hidden="false" outlineLevel="0" max="4" min="4" style="0" width="53.56"/>
    <col collapsed="false" customWidth="true" hidden="false" outlineLevel="0" max="5" min="5" style="0" width="9.85"/>
    <col collapsed="false" customWidth="true" hidden="false" outlineLevel="0" max="6" min="6" style="0" width="51.56"/>
    <col collapsed="false" customWidth="true" hidden="false" outlineLevel="0" max="7" min="7" style="0" width="14.56"/>
    <col collapsed="false" customWidth="true" hidden="false" outlineLevel="0" max="8" min="8" style="0" width="2.13"/>
    <col collapsed="false" customWidth="true" hidden="false" outlineLevel="0" max="9" min="9" style="0" width="13.85"/>
    <col collapsed="false" customWidth="true" hidden="false" outlineLevel="0" max="10" min="10" style="0" width="3.14"/>
    <col collapsed="false" customWidth="true" hidden="false" outlineLevel="0" max="11" min="11" style="0" width="11.28"/>
    <col collapsed="false" customWidth="true" hidden="false" outlineLevel="0" max="12" min="12" style="0" width="3.14"/>
    <col collapsed="false" customWidth="true" hidden="false" outlineLevel="0" max="13" min="13" style="0" width="11.42"/>
    <col collapsed="false" customWidth="true" hidden="false" outlineLevel="0" max="14" min="14" style="0" width="31.99"/>
    <col collapsed="false" customWidth="true" hidden="false" outlineLevel="0" max="15" min="15" style="0" width="36.85"/>
  </cols>
  <sheetData>
    <row r="3" customFormat="false" ht="12.75" hidden="false" customHeight="false" outlineLevel="0" collapsed="false">
      <c r="D3" s="1" t="s">
        <v>0</v>
      </c>
    </row>
    <row r="4" customFormat="false" ht="12.75" hidden="false" customHeight="false" outlineLevel="0" collapsed="false">
      <c r="D4" s="1" t="s">
        <v>1</v>
      </c>
    </row>
    <row r="5" customFormat="false" ht="12.75" hidden="false" customHeight="false" outlineLevel="0" collapsed="false">
      <c r="D5" s="2" t="n">
        <v>36891</v>
      </c>
    </row>
    <row r="6" customFormat="false" ht="12.75" hidden="false" customHeight="false" outlineLevel="0" collapsed="false">
      <c r="D6" s="3" t="s">
        <v>2</v>
      </c>
    </row>
    <row r="8" customFormat="false" ht="12.75" hidden="false" customHeight="false" outlineLevel="0" collapsed="false">
      <c r="D8" s="4" t="s">
        <v>3</v>
      </c>
      <c r="G8" s="5" t="n">
        <v>36891</v>
      </c>
      <c r="I8" s="5" t="n">
        <v>36799</v>
      </c>
      <c r="K8" s="5" t="n">
        <v>36525</v>
      </c>
      <c r="L8" s="6"/>
      <c r="M8" s="5" t="n">
        <v>36160</v>
      </c>
    </row>
    <row r="9" customFormat="false" ht="12.75" hidden="false" customHeight="false" outlineLevel="0" collapsed="false">
      <c r="N9" s="7" t="s">
        <v>4</v>
      </c>
      <c r="O9" s="7" t="s">
        <v>5</v>
      </c>
    </row>
    <row r="10" customFormat="false" ht="12.75" hidden="false" customHeight="false" outlineLevel="0" collapsed="false">
      <c r="D10" s="1"/>
      <c r="N10" s="8"/>
      <c r="O10" s="8"/>
    </row>
    <row r="11" customFormat="false" ht="12.75" hidden="false" customHeight="false" outlineLevel="0" collapsed="false">
      <c r="D11" s="0" t="s">
        <v>6</v>
      </c>
      <c r="F11" s="0" t="s">
        <v>7</v>
      </c>
      <c r="G11" s="9" t="n">
        <v>138969</v>
      </c>
      <c r="I11" s="9" t="n">
        <v>138969</v>
      </c>
      <c r="K11" s="9" t="n">
        <v>138969</v>
      </c>
      <c r="L11" s="9"/>
      <c r="M11" s="9" t="n">
        <v>138015</v>
      </c>
      <c r="N11" s="10" t="n">
        <v>36799</v>
      </c>
      <c r="O11" s="10"/>
    </row>
    <row r="12" customFormat="false" ht="12.75" hidden="false" customHeight="false" outlineLevel="0" collapsed="false">
      <c r="D12" s="0" t="s">
        <v>6</v>
      </c>
      <c r="F12" s="0" t="s">
        <v>8</v>
      </c>
      <c r="G12" s="9" t="n">
        <v>0</v>
      </c>
      <c r="I12" s="9" t="n">
        <v>0</v>
      </c>
      <c r="K12" s="9" t="n">
        <v>0</v>
      </c>
      <c r="L12" s="9"/>
      <c r="M12" s="9" t="n">
        <v>24246</v>
      </c>
      <c r="N12" s="10" t="s">
        <v>9</v>
      </c>
      <c r="O12" s="10"/>
    </row>
    <row r="13" customFormat="false" ht="12.75" hidden="false" customHeight="false" outlineLevel="0" collapsed="false">
      <c r="D13" s="0" t="s">
        <v>10</v>
      </c>
      <c r="F13" s="0" t="s">
        <v>11</v>
      </c>
      <c r="G13" s="9" t="n">
        <v>11276</v>
      </c>
      <c r="I13" s="9" t="n">
        <v>11276</v>
      </c>
      <c r="K13" s="9" t="n">
        <v>11276</v>
      </c>
      <c r="L13" s="9"/>
      <c r="M13" s="9" t="n">
        <v>0</v>
      </c>
      <c r="N13" s="10" t="n">
        <v>36911</v>
      </c>
      <c r="O13" s="10" t="s">
        <v>12</v>
      </c>
    </row>
    <row r="14" customFormat="false" ht="12.75" hidden="false" customHeight="false" outlineLevel="0" collapsed="false">
      <c r="D14" s="0" t="s">
        <v>10</v>
      </c>
      <c r="F14" s="0" t="s">
        <v>13</v>
      </c>
      <c r="G14" s="9" t="n">
        <v>9008</v>
      </c>
      <c r="I14" s="9" t="n">
        <v>9008</v>
      </c>
      <c r="K14" s="9" t="n">
        <v>9008</v>
      </c>
      <c r="L14" s="9"/>
      <c r="M14" s="9" t="n">
        <v>0</v>
      </c>
      <c r="N14" s="10" t="s">
        <v>14</v>
      </c>
      <c r="O14" s="10" t="s">
        <v>12</v>
      </c>
    </row>
    <row r="15" customFormat="false" ht="12.75" hidden="false" customHeight="false" outlineLevel="0" collapsed="false">
      <c r="D15" s="0" t="s">
        <v>15</v>
      </c>
      <c r="E15" s="0" t="s">
        <v>16</v>
      </c>
      <c r="F15" s="0" t="s">
        <v>17</v>
      </c>
      <c r="G15" s="9" t="n">
        <v>143505</v>
      </c>
      <c r="I15" s="9" t="n">
        <v>143505</v>
      </c>
      <c r="K15" s="9" t="n">
        <v>143505</v>
      </c>
      <c r="L15" s="9"/>
      <c r="M15" s="9" t="n">
        <v>44413</v>
      </c>
      <c r="N15" s="10"/>
      <c r="O15" s="10"/>
    </row>
    <row r="16" customFormat="false" ht="12.75" hidden="false" customHeight="false" outlineLevel="0" collapsed="false">
      <c r="D16" s="0" t="s">
        <v>18</v>
      </c>
      <c r="E16" s="0" t="s">
        <v>16</v>
      </c>
      <c r="F16" s="0" t="s">
        <v>19</v>
      </c>
      <c r="G16" s="9" t="n">
        <v>0</v>
      </c>
      <c r="I16" s="9" t="n">
        <v>0</v>
      </c>
      <c r="K16" s="9" t="n">
        <v>0</v>
      </c>
      <c r="L16" s="9"/>
      <c r="M16" s="9" t="n">
        <v>2750</v>
      </c>
      <c r="N16" s="10" t="n">
        <v>36250</v>
      </c>
      <c r="O16" s="10"/>
    </row>
    <row r="17" customFormat="false" ht="12.75" hidden="false" customHeight="false" outlineLevel="0" collapsed="false">
      <c r="G17" s="9"/>
      <c r="I17" s="9"/>
      <c r="K17" s="9"/>
      <c r="L17" s="9"/>
      <c r="M17" s="9"/>
      <c r="N17" s="11"/>
      <c r="O17" s="11"/>
    </row>
    <row r="18" customFormat="false" ht="13.5" hidden="false" customHeight="false" outlineLevel="0" collapsed="false">
      <c r="D18" s="12" t="s">
        <v>20</v>
      </c>
      <c r="G18" s="13" t="n">
        <f aca="false">SUM(G10:G17)</f>
        <v>302758</v>
      </c>
      <c r="I18" s="13" t="n">
        <f aca="false">SUM(I10:I17)</f>
        <v>302758</v>
      </c>
      <c r="K18" s="13" t="n">
        <f aca="false">SUM(K10:K17)</f>
        <v>302758</v>
      </c>
      <c r="L18" s="9"/>
      <c r="M18" s="13" t="n">
        <f aca="false">SUM(M10:M17)</f>
        <v>209424</v>
      </c>
      <c r="N18" s="11"/>
      <c r="O18" s="11"/>
    </row>
    <row r="19" customFormat="false" ht="13.5" hidden="false" customHeight="false" outlineLevel="0" collapsed="false">
      <c r="N19" s="11"/>
      <c r="O19" s="11"/>
    </row>
    <row r="20" customFormat="false" ht="12.75" hidden="false" customHeight="false" outlineLevel="0" collapsed="false">
      <c r="D20" s="4" t="s">
        <v>21</v>
      </c>
      <c r="N20" s="11"/>
      <c r="O20" s="11"/>
    </row>
    <row r="21" customFormat="false" ht="12.75" hidden="false" customHeight="false" outlineLevel="0" collapsed="false">
      <c r="N21" s="11"/>
      <c r="O21" s="11"/>
    </row>
    <row r="22" customFormat="false" ht="12.75" hidden="false" customHeight="false" outlineLevel="0" collapsed="false">
      <c r="D22" s="14" t="s">
        <v>22</v>
      </c>
      <c r="N22" s="11"/>
      <c r="O22" s="11"/>
    </row>
    <row r="23" customFormat="false" ht="12.75" hidden="false" customHeight="false" outlineLevel="0" collapsed="false">
      <c r="N23" s="11"/>
      <c r="O23" s="11"/>
    </row>
    <row r="24" customFormat="false" ht="12.75" hidden="false" customHeight="false" outlineLevel="0" collapsed="false">
      <c r="D24" s="0" t="s">
        <v>23</v>
      </c>
      <c r="F24" s="0" t="s">
        <v>24</v>
      </c>
      <c r="G24" s="9" t="n">
        <v>26600</v>
      </c>
      <c r="I24" s="9" t="n">
        <v>26600</v>
      </c>
      <c r="K24" s="9" t="n">
        <v>26600</v>
      </c>
      <c r="L24" s="9"/>
      <c r="M24" s="9" t="n">
        <v>26600</v>
      </c>
      <c r="N24" s="11"/>
      <c r="O24" s="11" t="s">
        <v>25</v>
      </c>
      <c r="P24" s="0" t="s">
        <v>26</v>
      </c>
      <c r="Q24" s="0" t="s">
        <v>27</v>
      </c>
    </row>
    <row r="25" customFormat="false" ht="12.75" hidden="false" customHeight="false" outlineLevel="0" collapsed="false">
      <c r="D25" s="0" t="s">
        <v>28</v>
      </c>
      <c r="F25" s="0" t="s">
        <v>29</v>
      </c>
      <c r="G25" s="9" t="n">
        <v>19300</v>
      </c>
      <c r="I25" s="9" t="n">
        <v>19300</v>
      </c>
      <c r="K25" s="9" t="n">
        <v>19300</v>
      </c>
      <c r="L25" s="9"/>
      <c r="M25" s="9" t="n">
        <v>27600</v>
      </c>
      <c r="N25" s="11"/>
      <c r="O25" s="11" t="s">
        <v>25</v>
      </c>
      <c r="P25" s="0" t="s">
        <v>26</v>
      </c>
      <c r="Q25" s="0" t="s">
        <v>30</v>
      </c>
    </row>
    <row r="26" customFormat="false" ht="12.75" hidden="false" customHeight="false" outlineLevel="0" collapsed="false">
      <c r="D26" s="0" t="s">
        <v>31</v>
      </c>
      <c r="G26" s="9" t="n">
        <v>187222</v>
      </c>
      <c r="I26" s="9" t="n">
        <v>187222</v>
      </c>
      <c r="K26" s="9" t="n">
        <v>187222</v>
      </c>
      <c r="L26" s="9"/>
      <c r="M26" s="9" t="n">
        <v>0</v>
      </c>
      <c r="N26" s="11"/>
      <c r="O26" s="11"/>
    </row>
    <row r="27" customFormat="false" ht="12.75" hidden="false" customHeight="false" outlineLevel="0" collapsed="false">
      <c r="D27" s="0" t="s">
        <v>32</v>
      </c>
      <c r="G27" s="9" t="n">
        <v>10000</v>
      </c>
      <c r="I27" s="9" t="n">
        <v>10000</v>
      </c>
      <c r="K27" s="9" t="n">
        <v>10000</v>
      </c>
      <c r="L27" s="9"/>
      <c r="M27" s="9" t="n">
        <v>0</v>
      </c>
      <c r="N27" s="11"/>
      <c r="O27" s="11" t="s">
        <v>33</v>
      </c>
    </row>
    <row r="28" customFormat="false" ht="12.75" hidden="false" customHeight="false" outlineLevel="0" collapsed="false">
      <c r="D28" s="0" t="s">
        <v>34</v>
      </c>
      <c r="G28" s="9" t="n">
        <f aca="false">1850+2620+800</f>
        <v>5270</v>
      </c>
      <c r="I28" s="9" t="n">
        <f aca="false">1850+2620+800</f>
        <v>5270</v>
      </c>
      <c r="K28" s="9" t="n">
        <f aca="false">1850+2620+800</f>
        <v>5270</v>
      </c>
      <c r="L28" s="9"/>
      <c r="M28" s="9" t="n">
        <v>0</v>
      </c>
      <c r="N28" s="11"/>
      <c r="O28" s="11" t="s">
        <v>33</v>
      </c>
    </row>
    <row r="29" customFormat="false" ht="12.75" hidden="false" customHeight="false" outlineLevel="0" collapsed="false">
      <c r="D29" s="0" t="s">
        <v>35</v>
      </c>
      <c r="F29" s="0" t="s">
        <v>36</v>
      </c>
      <c r="G29" s="9" t="n">
        <v>112750</v>
      </c>
      <c r="I29" s="9" t="n">
        <v>112750</v>
      </c>
      <c r="K29" s="9" t="n">
        <v>112750</v>
      </c>
      <c r="L29" s="9"/>
      <c r="M29" s="9" t="n">
        <v>0</v>
      </c>
      <c r="N29" s="11"/>
      <c r="O29" s="11"/>
    </row>
    <row r="30" customFormat="false" ht="12.75" hidden="false" customHeight="false" outlineLevel="0" collapsed="false">
      <c r="D30" s="0" t="s">
        <v>37</v>
      </c>
      <c r="F30" s="0" t="s">
        <v>38</v>
      </c>
      <c r="G30" s="9" t="n">
        <v>57000</v>
      </c>
      <c r="I30" s="9" t="n">
        <v>57000</v>
      </c>
      <c r="K30" s="9" t="n">
        <v>57000</v>
      </c>
      <c r="L30" s="9"/>
      <c r="M30" s="9" t="n">
        <v>0</v>
      </c>
      <c r="N30" s="11"/>
      <c r="O30" s="11" t="s">
        <v>39</v>
      </c>
    </row>
    <row r="31" customFormat="false" ht="12.75" hidden="false" customHeight="false" outlineLevel="0" collapsed="false">
      <c r="D31" s="0" t="s">
        <v>40</v>
      </c>
      <c r="G31" s="9" t="n">
        <v>3000</v>
      </c>
      <c r="I31" s="9" t="n">
        <v>3000</v>
      </c>
      <c r="K31" s="9" t="n">
        <v>3000</v>
      </c>
      <c r="L31" s="9"/>
      <c r="M31" s="9" t="n">
        <v>0</v>
      </c>
      <c r="N31" s="11"/>
      <c r="O31" s="11" t="s">
        <v>39</v>
      </c>
    </row>
    <row r="32" customFormat="false" ht="12.75" hidden="false" customHeight="false" outlineLevel="0" collapsed="false">
      <c r="D32" s="0" t="s">
        <v>37</v>
      </c>
      <c r="F32" s="0" t="s">
        <v>41</v>
      </c>
      <c r="G32" s="9" t="n">
        <v>28000</v>
      </c>
      <c r="I32" s="9" t="n">
        <v>28000</v>
      </c>
      <c r="K32" s="9" t="n">
        <v>0</v>
      </c>
      <c r="L32" s="9"/>
      <c r="M32" s="9" t="n">
        <v>0</v>
      </c>
      <c r="N32" s="11"/>
      <c r="O32" s="11"/>
    </row>
    <row r="33" customFormat="false" ht="12.75" hidden="false" customHeight="false" outlineLevel="0" collapsed="false">
      <c r="D33" s="0" t="s">
        <v>37</v>
      </c>
      <c r="F33" s="0" t="s">
        <v>42</v>
      </c>
      <c r="G33" s="9" t="n">
        <v>10000</v>
      </c>
      <c r="I33" s="9" t="n">
        <v>10000</v>
      </c>
      <c r="K33" s="9" t="n">
        <v>10000</v>
      </c>
      <c r="L33" s="9"/>
      <c r="M33" s="9" t="n">
        <v>0</v>
      </c>
      <c r="N33" s="11"/>
      <c r="O33" s="11" t="s">
        <v>39</v>
      </c>
    </row>
    <row r="34" customFormat="false" ht="12.75" hidden="false" customHeight="false" outlineLevel="0" collapsed="false">
      <c r="D34" s="0" t="s">
        <v>37</v>
      </c>
      <c r="F34" s="0" t="s">
        <v>43</v>
      </c>
      <c r="G34" s="9" t="n">
        <v>400</v>
      </c>
      <c r="I34" s="9" t="n">
        <v>400</v>
      </c>
      <c r="K34" s="9" t="n">
        <v>400</v>
      </c>
      <c r="L34" s="9"/>
      <c r="M34" s="9" t="n">
        <v>0</v>
      </c>
      <c r="N34" s="11"/>
      <c r="O34" s="11" t="s">
        <v>39</v>
      </c>
    </row>
    <row r="35" customFormat="false" ht="12.75" hidden="false" customHeight="false" outlineLevel="0" collapsed="false">
      <c r="D35" s="0" t="s">
        <v>44</v>
      </c>
      <c r="F35" s="0" t="s">
        <v>45</v>
      </c>
      <c r="G35" s="9" t="n">
        <v>165000</v>
      </c>
      <c r="I35" s="9" t="n">
        <v>165000</v>
      </c>
      <c r="K35" s="9" t="n">
        <v>165000</v>
      </c>
      <c r="L35" s="9"/>
      <c r="M35" s="9" t="n">
        <v>0</v>
      </c>
      <c r="N35" s="11"/>
      <c r="O35" s="11" t="s">
        <v>46</v>
      </c>
    </row>
    <row r="36" customFormat="false" ht="12.75" hidden="false" customHeight="false" outlineLevel="0" collapsed="false">
      <c r="D36" s="0" t="s">
        <v>6</v>
      </c>
      <c r="F36" s="0" t="s">
        <v>47</v>
      </c>
      <c r="G36" s="9" t="n">
        <v>133440</v>
      </c>
      <c r="I36" s="9" t="n">
        <v>133440</v>
      </c>
      <c r="K36" s="9" t="n">
        <v>133440</v>
      </c>
      <c r="L36" s="9"/>
      <c r="M36" s="9" t="n">
        <v>133440</v>
      </c>
      <c r="N36" s="11"/>
      <c r="O36" s="11" t="s">
        <v>48</v>
      </c>
    </row>
    <row r="37" customFormat="false" ht="12.75" hidden="false" customHeight="false" outlineLevel="0" collapsed="false">
      <c r="B37" s="0" t="s">
        <v>49</v>
      </c>
      <c r="C37" s="0" t="n">
        <v>357</v>
      </c>
      <c r="D37" s="0" t="s">
        <v>6</v>
      </c>
      <c r="F37" s="0" t="s">
        <v>50</v>
      </c>
      <c r="G37" s="9" t="n">
        <v>6192</v>
      </c>
      <c r="I37" s="9" t="n">
        <v>6192</v>
      </c>
      <c r="K37" s="9" t="n">
        <v>6192</v>
      </c>
      <c r="L37" s="9"/>
      <c r="M37" s="9" t="n">
        <v>6438</v>
      </c>
      <c r="N37" s="15" t="n">
        <v>39538</v>
      </c>
      <c r="O37" s="15"/>
      <c r="P37" s="9" t="n">
        <v>6438</v>
      </c>
      <c r="Q37" s="0" t="s">
        <v>51</v>
      </c>
    </row>
    <row r="38" customFormat="false" ht="12.75" hidden="false" customHeight="false" outlineLevel="0" collapsed="false">
      <c r="B38" s="0" t="s">
        <v>49</v>
      </c>
      <c r="C38" s="0" t="n">
        <v>357</v>
      </c>
      <c r="D38" s="0" t="s">
        <v>6</v>
      </c>
      <c r="F38" s="0" t="s">
        <v>52</v>
      </c>
      <c r="G38" s="9" t="n">
        <v>4958</v>
      </c>
      <c r="I38" s="9" t="n">
        <v>4958</v>
      </c>
      <c r="K38" s="9" t="n">
        <v>4958</v>
      </c>
      <c r="L38" s="9"/>
      <c r="M38" s="9" t="n">
        <v>5126</v>
      </c>
      <c r="N38" s="15" t="n">
        <v>39538</v>
      </c>
      <c r="O38" s="15"/>
      <c r="P38" s="9" t="n">
        <v>5126</v>
      </c>
      <c r="Q38" s="0" t="s">
        <v>51</v>
      </c>
    </row>
    <row r="39" customFormat="false" ht="12.75" hidden="false" customHeight="false" outlineLevel="0" collapsed="false">
      <c r="B39" s="0" t="s">
        <v>49</v>
      </c>
      <c r="C39" s="0" t="n">
        <v>357</v>
      </c>
      <c r="D39" s="0" t="s">
        <v>6</v>
      </c>
      <c r="F39" s="0" t="s">
        <v>53</v>
      </c>
      <c r="G39" s="9" t="n">
        <v>2470</v>
      </c>
      <c r="I39" s="9" t="n">
        <v>2470</v>
      </c>
      <c r="K39" s="9" t="n">
        <v>2470</v>
      </c>
      <c r="L39" s="9"/>
      <c r="M39" s="9" t="n">
        <v>2393</v>
      </c>
      <c r="N39" s="15" t="n">
        <v>39538</v>
      </c>
      <c r="O39" s="15"/>
      <c r="P39" s="9" t="n">
        <v>2432</v>
      </c>
      <c r="Q39" s="0" t="s">
        <v>51</v>
      </c>
    </row>
    <row r="40" customFormat="false" ht="12.75" hidden="false" customHeight="false" outlineLevel="0" collapsed="false">
      <c r="B40" s="0" t="s">
        <v>49</v>
      </c>
      <c r="C40" s="0" t="n">
        <v>357</v>
      </c>
      <c r="D40" s="0" t="s">
        <v>6</v>
      </c>
      <c r="F40" s="0" t="s">
        <v>54</v>
      </c>
      <c r="G40" s="9" t="n">
        <v>2470</v>
      </c>
      <c r="I40" s="9" t="n">
        <v>2470</v>
      </c>
      <c r="K40" s="9" t="n">
        <v>2470</v>
      </c>
      <c r="L40" s="9"/>
      <c r="M40" s="9" t="n">
        <v>2563</v>
      </c>
      <c r="N40" s="15" t="n">
        <v>39538</v>
      </c>
      <c r="O40" s="15"/>
      <c r="P40" s="9" t="n">
        <v>2563</v>
      </c>
      <c r="Q40" s="0" t="s">
        <v>51</v>
      </c>
    </row>
    <row r="41" customFormat="false" ht="12.75" hidden="false" customHeight="false" outlineLevel="0" collapsed="false">
      <c r="D41" s="0" t="s">
        <v>6</v>
      </c>
      <c r="G41" s="9" t="n">
        <v>0</v>
      </c>
      <c r="I41" s="9" t="n">
        <v>0</v>
      </c>
      <c r="K41" s="9" t="n">
        <v>0</v>
      </c>
      <c r="L41" s="9"/>
      <c r="M41" s="9" t="n">
        <v>16661</v>
      </c>
      <c r="N41" s="15"/>
      <c r="O41" s="15"/>
      <c r="P41" s="9"/>
    </row>
    <row r="42" customFormat="false" ht="12.75" hidden="false" customHeight="false" outlineLevel="0" collapsed="false">
      <c r="D42" s="0" t="s">
        <v>6</v>
      </c>
      <c r="F42" s="0" t="s">
        <v>55</v>
      </c>
      <c r="G42" s="9" t="n">
        <v>0</v>
      </c>
      <c r="I42" s="9" t="n">
        <v>0</v>
      </c>
      <c r="K42" s="9" t="n">
        <v>0</v>
      </c>
      <c r="L42" s="9"/>
      <c r="M42" s="9" t="n">
        <v>16661</v>
      </c>
      <c r="N42" s="15"/>
      <c r="O42" s="15"/>
      <c r="P42" s="9"/>
    </row>
    <row r="43" customFormat="false" ht="12.75" hidden="false" customHeight="false" outlineLevel="0" collapsed="false">
      <c r="D43" s="0" t="s">
        <v>6</v>
      </c>
      <c r="F43" s="0" t="s">
        <v>56</v>
      </c>
      <c r="G43" s="9" t="n">
        <v>0</v>
      </c>
      <c r="I43" s="9" t="n">
        <v>0</v>
      </c>
      <c r="K43" s="9" t="n">
        <v>0</v>
      </c>
      <c r="L43" s="9"/>
      <c r="M43" s="9" t="n">
        <v>16661</v>
      </c>
      <c r="N43" s="15"/>
      <c r="O43" s="15"/>
      <c r="P43" s="9"/>
    </row>
    <row r="44" customFormat="false" ht="12.75" hidden="false" customHeight="false" outlineLevel="0" collapsed="false">
      <c r="B44" s="0" t="s">
        <v>49</v>
      </c>
      <c r="C44" s="0" t="s">
        <v>57</v>
      </c>
      <c r="D44" s="0" t="s">
        <v>58</v>
      </c>
      <c r="F44" s="0" t="s">
        <v>59</v>
      </c>
      <c r="G44" s="9" t="n">
        <v>9450</v>
      </c>
      <c r="I44" s="9" t="n">
        <v>9450</v>
      </c>
      <c r="K44" s="9" t="n">
        <v>9450</v>
      </c>
      <c r="L44" s="9"/>
      <c r="M44" s="9" t="n">
        <v>9450</v>
      </c>
      <c r="N44" s="10" t="n">
        <v>36342</v>
      </c>
      <c r="O44" s="10"/>
    </row>
    <row r="45" customFormat="false" ht="12.75" hidden="false" customHeight="false" outlineLevel="0" collapsed="false">
      <c r="B45" s="0" t="s">
        <v>60</v>
      </c>
      <c r="C45" s="0" t="n">
        <v>605</v>
      </c>
      <c r="D45" s="0" t="s">
        <v>61</v>
      </c>
      <c r="F45" s="0" t="s">
        <v>62</v>
      </c>
      <c r="G45" s="9" t="n">
        <v>1800</v>
      </c>
      <c r="I45" s="9" t="n">
        <v>1800</v>
      </c>
      <c r="K45" s="9" t="n">
        <v>1800</v>
      </c>
      <c r="L45" s="9"/>
      <c r="M45" s="9" t="n">
        <v>1800</v>
      </c>
      <c r="N45" s="11" t="s">
        <v>63</v>
      </c>
      <c r="O45" s="11"/>
    </row>
    <row r="46" customFormat="false" ht="12.75" hidden="false" customHeight="false" outlineLevel="0" collapsed="false">
      <c r="B46" s="0" t="s">
        <v>60</v>
      </c>
      <c r="C46" s="0" t="n">
        <v>605</v>
      </c>
      <c r="D46" s="0" t="s">
        <v>61</v>
      </c>
      <c r="F46" s="0" t="s">
        <v>64</v>
      </c>
      <c r="G46" s="9" t="n">
        <v>17033</v>
      </c>
      <c r="I46" s="9" t="n">
        <v>17033</v>
      </c>
      <c r="K46" s="9" t="n">
        <v>17033</v>
      </c>
      <c r="L46" s="9"/>
      <c r="M46" s="9" t="n">
        <v>17033</v>
      </c>
      <c r="N46" s="15" t="n">
        <v>36616</v>
      </c>
      <c r="O46" s="15"/>
    </row>
    <row r="47" customFormat="false" ht="12.75" hidden="false" customHeight="false" outlineLevel="0" collapsed="false">
      <c r="B47" s="0" t="s">
        <v>60</v>
      </c>
      <c r="C47" s="0" t="n">
        <v>605</v>
      </c>
      <c r="D47" s="0" t="s">
        <v>61</v>
      </c>
      <c r="F47" s="0" t="s">
        <v>65</v>
      </c>
      <c r="G47" s="9" t="n">
        <v>50000</v>
      </c>
      <c r="I47" s="9" t="n">
        <v>50000</v>
      </c>
      <c r="K47" s="9" t="n">
        <v>50000</v>
      </c>
      <c r="L47" s="9"/>
      <c r="M47" s="9" t="n">
        <v>50000</v>
      </c>
      <c r="N47" s="11" t="s">
        <v>66</v>
      </c>
      <c r="O47" s="11"/>
    </row>
    <row r="48" customFormat="false" ht="12.75" hidden="false" customHeight="false" outlineLevel="0" collapsed="false">
      <c r="G48" s="9"/>
      <c r="I48" s="9"/>
      <c r="K48" s="9"/>
      <c r="L48" s="9"/>
      <c r="M48" s="9"/>
      <c r="N48" s="11"/>
      <c r="O48" s="11"/>
    </row>
    <row r="49" customFormat="false" ht="12.75" hidden="false" customHeight="false" outlineLevel="0" collapsed="false">
      <c r="G49" s="16" t="n">
        <f aca="false">SUM(G22:G48)</f>
        <v>852355</v>
      </c>
      <c r="I49" s="16" t="n">
        <f aca="false">SUM(I22:I48)</f>
        <v>852355</v>
      </c>
      <c r="K49" s="16" t="n">
        <f aca="false">SUM(K22:K48)</f>
        <v>824355</v>
      </c>
      <c r="L49" s="9"/>
      <c r="M49" s="16" t="n">
        <f aca="false">SUM(M22:M48)</f>
        <v>332426</v>
      </c>
      <c r="N49" s="11"/>
      <c r="O49" s="11"/>
    </row>
    <row r="50" customFormat="false" ht="12.75" hidden="false" customHeight="false" outlineLevel="0" collapsed="false">
      <c r="N50" s="11"/>
      <c r="O50" s="11"/>
    </row>
    <row r="51" customFormat="false" ht="12.75" hidden="false" customHeight="false" outlineLevel="0" collapsed="false">
      <c r="D51" s="14" t="s">
        <v>67</v>
      </c>
      <c r="N51" s="11"/>
      <c r="O51" s="11"/>
    </row>
    <row r="52" customFormat="false" ht="12.75" hidden="false" customHeight="false" outlineLevel="0" collapsed="false">
      <c r="D52" s="1"/>
      <c r="N52" s="11"/>
      <c r="O52" s="11"/>
    </row>
    <row r="53" customFormat="false" ht="12.75" hidden="false" customHeight="false" outlineLevel="0" collapsed="false">
      <c r="D53" s="0" t="s">
        <v>68</v>
      </c>
      <c r="F53" s="0" t="s">
        <v>69</v>
      </c>
      <c r="G53" s="9" t="n">
        <v>20000</v>
      </c>
      <c r="I53" s="9" t="n">
        <v>20000</v>
      </c>
      <c r="K53" s="9" t="n">
        <v>20000</v>
      </c>
      <c r="L53" s="9"/>
      <c r="M53" s="9" t="n">
        <v>0</v>
      </c>
      <c r="N53" s="11"/>
      <c r="O53" s="11"/>
      <c r="P53" s="0" t="s">
        <v>26</v>
      </c>
    </row>
    <row r="54" customFormat="false" ht="12.75" hidden="false" customHeight="false" outlineLevel="0" collapsed="false">
      <c r="D54" s="0" t="s">
        <v>68</v>
      </c>
      <c r="F54" s="0" t="s">
        <v>70</v>
      </c>
      <c r="G54" s="9" t="n">
        <v>30000</v>
      </c>
      <c r="I54" s="9" t="n">
        <v>30000</v>
      </c>
      <c r="K54" s="9" t="n">
        <v>30000</v>
      </c>
      <c r="L54" s="9"/>
      <c r="M54" s="9" t="n">
        <v>25000</v>
      </c>
      <c r="N54" s="10" t="n">
        <v>36811</v>
      </c>
      <c r="O54" s="10" t="s">
        <v>71</v>
      </c>
      <c r="P54" s="0" t="s">
        <v>26</v>
      </c>
    </row>
    <row r="55" customFormat="false" ht="12.75" hidden="false" customHeight="false" outlineLevel="0" collapsed="false">
      <c r="D55" s="0" t="s">
        <v>68</v>
      </c>
      <c r="F55" s="0" t="s">
        <v>72</v>
      </c>
      <c r="G55" s="9" t="n">
        <v>3500</v>
      </c>
      <c r="I55" s="9" t="n">
        <v>3500</v>
      </c>
      <c r="K55" s="9" t="n">
        <v>3500</v>
      </c>
      <c r="L55" s="9"/>
      <c r="M55" s="9" t="n">
        <v>0</v>
      </c>
      <c r="N55" s="10"/>
      <c r="O55" s="10" t="s">
        <v>73</v>
      </c>
    </row>
    <row r="56" customFormat="false" ht="12.75" hidden="false" customHeight="false" outlineLevel="0" collapsed="false">
      <c r="A56" s="17" t="s">
        <v>74</v>
      </c>
      <c r="B56" s="0" t="s">
        <v>75</v>
      </c>
      <c r="C56" s="11" t="s">
        <v>76</v>
      </c>
      <c r="D56" s="0" t="s">
        <v>77</v>
      </c>
      <c r="F56" s="0" t="s">
        <v>78</v>
      </c>
      <c r="G56" s="9" t="n">
        <v>24000</v>
      </c>
      <c r="I56" s="9" t="n">
        <v>24000</v>
      </c>
      <c r="K56" s="9" t="n">
        <v>24000</v>
      </c>
      <c r="L56" s="9"/>
      <c r="M56" s="9" t="n">
        <v>298062</v>
      </c>
      <c r="N56" s="10" t="s">
        <v>79</v>
      </c>
      <c r="O56" s="10"/>
    </row>
    <row r="57" customFormat="false" ht="12.75" hidden="false" customHeight="false" outlineLevel="0" collapsed="false">
      <c r="A57" s="17"/>
      <c r="B57" s="0" t="s">
        <v>60</v>
      </c>
      <c r="C57" s="0" t="n">
        <v>93</v>
      </c>
      <c r="D57" s="0" t="s">
        <v>80</v>
      </c>
      <c r="F57" s="0" t="s">
        <v>81</v>
      </c>
      <c r="G57" s="9" t="n">
        <v>7250</v>
      </c>
      <c r="I57" s="9" t="n">
        <v>7250</v>
      </c>
      <c r="K57" s="9" t="n">
        <v>7250</v>
      </c>
      <c r="L57" s="9"/>
      <c r="M57" s="9" t="n">
        <v>7250</v>
      </c>
      <c r="N57" s="10" t="n">
        <v>36234</v>
      </c>
      <c r="O57" s="10"/>
    </row>
    <row r="58" customFormat="false" ht="12.75" hidden="false" customHeight="false" outlineLevel="0" collapsed="false">
      <c r="A58" s="17"/>
      <c r="D58" s="0" t="s">
        <v>82</v>
      </c>
      <c r="F58" s="0" t="s">
        <v>83</v>
      </c>
      <c r="G58" s="9" t="n">
        <v>153360</v>
      </c>
      <c r="I58" s="9" t="n">
        <v>153360</v>
      </c>
      <c r="K58" s="9" t="n">
        <v>153360</v>
      </c>
      <c r="L58" s="9"/>
      <c r="M58" s="9" t="n">
        <v>130000</v>
      </c>
      <c r="N58" s="10"/>
      <c r="O58" s="10" t="s">
        <v>84</v>
      </c>
      <c r="P58" s="0" t="s">
        <v>26</v>
      </c>
      <c r="Q58" s="0" t="s">
        <v>85</v>
      </c>
      <c r="T58" s="0" t="s">
        <v>86</v>
      </c>
    </row>
    <row r="59" customFormat="false" ht="12.75" hidden="false" customHeight="false" outlineLevel="0" collapsed="false">
      <c r="A59" s="17"/>
      <c r="D59" s="0" t="s">
        <v>87</v>
      </c>
      <c r="F59" s="0" t="s">
        <v>88</v>
      </c>
      <c r="G59" s="9" t="n">
        <v>0</v>
      </c>
      <c r="I59" s="9" t="n">
        <v>0</v>
      </c>
      <c r="K59" s="9" t="n">
        <v>0</v>
      </c>
      <c r="L59" s="9"/>
      <c r="M59" s="9" t="n">
        <v>11475</v>
      </c>
      <c r="N59" s="10"/>
      <c r="O59" s="10"/>
    </row>
    <row r="60" customFormat="false" ht="12.75" hidden="false" customHeight="false" outlineLevel="0" collapsed="false">
      <c r="A60" s="17"/>
      <c r="D60" s="18" t="s">
        <v>89</v>
      </c>
      <c r="F60" s="0" t="s">
        <v>90</v>
      </c>
      <c r="G60" s="9" t="n">
        <v>8152</v>
      </c>
      <c r="I60" s="9" t="n">
        <v>8152</v>
      </c>
      <c r="K60" s="9" t="n">
        <v>8152</v>
      </c>
      <c r="L60" s="9"/>
      <c r="M60" s="9" t="n">
        <v>8152</v>
      </c>
      <c r="N60" s="10" t="n">
        <v>36219</v>
      </c>
      <c r="O60" s="10"/>
      <c r="P60" s="0" t="s">
        <v>26</v>
      </c>
    </row>
    <row r="61" customFormat="false" ht="12.75" hidden="false" customHeight="false" outlineLevel="0" collapsed="false">
      <c r="A61" s="17" t="n">
        <v>0.5</v>
      </c>
      <c r="B61" s="0" t="s">
        <v>91</v>
      </c>
      <c r="C61" s="0" t="n">
        <v>469</v>
      </c>
      <c r="D61" s="0" t="s">
        <v>92</v>
      </c>
      <c r="F61" s="0" t="s">
        <v>93</v>
      </c>
      <c r="G61" s="9" t="n">
        <v>4046</v>
      </c>
      <c r="I61" s="9" t="n">
        <v>4046</v>
      </c>
      <c r="K61" s="9" t="n">
        <v>4046</v>
      </c>
      <c r="L61" s="9"/>
      <c r="M61" s="9" t="n">
        <v>4046</v>
      </c>
      <c r="N61" s="11" t="s">
        <v>94</v>
      </c>
      <c r="O61" s="11"/>
    </row>
    <row r="62" customFormat="false" ht="12.75" hidden="false" customHeight="false" outlineLevel="0" collapsed="false">
      <c r="A62" s="17"/>
      <c r="D62" s="0" t="s">
        <v>95</v>
      </c>
      <c r="F62" s="0" t="s">
        <v>96</v>
      </c>
      <c r="G62" s="9" t="n">
        <v>0</v>
      </c>
      <c r="I62" s="9" t="n">
        <v>0</v>
      </c>
      <c r="K62" s="9" t="n">
        <v>0</v>
      </c>
      <c r="L62" s="9"/>
      <c r="M62" s="9" t="n">
        <v>1000</v>
      </c>
      <c r="N62" s="15" t="n">
        <v>37315</v>
      </c>
      <c r="O62" s="15"/>
    </row>
    <row r="63" customFormat="false" ht="12.75" hidden="false" customHeight="false" outlineLevel="0" collapsed="false">
      <c r="A63" s="17"/>
      <c r="D63" s="0" t="s">
        <v>95</v>
      </c>
      <c r="F63" s="0" t="s">
        <v>97</v>
      </c>
      <c r="G63" s="9" t="n">
        <v>0</v>
      </c>
      <c r="I63" s="9" t="n">
        <v>0</v>
      </c>
      <c r="K63" s="9" t="n">
        <v>0</v>
      </c>
      <c r="L63" s="9"/>
      <c r="M63" s="9" t="n">
        <v>1000</v>
      </c>
      <c r="N63" s="15" t="n">
        <v>37315</v>
      </c>
      <c r="O63" s="15"/>
    </row>
    <row r="64" customFormat="false" ht="12.75" hidden="false" customHeight="false" outlineLevel="0" collapsed="false">
      <c r="A64" s="17"/>
      <c r="D64" s="0" t="s">
        <v>95</v>
      </c>
      <c r="F64" s="0" t="s">
        <v>98</v>
      </c>
      <c r="G64" s="9" t="n">
        <v>0</v>
      </c>
      <c r="I64" s="9" t="n">
        <v>0</v>
      </c>
      <c r="K64" s="9" t="n">
        <v>0</v>
      </c>
      <c r="L64" s="9"/>
      <c r="M64" s="9" t="n">
        <v>1700</v>
      </c>
      <c r="N64" s="15" t="n">
        <v>37315</v>
      </c>
      <c r="O64" s="15"/>
    </row>
    <row r="65" customFormat="false" ht="12.75" hidden="false" customHeight="false" outlineLevel="0" collapsed="false">
      <c r="A65" s="17"/>
      <c r="G65" s="9"/>
      <c r="I65" s="9"/>
      <c r="K65" s="9"/>
      <c r="L65" s="9"/>
      <c r="M65" s="9"/>
      <c r="N65" s="11"/>
      <c r="O65" s="11"/>
    </row>
    <row r="66" customFormat="false" ht="12.75" hidden="false" customHeight="false" outlineLevel="0" collapsed="false">
      <c r="A66" s="17"/>
      <c r="G66" s="16" t="n">
        <f aca="false">SUM(G51:G65)</f>
        <v>250308</v>
      </c>
      <c r="I66" s="16" t="n">
        <f aca="false">SUM(I51:I65)</f>
        <v>250308</v>
      </c>
      <c r="K66" s="16" t="n">
        <f aca="false">SUM(K51:K65)</f>
        <v>250308</v>
      </c>
      <c r="L66" s="9"/>
      <c r="M66" s="16" t="n">
        <f aca="false">SUM(M51:M65)</f>
        <v>487685</v>
      </c>
      <c r="N66" s="11"/>
      <c r="O66" s="11"/>
    </row>
    <row r="67" customFormat="false" ht="12.75" hidden="false" customHeight="false" outlineLevel="0" collapsed="false">
      <c r="A67" s="17"/>
      <c r="N67" s="11"/>
      <c r="O67" s="11"/>
    </row>
    <row r="68" customFormat="false" ht="12.75" hidden="false" customHeight="false" outlineLevel="0" collapsed="false">
      <c r="A68" s="17"/>
      <c r="D68" s="14" t="s">
        <v>99</v>
      </c>
      <c r="G68" s="9" t="n">
        <f aca="false">426960+20900+2000</f>
        <v>449860</v>
      </c>
      <c r="I68" s="9" t="n">
        <f aca="false">426960+20900+2000</f>
        <v>449860</v>
      </c>
      <c r="K68" s="9" t="n">
        <v>426960</v>
      </c>
      <c r="L68" s="9"/>
      <c r="M68" s="9" t="n">
        <v>366376</v>
      </c>
    </row>
    <row r="69" customFormat="false" ht="12.75" hidden="false" customHeight="false" outlineLevel="0" collapsed="false">
      <c r="A69" s="17"/>
    </row>
    <row r="70" customFormat="false" ht="13.5" hidden="false" customHeight="false" outlineLevel="0" collapsed="false">
      <c r="A70" s="17"/>
      <c r="D70" s="12" t="s">
        <v>100</v>
      </c>
      <c r="G70" s="19" t="n">
        <f aca="false">+G49+G66+G68</f>
        <v>1552523</v>
      </c>
      <c r="I70" s="19" t="n">
        <f aca="false">+I49+I66+I68</f>
        <v>1552523</v>
      </c>
      <c r="K70" s="19" t="n">
        <f aca="false">+K49+K66+K68</f>
        <v>1501623</v>
      </c>
      <c r="L70" s="20"/>
      <c r="M70" s="19" t="n">
        <f aca="false">+M49+M66+M68</f>
        <v>1186487</v>
      </c>
    </row>
    <row r="71" customFormat="false" ht="13.5" hidden="false" customHeight="false" outlineLevel="0" collapsed="false">
      <c r="A71" s="17"/>
    </row>
    <row r="72" customFormat="false" ht="13.5" hidden="false" customHeight="false" outlineLevel="0" collapsed="false">
      <c r="A72" s="17"/>
      <c r="D72" s="12" t="s">
        <v>101</v>
      </c>
      <c r="G72" s="19" t="n">
        <f aca="false">+G18+G70</f>
        <v>1855281</v>
      </c>
      <c r="I72" s="19" t="n">
        <f aca="false">+I18+I70</f>
        <v>1855281</v>
      </c>
      <c r="K72" s="19" t="n">
        <f aca="false">+K18+K70</f>
        <v>1804381</v>
      </c>
      <c r="L72" s="20"/>
      <c r="M72" s="19" t="n">
        <f aca="false">+M18+M70</f>
        <v>1395911</v>
      </c>
    </row>
    <row r="73" customFormat="false" ht="13.5" hidden="false" customHeight="false" outlineLevel="0" collapsed="false">
      <c r="A73" s="17"/>
    </row>
    <row r="74" customFormat="false" ht="12.75" hidden="false" customHeight="false" outlineLevel="0" collapsed="false">
      <c r="A74" s="17"/>
    </row>
    <row r="88" customFormat="false" ht="12.75" hidden="false" customHeight="false" outlineLevel="0" collapsed="false">
      <c r="A88" s="17" t="n">
        <v>1</v>
      </c>
      <c r="B88" s="0" t="s">
        <v>102</v>
      </c>
      <c r="C88" s="0" t="n">
        <v>969</v>
      </c>
      <c r="D88" s="0" t="s">
        <v>103</v>
      </c>
      <c r="F88" s="0" t="s">
        <v>104</v>
      </c>
      <c r="K88" s="9" t="n">
        <v>118457</v>
      </c>
      <c r="L88" s="9"/>
      <c r="M88" s="9" t="n">
        <v>11475</v>
      </c>
      <c r="N88" s="10" t="n">
        <v>36556</v>
      </c>
      <c r="O88" s="10" t="s">
        <v>105</v>
      </c>
      <c r="P88" s="0" t="s">
        <v>26</v>
      </c>
      <c r="R88" s="0" t="n">
        <f aca="false">106500*1.44</f>
        <v>153360</v>
      </c>
    </row>
  </sheetData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&amp;L&amp;F  &amp;A&amp;R&amp;D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2000-11-07T11:48:05Z</dcterms:created>
  <dc:creator>jerwin</dc:creator>
  <dc:description/>
  <dc:language>en-US</dc:language>
  <cp:lastModifiedBy>jerwin</cp:lastModifiedBy>
  <cp:revision>0</cp:revision>
  <dc:subject/>
  <dc:title/>
</cp:coreProperties>
</file>